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always" codeName="ThisWorkbook" defaultThemeVersion="124226"/>
  <mc:AlternateContent xmlns:mc="http://schemas.openxmlformats.org/markup-compatibility/2006">
    <mc:Choice Requires="x15">
      <x15ac:absPath xmlns:x15ac="http://schemas.microsoft.com/office/spreadsheetml/2010/11/ac" url="C:\Users\cooperlc\OneDrive - Defense Information Systems Agency\Documents\"/>
    </mc:Choice>
  </mc:AlternateContent>
  <xr:revisionPtr revIDLastSave="0" documentId="8_{5FB042AF-0ECD-4C4F-A34C-6ACED6884663}" xr6:coauthVersionLast="47" xr6:coauthVersionMax="47" xr10:uidLastSave="{00000000-0000-0000-0000-000000000000}"/>
  <bookViews>
    <workbookView xWindow="-28920" yWindow="90" windowWidth="29040" windowHeight="15510" tabRatio="822" xr2:uid="{00000000-000D-0000-FFFF-FFFF00000000}"/>
  </bookViews>
  <sheets>
    <sheet name="DATA ENTRY SHEET" sheetId="17" r:id="rId1"/>
    <sheet name="40-15 PRES - MANDATORY" sheetId="66" r:id="rId2"/>
    <sheet name="40-15 CRV - CRV Only" sheetId="68" r:id="rId3"/>
    <sheet name="40-15 SCALE LABEL INFO" sheetId="111" r:id="rId4"/>
    <sheet name="40-15 SCALE LBL NUTRITION FACTS" sheetId="112" r:id="rId5"/>
    <sheet name="40-15 SPECIAL FACTOR" sheetId="114" r:id="rId6"/>
    <sheet name="40-15 CERT (new items)" sheetId="67" r:id="rId7"/>
    <sheet name="40-15 CERT CONT. (new items)" sheetId="113" r:id="rId8"/>
    <sheet name="40-15 PRES CONT 1 - Optional" sheetId="69" r:id="rId9"/>
    <sheet name="40-15 PRES CONT 2 - Optional" sheetId="101" r:id="rId10"/>
    <sheet name="40-15 PRES CONT 3 - Optional" sheetId="103" r:id="rId11"/>
    <sheet name="40-15 PRES CONT 4 - Optional" sheetId="104" r:id="rId12"/>
    <sheet name="40-15 PRES CONT 5 - Optional" sheetId="105" r:id="rId13"/>
    <sheet name="40-15 PRES CONT 6 - Optional" sheetId="106" r:id="rId14"/>
    <sheet name="40-15 PRES CONT 7 - Optional" sheetId="107" r:id="rId15"/>
    <sheet name="40-15 PRES CONT 8 - Optional" sheetId="108" r:id="rId16"/>
    <sheet name="40-15 PRES CONT 9 - Optional" sheetId="109" r:id="rId17"/>
    <sheet name="40-15 PRES CONT 10 - Optional" sheetId="110" r:id="rId18"/>
    <sheet name="40-15 REMARKS - Optional" sheetId="73" r:id="rId19"/>
    <sheet name="40-15 EAST DoDAACs - Optional" sheetId="74" r:id="rId20"/>
    <sheet name="40-15 WEST DoDAACs - Optional" sheetId="75" r:id="rId21"/>
    <sheet name="40-15 LOCAL PRICING - Optional" sheetId="76" r:id="rId22"/>
    <sheet name="40-15 LOCAL PRICING CONT- Opt" sheetId="77" r:id="rId23"/>
    <sheet name="40-16 PRES - MANDATORY" sheetId="78" r:id="rId24"/>
    <sheet name="40-16 PRES CONT 1 - Optional" sheetId="79" r:id="rId25"/>
    <sheet name="40-16 PRES CONT 2 - Optional" sheetId="80" r:id="rId26"/>
    <sheet name="40-16 PRES CONT 3 - Optional" sheetId="81" r:id="rId27"/>
    <sheet name="40-16 PRES CONT 4 - Optional" sheetId="82" r:id="rId28"/>
    <sheet name="40-16 PRES CONT 5 - Optional" sheetId="83" r:id="rId29"/>
    <sheet name="40-16 PRES CONT 6 - Optional" sheetId="84" r:id="rId30"/>
    <sheet name="40-16 PRES CONT 7 - Optional" sheetId="85" r:id="rId31"/>
    <sheet name="40-16 PRES CONT 8 - Optional" sheetId="86" r:id="rId32"/>
    <sheet name="40-16 PRES CONT 9 - Optional" sheetId="87" r:id="rId33"/>
    <sheet name="40-16 PRES CONT 10 - Optional" sheetId="88" r:id="rId34"/>
    <sheet name="40-16 REMARKS - Optional" sheetId="63" r:id="rId35"/>
    <sheet name="40-16 EAST DoDAACs - Optional" sheetId="61" r:id="rId36"/>
    <sheet name="40-16 WEST DoDAACs - Optional" sheetId="62" r:id="rId37"/>
    <sheet name="40-16 LOCAL PRICING - Optional" sheetId="59" r:id="rId38"/>
    <sheet name="40-16 LOCAL PRICING CONT - Opt" sheetId="60" r:id="rId39"/>
    <sheet name="DROP DOWN MENUS" sheetId="94" r:id="rId40"/>
  </sheets>
  <definedNames>
    <definedName name="_xlnm._FilterDatabase" localSheetId="39"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MENUS'!$M$2:$M$88</definedName>
    <definedName name="EVENT_ID">'DROP DOWN MENUS'!$M$1:$M$75</definedName>
    <definedName name="INTENT">'DROP DOWN MENUS'!$I$2:$I$3</definedName>
    <definedName name="intent_list">'DROP DOWN MENUS'!$X$2:$X$4</definedName>
    <definedName name="PRICING_STRATEGY">'DROP DOWN MENUS'!$J$2:$J$5</definedName>
    <definedName name="_xlnm.Print_Area" localSheetId="6">'40-15 CERT (new items)'!$A$1:$Y$52</definedName>
    <definedName name="_xlnm.Print_Area" localSheetId="7">'40-15 CERT CONT. (new items)'!$A$2:$Y$56</definedName>
    <definedName name="_xlnm.Print_Area" localSheetId="2">'40-15 CRV - CRV Only'!$A$1:$Y$73</definedName>
    <definedName name="_xlnm.Print_Area" localSheetId="19">'40-15 EAST DoDAACs - Optional'!$A$2:$T$50</definedName>
    <definedName name="_xlnm.Print_Area" localSheetId="21">'40-15 LOCAL PRICING - Optional'!$A$1:$DG$53</definedName>
    <definedName name="_xlnm.Print_Area" localSheetId="22">'40-15 LOCAL PRICING CONT- Opt'!$A$1:$DG$53</definedName>
    <definedName name="_xlnm.Print_Area" localSheetId="1">'40-15 PRES - MANDATORY'!$A$1:$AO$63</definedName>
    <definedName name="_xlnm.Print_Area" localSheetId="8">'40-15 PRES CONT 1 - Optional'!$A$1:$AO$52</definedName>
    <definedName name="_xlnm.Print_Area" localSheetId="17">'40-15 PRES CONT 10 - Optional'!$A$1:$AO$52</definedName>
    <definedName name="_xlnm.Print_Area" localSheetId="9">'40-15 PRES CONT 2 - Optional'!$A$1:$AO$52</definedName>
    <definedName name="_xlnm.Print_Area" localSheetId="10">'40-15 PRES CONT 3 - Optional'!$A$1:$AO$52</definedName>
    <definedName name="_xlnm.Print_Area" localSheetId="11">'40-15 PRES CONT 4 - Optional'!$A$1:$AO$52</definedName>
    <definedName name="_xlnm.Print_Area" localSheetId="12">'40-15 PRES CONT 5 - Optional'!$A$1:$AO$52</definedName>
    <definedName name="_xlnm.Print_Area" localSheetId="13">'40-15 PRES CONT 6 - Optional'!$A$1:$AO$52</definedName>
    <definedName name="_xlnm.Print_Area" localSheetId="14">'40-15 PRES CONT 7 - Optional'!$A$1:$AO$52</definedName>
    <definedName name="_xlnm.Print_Area" localSheetId="15">'40-15 PRES CONT 8 - Optional'!$A$1:$AO$52</definedName>
    <definedName name="_xlnm.Print_Area" localSheetId="16">'40-15 PRES CONT 9 - Optional'!$A$1:$AO$52</definedName>
    <definedName name="_xlnm.Print_Area" localSheetId="18">'40-15 REMARKS - Optional'!$A$2:$AF$42</definedName>
    <definedName name="_xlnm.Print_Area" localSheetId="5">'40-15 SPECIAL FACTOR'!$A$1:$D$65</definedName>
    <definedName name="_xlnm.Print_Area" localSheetId="20">'40-15 WEST DoDAACs - Optional'!$A$1:$T$50</definedName>
    <definedName name="_xlnm.Print_Area" localSheetId="35">'40-16 EAST DoDAACs - Optional'!$A$1:$CA$50</definedName>
    <definedName name="_xlnm.Print_Area" localSheetId="37">'40-16 LOCAL PRICING - Optional'!$A$1:$DG$53</definedName>
    <definedName name="_xlnm.Print_Area" localSheetId="38">'40-16 LOCAL PRICING CONT - Opt'!$A$1:$DG$53</definedName>
    <definedName name="_xlnm.Print_Area" localSheetId="23">'40-16 PRES - MANDATORY'!$A$1:$CH$65</definedName>
    <definedName name="_xlnm.Print_Area" localSheetId="24">'40-16 PRES CONT 1 - Optional'!$A$2:$CH$53</definedName>
    <definedName name="_xlnm.Print_Area" localSheetId="33">'40-16 PRES CONT 10 - Optional'!$A$1:$CH$53</definedName>
    <definedName name="_xlnm.Print_Area" localSheetId="25">'40-16 PRES CONT 2 - Optional'!$A$1:$CH$53</definedName>
    <definedName name="_xlnm.Print_Area" localSheetId="26">'40-16 PRES CONT 3 - Optional'!$A$1:$CH$53</definedName>
    <definedName name="_xlnm.Print_Area" localSheetId="27">'40-16 PRES CONT 4 - Optional'!$A$1:$CH$53</definedName>
    <definedName name="_xlnm.Print_Area" localSheetId="28">'40-16 PRES CONT 5 - Optional'!$A$1:$CH$53</definedName>
    <definedName name="_xlnm.Print_Area" localSheetId="29">'40-16 PRES CONT 6 - Optional'!$A$1:$CH$53</definedName>
    <definedName name="_xlnm.Print_Area" localSheetId="30">'40-16 PRES CONT 7 - Optional'!$A$1:$CH$53</definedName>
    <definedName name="_xlnm.Print_Area" localSheetId="31">'40-16 PRES CONT 8 - Optional'!$A$1:$CH$53</definedName>
    <definedName name="_xlnm.Print_Area" localSheetId="32">'40-16 PRES CONT 9 - Optional'!$A$1:$CH$53</definedName>
    <definedName name="_xlnm.Print_Area" localSheetId="34">'40-16 REMARKS - Optional'!$A$1:$CL$48</definedName>
    <definedName name="_xlnm.Print_Area" localSheetId="36">'40-16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2" i="107" l="1"/>
  <c r="B27" i="107"/>
  <c r="B22" i="107"/>
  <c r="B17" i="107"/>
  <c r="B12" i="107"/>
  <c r="M2" i="94"/>
  <c r="M4" i="94"/>
  <c r="M5" i="94"/>
  <c r="M6" i="94"/>
  <c r="M7" i="94"/>
  <c r="M8" i="94"/>
  <c r="M9" i="94"/>
  <c r="M10" i="94"/>
  <c r="M11" i="94"/>
  <c r="M12" i="94"/>
  <c r="M13" i="94"/>
  <c r="M14" i="94"/>
  <c r="M15" i="94"/>
  <c r="M16" i="94"/>
  <c r="M17" i="94"/>
  <c r="M18" i="94"/>
  <c r="M19" i="94"/>
  <c r="M20" i="94"/>
  <c r="M21" i="94"/>
  <c r="M22" i="94"/>
  <c r="M23" i="94"/>
  <c r="M24" i="94"/>
  <c r="M25" i="94"/>
  <c r="M26" i="94"/>
  <c r="M27" i="94"/>
  <c r="M28" i="94"/>
  <c r="M29" i="94"/>
  <c r="M30" i="94"/>
  <c r="M31" i="94"/>
  <c r="M32" i="94"/>
  <c r="M33" i="94"/>
  <c r="M34" i="94"/>
  <c r="M35" i="94"/>
  <c r="M36" i="94"/>
  <c r="M37" i="94"/>
  <c r="M38" i="94"/>
  <c r="M39" i="94"/>
  <c r="M40" i="94"/>
  <c r="M41" i="94"/>
  <c r="M42" i="94"/>
  <c r="M43" i="94"/>
  <c r="M44" i="94"/>
  <c r="M45" i="94"/>
  <c r="M46" i="94"/>
  <c r="M47" i="94"/>
  <c r="M48" i="94"/>
  <c r="M49" i="94"/>
  <c r="M50" i="94"/>
  <c r="M51" i="94"/>
  <c r="M52" i="94"/>
  <c r="M53" i="94"/>
  <c r="M54" i="94"/>
  <c r="M55" i="94"/>
  <c r="M56" i="94"/>
  <c r="M57" i="94"/>
  <c r="M58" i="94"/>
  <c r="M59" i="94"/>
  <c r="M60" i="94"/>
  <c r="M61" i="94"/>
  <c r="M62" i="94"/>
  <c r="M63" i="94"/>
  <c r="M64" i="94"/>
  <c r="M65" i="94"/>
  <c r="M66" i="94"/>
  <c r="M67" i="94"/>
  <c r="M68" i="94"/>
  <c r="M69" i="94"/>
  <c r="M70" i="94"/>
  <c r="M71" i="94"/>
  <c r="M72" i="94"/>
  <c r="M73" i="94"/>
  <c r="M74" i="94"/>
  <c r="M75" i="94"/>
  <c r="M76" i="94"/>
  <c r="M77" i="94"/>
  <c r="M78" i="94"/>
  <c r="M79" i="94"/>
  <c r="M80" i="94"/>
  <c r="M81" i="94"/>
  <c r="M82" i="94"/>
  <c r="M83" i="94"/>
  <c r="M84" i="94"/>
  <c r="M85" i="94"/>
  <c r="M86" i="94"/>
  <c r="M87" i="94"/>
  <c r="M88" i="94"/>
  <c r="M3" i="94"/>
  <c r="BD20" i="17"/>
  <c r="U34" i="66"/>
  <c r="U33" i="66"/>
  <c r="S35" i="66"/>
  <c r="S34" i="66"/>
  <c r="U30" i="66"/>
  <c r="U29" i="66"/>
  <c r="U28" i="66"/>
  <c r="S30" i="66"/>
  <c r="S29" i="66"/>
  <c r="S28" i="66"/>
  <c r="I6" i="113"/>
  <c r="I6" i="67"/>
  <c r="B17" i="104" l="1"/>
  <c r="S40" i="66"/>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B22" i="104" l="1"/>
  <c r="B64" i="114"/>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B34" i="67"/>
  <c r="L21" i="113"/>
  <c r="B35" i="67"/>
  <c r="N27" i="67"/>
  <c r="L23" i="113"/>
  <c r="N25" i="67"/>
  <c r="P16" i="67"/>
  <c r="F26" i="67"/>
  <c r="P21" i="67"/>
  <c r="N50" i="113"/>
  <c r="F25" i="67"/>
  <c r="P22" i="67"/>
  <c r="P22"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L46" i="113"/>
  <c r="L17" i="67"/>
  <c r="B39" i="113"/>
  <c r="F22" i="67"/>
  <c r="N29" i="67"/>
  <c r="B39" i="67"/>
  <c r="N34" i="67"/>
  <c r="B40" i="67"/>
  <c r="P27" i="67"/>
  <c r="L45" i="113"/>
  <c r="B24" i="67"/>
  <c r="B42" i="67"/>
  <c r="F27" i="67"/>
  <c r="L22" i="67"/>
  <c r="L42" i="67"/>
  <c r="N37" i="67"/>
  <c r="P29" i="67"/>
  <c r="B25" i="113"/>
  <c r="B44" i="113"/>
  <c r="L47" i="113"/>
  <c r="B20" i="67"/>
  <c r="L29" i="113"/>
  <c r="F21" i="67"/>
  <c r="L39" i="67"/>
  <c r="B17" i="113"/>
  <c r="B22" i="67"/>
  <c r="L40" i="67"/>
  <c r="B18" i="113"/>
  <c r="B25" i="67"/>
  <c r="F29" i="67"/>
  <c r="L23" i="67"/>
  <c r="N19" i="67"/>
  <c r="N39" i="67"/>
  <c r="P30" i="67"/>
  <c r="B26" i="113"/>
  <c r="B45" i="113"/>
  <c r="N15" i="113"/>
  <c r="B27" i="67"/>
  <c r="F31" i="67"/>
  <c r="N21" i="67"/>
  <c r="P36" i="67"/>
  <c r="B47" i="113"/>
  <c r="B28" i="67"/>
  <c r="F35" i="67"/>
  <c r="F32" i="67"/>
  <c r="L27" i="67"/>
  <c r="N22" i="67"/>
  <c r="N42" i="67"/>
  <c r="P37" i="67"/>
  <c r="B29" i="113"/>
  <c r="B48" i="113"/>
  <c r="L17" i="113"/>
  <c r="N33" i="113"/>
  <c r="N28" i="67"/>
  <c r="P49" i="113"/>
  <c r="B26" i="67"/>
  <c r="F37" i="67"/>
  <c r="F30" i="67"/>
  <c r="L25" i="67"/>
  <c r="N20" i="67"/>
  <c r="N40" i="67"/>
  <c r="P31" i="67"/>
  <c r="B27" i="113"/>
  <c r="B46" i="113"/>
  <c r="N18" i="113"/>
  <c r="F36" i="67"/>
  <c r="L26" i="67"/>
  <c r="N41" i="67"/>
  <c r="B28" i="113"/>
  <c r="N20" i="113"/>
  <c r="B29" i="67"/>
  <c r="F28" i="67"/>
  <c r="F33" i="67"/>
  <c r="L32" i="67"/>
  <c r="N23" i="67"/>
  <c r="P15" i="67"/>
  <c r="P39" i="67"/>
  <c r="B30" i="113"/>
  <c r="L20" i="113"/>
  <c r="N46" i="113"/>
  <c r="B17" i="67"/>
  <c r="B31" i="67"/>
  <c r="F16" i="67"/>
  <c r="L29" i="67"/>
  <c r="N31" i="67"/>
  <c r="P33" i="67"/>
  <c r="B35" i="113"/>
  <c r="L31" i="113"/>
  <c r="B18" i="67"/>
  <c r="B32" i="67"/>
  <c r="F39" i="67"/>
  <c r="F17" i="67"/>
  <c r="L15" i="67"/>
  <c r="L30" i="67"/>
  <c r="N17" i="67"/>
  <c r="N32" i="67"/>
  <c r="P19" i="67"/>
  <c r="P34" i="67"/>
  <c r="B21" i="113"/>
  <c r="B36" i="113"/>
  <c r="L37" i="113"/>
  <c r="P17" i="113"/>
  <c r="B16" i="67"/>
  <c r="B30" i="67"/>
  <c r="F15" i="67"/>
  <c r="L28" i="67"/>
  <c r="N15" i="67"/>
  <c r="N30" i="67"/>
  <c r="P17" i="67"/>
  <c r="P32" i="67"/>
  <c r="B19" i="113"/>
  <c r="B34" i="113"/>
  <c r="B49" i="113"/>
  <c r="L30" i="113"/>
  <c r="P15" i="113"/>
  <c r="F40" i="67"/>
  <c r="B15" i="67"/>
  <c r="N16" i="67"/>
  <c r="P18" i="67"/>
  <c r="B20" i="113"/>
  <c r="B50" i="113"/>
  <c r="P16" i="113"/>
  <c r="B19" i="67"/>
  <c r="B33" i="67"/>
  <c r="F38" i="67"/>
  <c r="F18" i="67"/>
  <c r="L16" i="67"/>
  <c r="L31" i="67"/>
  <c r="N18" i="67"/>
  <c r="N33" i="67"/>
  <c r="P20" i="67"/>
  <c r="P35" i="67"/>
  <c r="B22" i="113"/>
  <c r="B37" i="113"/>
  <c r="L40" i="113"/>
  <c r="P21" i="113"/>
  <c r="L18" i="113"/>
  <c r="L38" i="113"/>
  <c r="N34" i="113"/>
  <c r="P50" i="113"/>
  <c r="L19" i="113"/>
  <c r="L39" i="113"/>
  <c r="N35" i="113"/>
  <c r="F50" i="113"/>
  <c r="L32" i="113"/>
  <c r="N30" i="113"/>
  <c r="P39" i="113"/>
  <c r="L15" i="113"/>
  <c r="L33" i="113"/>
  <c r="N31" i="113"/>
  <c r="P40"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L25" i="113"/>
  <c r="L41" i="113"/>
  <c r="N22" i="113"/>
  <c r="N39" i="113"/>
  <c r="P24" i="113"/>
  <c r="P42" i="113"/>
  <c r="L26" i="113"/>
  <c r="L42" i="113"/>
  <c r="N23" i="113"/>
  <c r="N43" i="113"/>
  <c r="P25" i="113"/>
  <c r="P43"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B27" i="104" l="1"/>
  <c r="S12" i="69"/>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B32" i="104" l="1"/>
  <c r="F41" i="67"/>
  <c r="BY33" i="17"/>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B37" i="104" l="1"/>
  <c r="F42" i="67"/>
  <c r="S22" i="69"/>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R9" i="68"/>
  <c r="B9" i="68"/>
  <c r="R10" i="68"/>
  <c r="B10" i="68"/>
  <c r="J9" i="68"/>
  <c r="A37" i="68"/>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AO7" i="17"/>
  <c r="AQ7" i="17"/>
  <c r="AO6" i="17"/>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7"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B73" i="68" s="1"/>
  <c r="G12" i="66"/>
  <c r="M12" i="66"/>
  <c r="F15" i="113" l="1"/>
  <c r="BY35" i="17"/>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J10" i="68"/>
  <c r="N35" i="66"/>
  <c r="J11" i="68"/>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F16" i="113" l="1"/>
  <c r="S32" i="69"/>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B11" i="68"/>
  <c r="R11" i="68"/>
  <c r="N40" i="66"/>
  <c r="J12" i="68"/>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F17" i="113" l="1"/>
  <c r="U32" i="79"/>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R12" i="68"/>
  <c r="B12" i="68"/>
  <c r="J13" i="68"/>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F18" i="113" l="1"/>
  <c r="S12" i="10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B13" i="68"/>
  <c r="R13" i="68"/>
  <c r="U16" i="79"/>
  <c r="J14" i="68"/>
  <c r="N12" i="69"/>
  <c r="F19" i="113" l="1"/>
  <c r="U42" i="79"/>
  <c r="N38" i="69"/>
  <c r="N13" i="101"/>
  <c r="S17" i="101"/>
  <c r="Z22" i="103"/>
  <c r="BY39" i="17"/>
  <c r="Z25" i="103"/>
  <c r="S15" i="101"/>
  <c r="U12" i="101"/>
  <c r="U16" i="101"/>
  <c r="U15" i="101"/>
  <c r="S16" i="101"/>
  <c r="R26" i="67"/>
  <c r="A13" i="111"/>
  <c r="B36" i="103"/>
  <c r="L36" i="104"/>
  <c r="L21" i="105"/>
  <c r="B31" i="106"/>
  <c r="R14" i="68"/>
  <c r="B14" i="68"/>
  <c r="N17" i="69"/>
  <c r="J15" i="68"/>
  <c r="U21" i="79"/>
  <c r="F44" i="66"/>
  <c r="F39" i="66"/>
  <c r="F34" i="66"/>
  <c r="F29" i="66"/>
  <c r="F46" i="66"/>
  <c r="F41" i="66"/>
  <c r="F36" i="66"/>
  <c r="F31" i="66"/>
  <c r="F20" i="113" l="1"/>
  <c r="Z27" i="103"/>
  <c r="AC22" i="103"/>
  <c r="AC20" i="103"/>
  <c r="S22" i="101"/>
  <c r="N18" i="101"/>
  <c r="BY40" i="17"/>
  <c r="Z30" i="103"/>
  <c r="Z31" i="103" s="1"/>
  <c r="S21" i="101"/>
  <c r="U21" i="101"/>
  <c r="U20" i="101"/>
  <c r="U17" i="101"/>
  <c r="S20" i="101"/>
  <c r="R27" i="67"/>
  <c r="A14" i="111"/>
  <c r="B11" i="104"/>
  <c r="L26" i="105"/>
  <c r="B36" i="106"/>
  <c r="B15" i="68"/>
  <c r="R15" i="68"/>
  <c r="J16" i="68"/>
  <c r="U26" i="79"/>
  <c r="N22" i="69"/>
  <c r="AG41" i="66"/>
  <c r="AI46" i="66"/>
  <c r="AI45" i="66"/>
  <c r="AI44" i="66"/>
  <c r="AI43" i="66"/>
  <c r="AI41" i="66"/>
  <c r="AI40" i="66"/>
  <c r="AI39" i="66"/>
  <c r="AG46" i="66"/>
  <c r="AG45" i="66"/>
  <c r="AG44" i="66"/>
  <c r="AI38" i="66"/>
  <c r="AG40" i="66"/>
  <c r="AI36" i="66"/>
  <c r="AI35" i="66"/>
  <c r="AI34" i="66"/>
  <c r="AI33" i="66"/>
  <c r="AG36" i="66"/>
  <c r="AG35" i="66"/>
  <c r="F21" i="113" l="1"/>
  <c r="Z32" i="103"/>
  <c r="Z33" i="103" s="1"/>
  <c r="BY41" i="17"/>
  <c r="Z35" i="103"/>
  <c r="N23" i="101"/>
  <c r="S27" i="101"/>
  <c r="AC27" i="103"/>
  <c r="AC25" i="103"/>
  <c r="S25" i="101"/>
  <c r="U25" i="101"/>
  <c r="U26" i="101"/>
  <c r="U22" i="101"/>
  <c r="S26" i="101"/>
  <c r="R28" i="67"/>
  <c r="A15" i="111"/>
  <c r="B16" i="104"/>
  <c r="L31" i="105"/>
  <c r="B11" i="107"/>
  <c r="R16" i="68"/>
  <c r="B16" i="68"/>
  <c r="N27" i="69"/>
  <c r="U31" i="79"/>
  <c r="J17" i="68"/>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F22" i="113" l="1"/>
  <c r="AC29" i="66"/>
  <c r="AF6" i="104"/>
  <c r="AC44" i="66"/>
  <c r="AC34" i="66"/>
  <c r="AC39" i="66"/>
  <c r="S32" i="101"/>
  <c r="Z37" i="103"/>
  <c r="AC32" i="103"/>
  <c r="AC30" i="103"/>
  <c r="N28" i="101"/>
  <c r="BY42" i="17"/>
  <c r="Z10" i="104"/>
  <c r="S31" i="101"/>
  <c r="U27" i="101"/>
  <c r="U31" i="101"/>
  <c r="U30" i="101"/>
  <c r="S30" i="101"/>
  <c r="R29" i="67"/>
  <c r="A16" i="111"/>
  <c r="B21" i="104"/>
  <c r="B11" i="101"/>
  <c r="L36" i="105"/>
  <c r="B16" i="107"/>
  <c r="B17" i="68"/>
  <c r="R17" i="68"/>
  <c r="N32" i="69"/>
  <c r="J18" i="68"/>
  <c r="U36" i="79"/>
  <c r="Z39" i="66"/>
  <c r="Z44" i="66"/>
  <c r="Z34" i="66"/>
  <c r="AF6" i="107"/>
  <c r="AF6" i="103"/>
  <c r="AF6" i="108"/>
  <c r="AF6" i="106"/>
  <c r="AF6" i="101"/>
  <c r="AF6" i="110"/>
  <c r="AF6" i="109"/>
  <c r="AF6" i="105"/>
  <c r="AB6" i="105"/>
  <c r="AB6" i="103"/>
  <c r="AB6" i="108"/>
  <c r="AB6" i="110"/>
  <c r="AB6" i="109"/>
  <c r="AB6" i="106"/>
  <c r="AB6" i="107"/>
  <c r="AB6" i="101"/>
  <c r="AB6" i="104"/>
  <c r="AF6" i="69"/>
  <c r="AC6" i="69"/>
  <c r="AB6" i="69"/>
  <c r="Z6" i="69"/>
  <c r="F23" i="113" l="1"/>
  <c r="AC31" i="101"/>
  <c r="AC36" i="101"/>
  <c r="AC38" i="101" s="1"/>
  <c r="AC26" i="101"/>
  <c r="AC28" i="101" s="1"/>
  <c r="AC21" i="101"/>
  <c r="AC23" i="101" s="1"/>
  <c r="AC11" i="101"/>
  <c r="AC13" i="101" s="1"/>
  <c r="AC16" i="101"/>
  <c r="AC18" i="101" s="1"/>
  <c r="AC31" i="103"/>
  <c r="AC33" i="103" s="1"/>
  <c r="AC26" i="103"/>
  <c r="AC28" i="103" s="1"/>
  <c r="AC11" i="103"/>
  <c r="AC13" i="103" s="1"/>
  <c r="AC21" i="103"/>
  <c r="AC23" i="103" s="1"/>
  <c r="AC16" i="103"/>
  <c r="AC18" i="103" s="1"/>
  <c r="BY43" i="17"/>
  <c r="Z15" i="104"/>
  <c r="Z16" i="104" s="1"/>
  <c r="N33" i="101"/>
  <c r="AC33" i="101"/>
  <c r="Z12" i="104"/>
  <c r="AC37" i="103"/>
  <c r="AC35" i="103"/>
  <c r="AC36" i="103" s="1"/>
  <c r="S37" i="101"/>
  <c r="U35" i="101"/>
  <c r="U36" i="101"/>
  <c r="U32" i="101"/>
  <c r="S35" i="101"/>
  <c r="S36" i="101"/>
  <c r="R30" i="67"/>
  <c r="A17" i="111"/>
  <c r="B26" i="104"/>
  <c r="B16" i="101"/>
  <c r="L11" i="106"/>
  <c r="B21" i="107"/>
  <c r="R18" i="68"/>
  <c r="B18" i="68"/>
  <c r="N37" i="69"/>
  <c r="U41" i="79"/>
  <c r="J19" i="68"/>
  <c r="Z11" i="104"/>
  <c r="Z13" i="104" s="1"/>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F24" i="113" l="1"/>
  <c r="AC38" i="103"/>
  <c r="S12" i="103"/>
  <c r="Z17" i="104"/>
  <c r="Z18" i="104" s="1"/>
  <c r="AC12" i="104"/>
  <c r="AC10" i="104"/>
  <c r="BY44" i="17"/>
  <c r="Z20" i="104"/>
  <c r="Z21" i="104" s="1"/>
  <c r="N38" i="101"/>
  <c r="S11" i="103"/>
  <c r="U37" i="101"/>
  <c r="U11" i="103"/>
  <c r="S10" i="103"/>
  <c r="U10" i="103"/>
  <c r="R31" i="67"/>
  <c r="A18" i="111"/>
  <c r="B31" i="104"/>
  <c r="B21" i="101"/>
  <c r="L16" i="106"/>
  <c r="B26" i="107"/>
  <c r="B19" i="68"/>
  <c r="B12" i="101"/>
  <c r="R19" i="68"/>
  <c r="L10" i="101"/>
  <c r="N12" i="101"/>
  <c r="J20" i="68"/>
  <c r="Z38" i="103"/>
  <c r="AK37" i="69"/>
  <c r="AK32" i="69"/>
  <c r="AK27" i="69"/>
  <c r="AK22" i="69"/>
  <c r="AK45" i="66"/>
  <c r="AK40" i="66"/>
  <c r="AK17" i="69"/>
  <c r="AK30" i="66"/>
  <c r="F25" i="113" l="1"/>
  <c r="AC11" i="104"/>
  <c r="AC13" i="104" s="1"/>
  <c r="Z22" i="104"/>
  <c r="Z23" i="104" s="1"/>
  <c r="BY45" i="17"/>
  <c r="Z25" i="104"/>
  <c r="Z26" i="104" s="1"/>
  <c r="AC17" i="104"/>
  <c r="AC15" i="104"/>
  <c r="AC16" i="104" s="1"/>
  <c r="S17" i="103"/>
  <c r="N13" i="103"/>
  <c r="U15" i="103"/>
  <c r="S15" i="103"/>
  <c r="U16" i="103"/>
  <c r="U12" i="103"/>
  <c r="S16" i="103"/>
  <c r="R32" i="67"/>
  <c r="A19" i="111"/>
  <c r="B36" i="104"/>
  <c r="B26" i="101"/>
  <c r="L21" i="106"/>
  <c r="B31" i="107"/>
  <c r="R20" i="68"/>
  <c r="L15" i="101"/>
  <c r="B20" i="68"/>
  <c r="B17" i="101"/>
  <c r="J21" i="68"/>
  <c r="N17" i="101"/>
  <c r="BJ2" i="63"/>
  <c r="BJ1" i="63"/>
  <c r="BN2" i="62"/>
  <c r="BN1" i="62"/>
  <c r="BN2" i="61"/>
  <c r="BN1" i="61"/>
  <c r="AU2" i="60"/>
  <c r="AU2" i="59"/>
  <c r="Y3" i="63"/>
  <c r="N3" i="63"/>
  <c r="J2" i="63"/>
  <c r="J1" i="63"/>
  <c r="U3" i="62"/>
  <c r="O2" i="62"/>
  <c r="O1" i="62"/>
  <c r="AB3" i="61"/>
  <c r="T3" i="61"/>
  <c r="M2" i="61"/>
  <c r="I1" i="61"/>
  <c r="I2" i="60"/>
  <c r="I1" i="60"/>
  <c r="I1" i="59"/>
  <c r="I2" i="59"/>
  <c r="F26" i="113" l="1"/>
  <c r="AC18" i="104"/>
  <c r="S22" i="103"/>
  <c r="Z27" i="104"/>
  <c r="Z28" i="104" s="1"/>
  <c r="BY46" i="17"/>
  <c r="Z30" i="104"/>
  <c r="Z31" i="104" s="1"/>
  <c r="N18" i="103"/>
  <c r="AC22" i="104"/>
  <c r="AC20" i="104"/>
  <c r="AC21" i="104" s="1"/>
  <c r="U17" i="103"/>
  <c r="U21" i="103"/>
  <c r="S20" i="103"/>
  <c r="S21" i="103"/>
  <c r="U20" i="103"/>
  <c r="R33" i="67"/>
  <c r="A20" i="111"/>
  <c r="B31" i="101"/>
  <c r="L26" i="106"/>
  <c r="B36" i="107"/>
  <c r="B21" i="68"/>
  <c r="B22" i="101"/>
  <c r="R21" i="68"/>
  <c r="L20" i="101"/>
  <c r="N22" i="101"/>
  <c r="J22" i="68"/>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F27" i="113" l="1"/>
  <c r="AC23" i="104"/>
  <c r="U22" i="81"/>
  <c r="AC27" i="104"/>
  <c r="AC25" i="104"/>
  <c r="AC26" i="104" s="1"/>
  <c r="Z32" i="104"/>
  <c r="Z33" i="104" s="1"/>
  <c r="BY47" i="17"/>
  <c r="Z35" i="104"/>
  <c r="Z36" i="104" s="1"/>
  <c r="S27" i="103"/>
  <c r="S26" i="103"/>
  <c r="U25" i="103"/>
  <c r="S25" i="103"/>
  <c r="U26" i="103"/>
  <c r="U22" i="103"/>
  <c r="R34" i="67"/>
  <c r="A21" i="111"/>
  <c r="AC31" i="78"/>
  <c r="B36" i="101"/>
  <c r="L31" i="106"/>
  <c r="B11" i="108"/>
  <c r="U31" i="80"/>
  <c r="R22" i="68"/>
  <c r="L25" i="101"/>
  <c r="B22" i="68"/>
  <c r="B27" i="101"/>
  <c r="N27" i="101"/>
  <c r="J23" i="68"/>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F28" i="113" l="1"/>
  <c r="BR37" i="78"/>
  <c r="BC35" i="78"/>
  <c r="N23" i="103"/>
  <c r="U27" i="81"/>
  <c r="Z37" i="104"/>
  <c r="Z38" i="104" s="1"/>
  <c r="BY48" i="17"/>
  <c r="Z10" i="105"/>
  <c r="Z11" i="105" s="1"/>
  <c r="AC32" i="104"/>
  <c r="AC30" i="104"/>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23" i="68"/>
  <c r="B32" i="101"/>
  <c r="B36" i="80"/>
  <c r="AK43" i="78"/>
  <c r="BC43" i="78"/>
  <c r="R23" i="68"/>
  <c r="L30" i="101"/>
  <c r="I37" i="80"/>
  <c r="AG43" i="78"/>
  <c r="BR40" i="78"/>
  <c r="N32" i="101"/>
  <c r="J24" i="68"/>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F29" i="113" l="1"/>
  <c r="AC31" i="104"/>
  <c r="AC33" i="104" s="1"/>
  <c r="BC14" i="8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Z13" i="105"/>
  <c r="BC27" i="79"/>
  <c r="BC26" i="79"/>
  <c r="BC25" i="79"/>
  <c r="BC24" i="79"/>
  <c r="BC40" i="79"/>
  <c r="BC39" i="79"/>
  <c r="BC42" i="79"/>
  <c r="BC41" i="79"/>
  <c r="Z12" i="105"/>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73" i="68"/>
  <c r="T56" i="113"/>
  <c r="L11" i="107"/>
  <c r="M17" i="85"/>
  <c r="B21" i="108"/>
  <c r="B25" i="86"/>
  <c r="AG37" i="80"/>
  <c r="AK37" i="80"/>
  <c r="AC37" i="80"/>
  <c r="R24" i="68"/>
  <c r="L35" i="101"/>
  <c r="I42" i="80"/>
  <c r="B24" i="68"/>
  <c r="B37" i="101"/>
  <c r="B41" i="80"/>
  <c r="J25" i="68"/>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Q2" i="113" s="1"/>
  <c r="E10" i="66"/>
  <c r="E8" i="66"/>
  <c r="D2" i="113" s="1"/>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F30" i="113" l="1"/>
  <c r="BY50" i="17"/>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R25" i="68"/>
  <c r="L10" i="103"/>
  <c r="I17" i="81"/>
  <c r="B25" i="68"/>
  <c r="B12" i="103"/>
  <c r="B16" i="81"/>
  <c r="U16" i="81"/>
  <c r="N12" i="103"/>
  <c r="J26" i="68"/>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F31" i="113" l="1"/>
  <c r="AC13" i="105"/>
  <c r="S17" i="104"/>
  <c r="BC25" i="83"/>
  <c r="BC27" i="83"/>
  <c r="BC24" i="83"/>
  <c r="BC26" i="83"/>
  <c r="AT27" i="83"/>
  <c r="AT25" i="83"/>
  <c r="AK26" i="83"/>
  <c r="AG26" i="83"/>
  <c r="AC26" i="83"/>
  <c r="AT26" i="83"/>
  <c r="AT24" i="83"/>
  <c r="AC17" i="105"/>
  <c r="AC15" i="105"/>
  <c r="AC16" i="105" s="1"/>
  <c r="N38" i="103"/>
  <c r="U42" i="81"/>
  <c r="Z22" i="105"/>
  <c r="Z23" i="105" s="1"/>
  <c r="BY51" i="17"/>
  <c r="Z25" i="105"/>
  <c r="Z26" i="105" s="1"/>
  <c r="AC29" i="83"/>
  <c r="BR31" i="83" s="1"/>
  <c r="U15" i="104"/>
  <c r="S15" i="104"/>
  <c r="U16" i="104"/>
  <c r="S16" i="104"/>
  <c r="U12" i="104"/>
  <c r="R38" i="67"/>
  <c r="A25" i="111"/>
  <c r="L21" i="107"/>
  <c r="M27" i="85"/>
  <c r="B31" i="108"/>
  <c r="B35" i="86"/>
  <c r="AC17" i="81"/>
  <c r="AG17" i="81"/>
  <c r="AK17" i="81"/>
  <c r="B26" i="68"/>
  <c r="B17" i="103"/>
  <c r="B21" i="81"/>
  <c r="R26" i="68"/>
  <c r="L15" i="103"/>
  <c r="I22" i="81"/>
  <c r="J27" i="68"/>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F32" i="113" l="1"/>
  <c r="AC18" i="105"/>
  <c r="AC22" i="105"/>
  <c r="AC20" i="105"/>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7" i="68"/>
  <c r="B22" i="103"/>
  <c r="B26" i="81"/>
  <c r="R27" i="68"/>
  <c r="L20" i="103"/>
  <c r="I27" i="81"/>
  <c r="J28" i="68"/>
  <c r="N22" i="103"/>
  <c r="U26" i="81"/>
  <c r="AC15" i="67"/>
  <c r="BK48" i="63"/>
  <c r="BJ48" i="63"/>
  <c r="BI48" i="63"/>
  <c r="BH48" i="63"/>
  <c r="AY43" i="62"/>
  <c r="AX43" i="62"/>
  <c r="AW43" i="62"/>
  <c r="AV43" i="62"/>
  <c r="AZ50" i="61"/>
  <c r="AY50" i="61"/>
  <c r="AX50" i="61"/>
  <c r="AW50" i="61"/>
  <c r="F33" i="113" l="1"/>
  <c r="AC21" i="105"/>
  <c r="AC23" i="105" s="1"/>
  <c r="N18" i="104"/>
  <c r="U22" i="82"/>
  <c r="BC37" i="83"/>
  <c r="BC35" i="83"/>
  <c r="BC34" i="83"/>
  <c r="BC36" i="83"/>
  <c r="AK36" i="83"/>
  <c r="AT34" i="83"/>
  <c r="AT35" i="83"/>
  <c r="AC36" i="83"/>
  <c r="AT36" i="83"/>
  <c r="AT37" i="83"/>
  <c r="AG36" i="83"/>
  <c r="S27" i="104"/>
  <c r="AC27" i="105"/>
  <c r="AC25" i="105"/>
  <c r="AC26"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R28" i="68"/>
  <c r="L25" i="103"/>
  <c r="I32" i="81"/>
  <c r="AK27" i="81"/>
  <c r="AG27" i="81"/>
  <c r="AC27" i="81"/>
  <c r="B28" i="68"/>
  <c r="B27" i="103"/>
  <c r="B31" i="81"/>
  <c r="N27" i="103"/>
  <c r="J29" i="68"/>
  <c r="U31" i="81"/>
  <c r="AZ33" i="78"/>
  <c r="AZ31" i="78"/>
  <c r="BL32" i="78"/>
  <c r="AG33" i="78"/>
  <c r="BF30" i="78"/>
  <c r="AW33" i="78"/>
  <c r="AZ32" i="78"/>
  <c r="AW31" i="78"/>
  <c r="AC32" i="78"/>
  <c r="BF32" i="78"/>
  <c r="AZ30" i="78"/>
  <c r="BL30" i="78"/>
  <c r="F34" i="113" l="1"/>
  <c r="AC28" i="105"/>
  <c r="BY54" i="17"/>
  <c r="Z10" i="106"/>
  <c r="Z11" i="106" s="1"/>
  <c r="AC14" i="84"/>
  <c r="BR16" i="84" s="1"/>
  <c r="AC32" i="105"/>
  <c r="AC30" i="105"/>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29" i="68"/>
  <c r="B32" i="103"/>
  <c r="B36" i="81"/>
  <c r="AK32" i="81"/>
  <c r="AG32" i="81"/>
  <c r="AC32" i="81"/>
  <c r="R29" i="68"/>
  <c r="L30" i="103"/>
  <c r="I37" i="81"/>
  <c r="J30" i="68"/>
  <c r="N32" i="103"/>
  <c r="U36" i="81"/>
  <c r="F35" i="113" l="1"/>
  <c r="AC31" i="105"/>
  <c r="AC33" i="105" s="1"/>
  <c r="S37" i="104"/>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R30" i="68"/>
  <c r="L35" i="103"/>
  <c r="I42" i="81"/>
  <c r="B30" i="68"/>
  <c r="B37" i="103"/>
  <c r="AC36" i="67" s="1"/>
  <c r="B41" i="81"/>
  <c r="J31" i="68"/>
  <c r="N37" i="103"/>
  <c r="U41" i="81"/>
  <c r="F36" i="113" l="1"/>
  <c r="AC38" i="105"/>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S10" i="105"/>
  <c r="U37" i="104"/>
  <c r="S11" i="105"/>
  <c r="U11" i="105"/>
  <c r="U10" i="105"/>
  <c r="A30" i="111"/>
  <c r="L16" i="108"/>
  <c r="M22" i="86"/>
  <c r="B26" i="109"/>
  <c r="B30" i="87"/>
  <c r="AG42" i="81"/>
  <c r="AK42" i="81"/>
  <c r="AC42" i="81"/>
  <c r="R31" i="68"/>
  <c r="L10" i="104"/>
  <c r="I17" i="82"/>
  <c r="B31" i="68"/>
  <c r="B12" i="104"/>
  <c r="B16" i="82"/>
  <c r="J32" i="68"/>
  <c r="N12" i="104"/>
  <c r="U16" i="82"/>
  <c r="F37" i="113" l="1"/>
  <c r="AC11" i="106"/>
  <c r="AC13" i="106" s="1"/>
  <c r="S17" i="105"/>
  <c r="Z22" i="106"/>
  <c r="Z23" i="106" s="1"/>
  <c r="BC27" i="84"/>
  <c r="BC26" i="84"/>
  <c r="BC25" i="84"/>
  <c r="BC24" i="84"/>
  <c r="AT27" i="84"/>
  <c r="AT26" i="84"/>
  <c r="AK26" i="84"/>
  <c r="AT25" i="84"/>
  <c r="AC26" i="84"/>
  <c r="AG26" i="84"/>
  <c r="AT24" i="84"/>
  <c r="BY57" i="17"/>
  <c r="Z25" i="106"/>
  <c r="Z26" i="106" s="1"/>
  <c r="AC29" i="84"/>
  <c r="BR31" i="84" s="1"/>
  <c r="N38" i="104"/>
  <c r="U42" i="82"/>
  <c r="AC17" i="106"/>
  <c r="AC15" i="106"/>
  <c r="AC16" i="106" s="1"/>
  <c r="R15" i="113"/>
  <c r="AC15" i="113" s="1"/>
  <c r="U15" i="105"/>
  <c r="S15" i="105"/>
  <c r="U16" i="105"/>
  <c r="S16" i="105"/>
  <c r="U12" i="105"/>
  <c r="A31" i="111"/>
  <c r="L21" i="108"/>
  <c r="M27" i="86"/>
  <c r="B31" i="109"/>
  <c r="B35" i="87"/>
  <c r="AC37" i="67"/>
  <c r="B32" i="68"/>
  <c r="B21" i="82"/>
  <c r="R32" i="68"/>
  <c r="L15" i="104"/>
  <c r="I22" i="82"/>
  <c r="AK17" i="82"/>
  <c r="AC17" i="82"/>
  <c r="AG17" i="82"/>
  <c r="J33" i="68"/>
  <c r="N17" i="104"/>
  <c r="U21" i="82"/>
  <c r="F38" i="113" l="1"/>
  <c r="AC18" i="106"/>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R33" i="68"/>
  <c r="L20" i="104"/>
  <c r="I27" i="82"/>
  <c r="B33" i="68"/>
  <c r="B26" i="82"/>
  <c r="N22" i="104"/>
  <c r="J34" i="68"/>
  <c r="U26" i="82"/>
  <c r="F39" i="113" l="1"/>
  <c r="BC36" i="84"/>
  <c r="BC34" i="84"/>
  <c r="BC37" i="84"/>
  <c r="BC35" i="84"/>
  <c r="AT34" i="84"/>
  <c r="AT36" i="84"/>
  <c r="AK36" i="84"/>
  <c r="AT37" i="84"/>
  <c r="AG36" i="84"/>
  <c r="AC36" i="84"/>
  <c r="AT35" i="84"/>
  <c r="Z32" i="106"/>
  <c r="Z33" i="106" s="1"/>
  <c r="AC27" i="106"/>
  <c r="AC25" i="106"/>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R34" i="68"/>
  <c r="L25" i="104"/>
  <c r="I32" i="82"/>
  <c r="B34" i="68"/>
  <c r="B31" i="82"/>
  <c r="J35" i="68"/>
  <c r="N27" i="104"/>
  <c r="U31" i="82"/>
  <c r="F40" i="113" l="1"/>
  <c r="AC26" i="106"/>
  <c r="AC28" i="106" s="1"/>
  <c r="AC32" i="106"/>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5" i="68"/>
  <c r="B36" i="82"/>
  <c r="R35" i="68"/>
  <c r="L30" i="104"/>
  <c r="I37" i="82"/>
  <c r="AG32" i="82"/>
  <c r="AK32" i="82"/>
  <c r="AC32" i="82"/>
  <c r="J36" i="68"/>
  <c r="N32" i="104"/>
  <c r="U36" i="82"/>
  <c r="F41" i="113" l="1"/>
  <c r="AC33" i="106"/>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R36" i="68"/>
  <c r="L35" i="104"/>
  <c r="I42" i="82"/>
  <c r="B36" i="68"/>
  <c r="AC38" i="67"/>
  <c r="B41" i="82"/>
  <c r="N37" i="104"/>
  <c r="J37" i="68"/>
  <c r="U41" i="82"/>
  <c r="F42" i="113" l="1"/>
  <c r="AC38" i="106"/>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R37" i="68"/>
  <c r="L10" i="105"/>
  <c r="I17" i="83"/>
  <c r="AK42" i="82"/>
  <c r="AG42" i="82"/>
  <c r="AC42" i="82"/>
  <c r="B37" i="68"/>
  <c r="B12" i="105"/>
  <c r="B16" i="83"/>
  <c r="J38" i="68"/>
  <c r="N12" i="105"/>
  <c r="U16" i="83"/>
  <c r="F43" i="113" l="1"/>
  <c r="AC13" i="107"/>
  <c r="N38" i="105"/>
  <c r="U42" i="83"/>
  <c r="S17" i="106"/>
  <c r="R21" i="113"/>
  <c r="AC21" i="113" s="1"/>
  <c r="BC24" i="85"/>
  <c r="BC27" i="85"/>
  <c r="BC26" i="85"/>
  <c r="BC25" i="85"/>
  <c r="AG26" i="85"/>
  <c r="AT25" i="85"/>
  <c r="AT24" i="85"/>
  <c r="AK26" i="85"/>
  <c r="AC26" i="85"/>
  <c r="AT27" i="85"/>
  <c r="AT26" i="85"/>
  <c r="Z22" i="107"/>
  <c r="Z23" i="107" s="1"/>
  <c r="AC17" i="107"/>
  <c r="AC15" i="107"/>
  <c r="BY63" i="17"/>
  <c r="Z25" i="107"/>
  <c r="Z26" i="107" s="1"/>
  <c r="AC29" i="85"/>
  <c r="BR31" i="85" s="1"/>
  <c r="U12" i="106"/>
  <c r="U16" i="106"/>
  <c r="S15" i="106"/>
  <c r="U15" i="106"/>
  <c r="S16" i="106"/>
  <c r="A37" i="111"/>
  <c r="L21" i="109"/>
  <c r="M27" i="87"/>
  <c r="B31" i="110"/>
  <c r="B35" i="88"/>
  <c r="AG17" i="83"/>
  <c r="AC17" i="83"/>
  <c r="AK17" i="83"/>
  <c r="B38" i="68"/>
  <c r="B17" i="105"/>
  <c r="B21" i="83"/>
  <c r="R38" i="68"/>
  <c r="L15" i="105"/>
  <c r="I22" i="83"/>
  <c r="J39" i="68"/>
  <c r="N17" i="105"/>
  <c r="U21" i="83"/>
  <c r="F44" i="113" l="1"/>
  <c r="AC16" i="107"/>
  <c r="AC18" i="107" s="1"/>
  <c r="BY64" i="17"/>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39" i="68"/>
  <c r="B22" i="105"/>
  <c r="B26" i="83"/>
  <c r="R39" i="68"/>
  <c r="L20" i="105"/>
  <c r="I27" i="83"/>
  <c r="J40" i="68"/>
  <c r="N22" i="105"/>
  <c r="U26" i="83"/>
  <c r="F45" i="113" l="1"/>
  <c r="AC23" i="107"/>
  <c r="R23" i="113"/>
  <c r="AC23" i="113" s="1"/>
  <c r="AC27" i="107"/>
  <c r="AC25" i="107"/>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R40" i="68"/>
  <c r="L25" i="105"/>
  <c r="I32" i="83"/>
  <c r="B40" i="68"/>
  <c r="B27" i="105"/>
  <c r="B31" i="83"/>
  <c r="J41" i="68"/>
  <c r="N27" i="105"/>
  <c r="U31" i="83"/>
  <c r="F46" i="113" l="1"/>
  <c r="AC26" i="107"/>
  <c r="AC28" i="107" s="1"/>
  <c r="BC39" i="85"/>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41" i="68"/>
  <c r="B32" i="105"/>
  <c r="B36" i="83"/>
  <c r="AC32" i="83"/>
  <c r="AG32" i="83"/>
  <c r="AK32" i="83"/>
  <c r="R41" i="68"/>
  <c r="L30" i="105"/>
  <c r="I37" i="83"/>
  <c r="J42" i="68"/>
  <c r="N32" i="105"/>
  <c r="U36" i="83"/>
  <c r="F47" i="113" l="1"/>
  <c r="AC33" i="107"/>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U32" i="106"/>
  <c r="S35" i="106"/>
  <c r="U36" i="106"/>
  <c r="U35" i="106"/>
  <c r="S36" i="106"/>
  <c r="A41" i="111"/>
  <c r="L11" i="110"/>
  <c r="M17" i="88"/>
  <c r="AC39" i="67"/>
  <c r="R42" i="68"/>
  <c r="L35" i="105"/>
  <c r="I42" i="83"/>
  <c r="AK37" i="83"/>
  <c r="AG37" i="83"/>
  <c r="AC37" i="83"/>
  <c r="B42" i="68"/>
  <c r="B37" i="105"/>
  <c r="B41" i="83"/>
  <c r="N37" i="105"/>
  <c r="J43" i="68"/>
  <c r="U41" i="83"/>
  <c r="F49" i="113" l="1"/>
  <c r="F48" i="113"/>
  <c r="AC36" i="107"/>
  <c r="AC38" i="107" s="1"/>
  <c r="Z17" i="108"/>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43" i="68"/>
  <c r="B12" i="106"/>
  <c r="B16" i="84"/>
  <c r="AC42" i="83"/>
  <c r="AK42" i="83"/>
  <c r="AG42" i="83"/>
  <c r="R43" i="68"/>
  <c r="L10" i="106"/>
  <c r="I17" i="84"/>
  <c r="N12" i="106"/>
  <c r="J44"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44" i="68"/>
  <c r="L15" i="106"/>
  <c r="I22" i="84"/>
  <c r="B44" i="68"/>
  <c r="B17" i="106"/>
  <c r="B21" i="84"/>
  <c r="N17" i="106"/>
  <c r="J45"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S22" i="107"/>
  <c r="U20" i="107"/>
  <c r="S20" i="107"/>
  <c r="S21" i="107"/>
  <c r="U21" i="107"/>
  <c r="U17" i="107"/>
  <c r="A44" i="111"/>
  <c r="L26" i="110"/>
  <c r="M32" i="88"/>
  <c r="R45" i="68"/>
  <c r="L20" i="106"/>
  <c r="I27" i="84"/>
  <c r="AK22" i="84"/>
  <c r="AG22" i="84"/>
  <c r="AC22" i="84"/>
  <c r="B45" i="68"/>
  <c r="B22" i="106"/>
  <c r="B26" i="84"/>
  <c r="J46" i="68"/>
  <c r="N22" i="106"/>
  <c r="U26" i="84"/>
  <c r="AC21" i="108" l="1"/>
  <c r="AC23" i="108" s="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46" i="68"/>
  <c r="B27" i="106"/>
  <c r="B31" i="84"/>
  <c r="AG27" i="84"/>
  <c r="AC27" i="84"/>
  <c r="AK27" i="84"/>
  <c r="R46" i="68"/>
  <c r="L25" i="106"/>
  <c r="I32" i="84"/>
  <c r="J47" i="68"/>
  <c r="N27" i="106"/>
  <c r="U31" i="84"/>
  <c r="AC28" i="108" l="1"/>
  <c r="BY72" i="17"/>
  <c r="Z10" i="109"/>
  <c r="Z11" i="109" s="1"/>
  <c r="AC14" i="87"/>
  <c r="BR16" i="87" s="1"/>
  <c r="AC32" i="108"/>
  <c r="AC30" i="108"/>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47" i="68"/>
  <c r="L30" i="106"/>
  <c r="I37" i="84"/>
  <c r="B47" i="68"/>
  <c r="B36" i="84"/>
  <c r="B32" i="106"/>
  <c r="J48" i="68"/>
  <c r="N32" i="106"/>
  <c r="U36" i="84"/>
  <c r="AC31" i="108" l="1"/>
  <c r="AC33" i="108" s="1"/>
  <c r="AC16" i="87"/>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48" i="68"/>
  <c r="B41" i="84"/>
  <c r="B37" i="106"/>
  <c r="AG37" i="84"/>
  <c r="AK37" i="84"/>
  <c r="AC37" i="84"/>
  <c r="R48" i="68"/>
  <c r="L35" i="106"/>
  <c r="I42" i="84"/>
  <c r="U41" i="84"/>
  <c r="J49"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38" i="108"/>
  <c r="S10" i="108"/>
  <c r="S11" i="108"/>
  <c r="U10" i="108"/>
  <c r="U37" i="107"/>
  <c r="U11" i="108"/>
  <c r="A48" i="111"/>
  <c r="R49" i="68"/>
  <c r="L10" i="107"/>
  <c r="I17" i="85"/>
  <c r="B49" i="68"/>
  <c r="B16" i="85"/>
  <c r="AK42" i="84"/>
  <c r="AC42" i="84"/>
  <c r="AG42" i="84"/>
  <c r="J50" i="68"/>
  <c r="N12" i="107"/>
  <c r="U16" i="85"/>
  <c r="AC11" i="109" l="1"/>
  <c r="AC13" i="109" s="1"/>
  <c r="BY75" i="17"/>
  <c r="Z25" i="109"/>
  <c r="Z26" i="109" s="1"/>
  <c r="AC29" i="87"/>
  <c r="BR31" i="87" s="1"/>
  <c r="N38" i="107"/>
  <c r="U42" i="85"/>
  <c r="BC25" i="87"/>
  <c r="BC27" i="87"/>
  <c r="BC24" i="87"/>
  <c r="BC26" i="87"/>
  <c r="AC26" i="87"/>
  <c r="AT25" i="87"/>
  <c r="AT24" i="87"/>
  <c r="AK26" i="87"/>
  <c r="AG26" i="87"/>
  <c r="AT27" i="87"/>
  <c r="AT26" i="87"/>
  <c r="S17" i="108"/>
  <c r="AC17" i="109"/>
  <c r="AC15" i="109"/>
  <c r="R33" i="113"/>
  <c r="AC33" i="113" s="1"/>
  <c r="Z22" i="109"/>
  <c r="Z23" i="109" s="1"/>
  <c r="U15" i="108"/>
  <c r="U16" i="108"/>
  <c r="S16" i="108"/>
  <c r="S15" i="108"/>
  <c r="U12" i="108"/>
  <c r="A49" i="111"/>
  <c r="AK17" i="85"/>
  <c r="AC17" i="85"/>
  <c r="AG17" i="85"/>
  <c r="B50" i="68"/>
  <c r="B21" i="85"/>
  <c r="R50" i="68"/>
  <c r="L15" i="107"/>
  <c r="I22" i="85"/>
  <c r="J51" i="68"/>
  <c r="N17" i="107"/>
  <c r="U21" i="85"/>
  <c r="AC16" i="109" l="1"/>
  <c r="AC18" i="109" s="1"/>
  <c r="N13" i="108"/>
  <c r="U17" i="86"/>
  <c r="R34" i="113"/>
  <c r="AC34" i="113" s="1"/>
  <c r="AC22" i="109"/>
  <c r="AC20" i="109"/>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51" i="68"/>
  <c r="B26" i="85"/>
  <c r="AC22" i="85"/>
  <c r="AK22" i="85"/>
  <c r="AG22" i="85"/>
  <c r="R51" i="68"/>
  <c r="L20" i="107"/>
  <c r="I27" i="85"/>
  <c r="J52" i="68"/>
  <c r="N22" i="107"/>
  <c r="U26" i="85"/>
  <c r="AC21" i="109" l="1"/>
  <c r="AC23" i="109" s="1"/>
  <c r="BC37" i="87"/>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52" i="68"/>
  <c r="L25" i="107"/>
  <c r="I32" i="85"/>
  <c r="B52" i="68"/>
  <c r="B31" i="85"/>
  <c r="AG27" i="85"/>
  <c r="AC27" i="85"/>
  <c r="AK27" i="85"/>
  <c r="J53" i="68"/>
  <c r="N27" i="107"/>
  <c r="U31" i="85"/>
  <c r="N23" i="108" l="1"/>
  <c r="U27" i="86"/>
  <c r="R36" i="113"/>
  <c r="AC36" i="113" s="1"/>
  <c r="AC32" i="109"/>
  <c r="AC30" i="109"/>
  <c r="AC31"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53" i="68"/>
  <c r="B36" i="85"/>
  <c r="AG32" i="85"/>
  <c r="AC32" i="85"/>
  <c r="AK32" i="85"/>
  <c r="R53" i="68"/>
  <c r="L30" i="107"/>
  <c r="I37" i="85"/>
  <c r="J54" i="68"/>
  <c r="N32" i="107"/>
  <c r="U36" i="85"/>
  <c r="AC33" i="109" l="1"/>
  <c r="Z12" i="110"/>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54" i="68"/>
  <c r="B41" i="85"/>
  <c r="B37" i="107"/>
  <c r="R54" i="68"/>
  <c r="L35" i="107"/>
  <c r="I42" i="85"/>
  <c r="J55"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U11" i="109"/>
  <c r="S11" i="109"/>
  <c r="U10" i="109"/>
  <c r="S10" i="109"/>
  <c r="U37" i="108"/>
  <c r="A54" i="111"/>
  <c r="B55" i="68"/>
  <c r="B16" i="86"/>
  <c r="B12" i="108"/>
  <c r="AC42" i="85"/>
  <c r="AK42" i="85"/>
  <c r="AG42" i="85"/>
  <c r="R55" i="68"/>
  <c r="L10" i="108"/>
  <c r="I17" i="86"/>
  <c r="N12" i="108"/>
  <c r="J56" i="68"/>
  <c r="U16" i="86"/>
  <c r="AC11" i="110" l="1"/>
  <c r="AC13" i="110" s="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56" i="68"/>
  <c r="B21" i="86"/>
  <c r="B17" i="108"/>
  <c r="AK17" i="86"/>
  <c r="AG17" i="86"/>
  <c r="AC17" i="86"/>
  <c r="R56" i="68"/>
  <c r="L15" i="108"/>
  <c r="I22" i="86"/>
  <c r="J57"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57" i="68"/>
  <c r="L20" i="108"/>
  <c r="I27" i="86"/>
  <c r="B57" i="68"/>
  <c r="B22" i="108"/>
  <c r="B26" i="86"/>
  <c r="AC22" i="86"/>
  <c r="AK22" i="86"/>
  <c r="AG22" i="86"/>
  <c r="J58"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58" i="68"/>
  <c r="B31" i="86"/>
  <c r="B27" i="108"/>
  <c r="AG27" i="86"/>
  <c r="AC27" i="86"/>
  <c r="AK27" i="86"/>
  <c r="R58" i="68"/>
  <c r="L25" i="108"/>
  <c r="I32" i="86"/>
  <c r="N27" i="108"/>
  <c r="J59"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59" i="68"/>
  <c r="L30" i="108"/>
  <c r="I37" i="86"/>
  <c r="B59" i="68"/>
  <c r="B36" i="86"/>
  <c r="B32" i="108"/>
  <c r="J60" i="68"/>
  <c r="N32" i="108"/>
  <c r="U36" i="86"/>
  <c r="AC33" i="110" l="1"/>
  <c r="S37" i="109"/>
  <c r="N28" i="109"/>
  <c r="U32" i="87"/>
  <c r="R43" i="113"/>
  <c r="AC37" i="110"/>
  <c r="AC35" i="110"/>
  <c r="AC36" i="110" s="1"/>
  <c r="U36" i="109"/>
  <c r="S36" i="109"/>
  <c r="U32" i="109"/>
  <c r="U35" i="109"/>
  <c r="S35" i="109"/>
  <c r="A59" i="111"/>
  <c r="B60" i="68"/>
  <c r="B37" i="108"/>
  <c r="B41" i="86"/>
  <c r="AG37" i="86"/>
  <c r="AK37" i="86"/>
  <c r="AC37" i="86"/>
  <c r="R60" i="68"/>
  <c r="L35" i="108"/>
  <c r="I42" i="86"/>
  <c r="J61" i="68"/>
  <c r="N37" i="108"/>
  <c r="U41" i="86"/>
  <c r="AC38" i="110" l="1"/>
  <c r="N33" i="109"/>
  <c r="U37" i="87"/>
  <c r="R44" i="113"/>
  <c r="S12" i="110"/>
  <c r="S10" i="110"/>
  <c r="U10" i="110"/>
  <c r="S11" i="110"/>
  <c r="U11" i="110"/>
  <c r="U37" i="109"/>
  <c r="A60" i="111"/>
  <c r="AC42" i="86"/>
  <c r="AG42" i="86"/>
  <c r="AK42" i="86"/>
  <c r="R61" i="68"/>
  <c r="L10" i="109"/>
  <c r="I17" i="87"/>
  <c r="B61" i="68"/>
  <c r="B16" i="87"/>
  <c r="B12" i="109"/>
  <c r="J62" i="68"/>
  <c r="N12" i="109"/>
  <c r="U16" i="87"/>
  <c r="N38" i="109" l="1"/>
  <c r="U42" i="87"/>
  <c r="R45" i="113"/>
  <c r="S17" i="110"/>
  <c r="U12" i="110"/>
  <c r="U16" i="110"/>
  <c r="S16" i="110"/>
  <c r="U15" i="110"/>
  <c r="S15" i="110"/>
  <c r="A61" i="111"/>
  <c r="B62" i="68"/>
  <c r="B21" i="87"/>
  <c r="B17" i="109"/>
  <c r="R62" i="68"/>
  <c r="L15" i="109"/>
  <c r="I22" i="87"/>
  <c r="AC17" i="87"/>
  <c r="AK17" i="87"/>
  <c r="AG17" i="87"/>
  <c r="J63" i="68"/>
  <c r="N17" i="109"/>
  <c r="U21" i="87"/>
  <c r="N13" i="110" l="1"/>
  <c r="U17" i="88"/>
  <c r="R46" i="113"/>
  <c r="S22" i="110"/>
  <c r="S20" i="110"/>
  <c r="S21" i="110"/>
  <c r="U20" i="110"/>
  <c r="U21" i="110"/>
  <c r="U17" i="110"/>
  <c r="A62" i="111"/>
  <c r="R63" i="68"/>
  <c r="L20" i="109"/>
  <c r="I27" i="87"/>
  <c r="B63" i="68"/>
  <c r="B22" i="109"/>
  <c r="B26" i="87"/>
  <c r="AG22" i="87"/>
  <c r="AK22" i="87"/>
  <c r="AC22" i="87"/>
  <c r="J64" i="68"/>
  <c r="N22" i="109"/>
  <c r="U26" i="87"/>
  <c r="S27" i="110" l="1"/>
  <c r="N18" i="110"/>
  <c r="U22" i="88"/>
  <c r="R47" i="113"/>
  <c r="U26" i="110"/>
  <c r="U22" i="110"/>
  <c r="U25" i="110"/>
  <c r="S26" i="110"/>
  <c r="S25" i="110"/>
  <c r="AK27" i="87"/>
  <c r="AC27" i="87"/>
  <c r="AG27" i="87"/>
  <c r="B64" i="68"/>
  <c r="B31" i="87"/>
  <c r="B27" i="109"/>
  <c r="R64" i="68"/>
  <c r="L25" i="109"/>
  <c r="I32" i="87"/>
  <c r="J65" i="68"/>
  <c r="N27" i="109"/>
  <c r="U31" i="87"/>
  <c r="N23" i="110" l="1"/>
  <c r="U27" i="88"/>
  <c r="R48" i="113"/>
  <c r="A63" i="111"/>
  <c r="S32" i="110"/>
  <c r="S37" i="110"/>
  <c r="S35" i="110"/>
  <c r="S30" i="110"/>
  <c r="S36" i="110"/>
  <c r="S31" i="110"/>
  <c r="U35" i="110"/>
  <c r="U30" i="110"/>
  <c r="U27" i="110"/>
  <c r="U36" i="110"/>
  <c r="U31" i="110"/>
  <c r="A64" i="111"/>
  <c r="AC32" i="87"/>
  <c r="AG32" i="87"/>
  <c r="AK32" i="87"/>
  <c r="R65" i="68"/>
  <c r="L30" i="109"/>
  <c r="I37" i="87"/>
  <c r="B65" i="68"/>
  <c r="B36" i="87"/>
  <c r="B32" i="109"/>
  <c r="N32" i="109"/>
  <c r="J66" i="68"/>
  <c r="U36" i="87"/>
  <c r="N28" i="110" l="1"/>
  <c r="U32" i="88"/>
  <c r="R49" i="113"/>
  <c r="U32" i="110"/>
  <c r="U37" i="110"/>
  <c r="A65" i="111"/>
  <c r="B66" i="68"/>
  <c r="B37" i="109"/>
  <c r="B41" i="87"/>
  <c r="AK37" i="87"/>
  <c r="AG37" i="87"/>
  <c r="AC37" i="87"/>
  <c r="R66" i="68"/>
  <c r="L35" i="109"/>
  <c r="I42" i="87"/>
  <c r="J67" i="68"/>
  <c r="N37" i="109"/>
  <c r="U41" i="87"/>
  <c r="N33" i="110" l="1"/>
  <c r="U37" i="88"/>
  <c r="R50" i="113"/>
  <c r="B67" i="68"/>
  <c r="B16" i="88"/>
  <c r="B12" i="110"/>
  <c r="AG42" i="87"/>
  <c r="AK42" i="87"/>
  <c r="AC42" i="87"/>
  <c r="R67" i="68"/>
  <c r="L10" i="110"/>
  <c r="I17" i="88"/>
  <c r="J68" i="68"/>
  <c r="N12" i="110"/>
  <c r="U16" i="88"/>
  <c r="N38" i="110" l="1"/>
  <c r="U42" i="88"/>
  <c r="AK17" i="88"/>
  <c r="AG17" i="88"/>
  <c r="AC17" i="88"/>
  <c r="R68" i="68"/>
  <c r="L15" i="110"/>
  <c r="I22" i="88"/>
  <c r="B68" i="68"/>
  <c r="B17" i="110"/>
  <c r="B21" i="88"/>
  <c r="J69" i="68"/>
  <c r="N17" i="110"/>
  <c r="U21" i="88"/>
  <c r="B69" i="68" l="1"/>
  <c r="B26" i="88"/>
  <c r="B22" i="110"/>
  <c r="AC22" i="88"/>
  <c r="AG22" i="88"/>
  <c r="AK22" i="88"/>
  <c r="R69" i="68"/>
  <c r="L20" i="110"/>
  <c r="I27" i="88"/>
  <c r="J70" i="68"/>
  <c r="N22" i="110"/>
  <c r="U26" i="88"/>
  <c r="AK27" i="88" l="1"/>
  <c r="AC27" i="88"/>
  <c r="AG27" i="88"/>
  <c r="R70" i="68"/>
  <c r="L25" i="110"/>
  <c r="I32" i="88"/>
  <c r="B70" i="68"/>
  <c r="B31" i="88"/>
  <c r="B27" i="110"/>
  <c r="J71" i="68"/>
  <c r="N27" i="110"/>
  <c r="U31" i="88"/>
  <c r="B71" i="68" l="1"/>
  <c r="B32" i="110"/>
  <c r="B36" i="88"/>
  <c r="AG32" i="88"/>
  <c r="AK32" i="88"/>
  <c r="AC32" i="88"/>
  <c r="R71" i="68"/>
  <c r="L30" i="110"/>
  <c r="I37" i="88"/>
  <c r="N32" i="110"/>
  <c r="J72" i="68"/>
  <c r="U36" i="88"/>
  <c r="B72" i="68" l="1"/>
  <c r="B41" i="88"/>
  <c r="B37" i="110"/>
  <c r="AG37" i="88"/>
  <c r="AK37" i="88"/>
  <c r="AC37" i="88"/>
  <c r="R72" i="68"/>
  <c r="L35" i="110"/>
  <c r="I42" i="88"/>
  <c r="N37" i="110"/>
  <c r="U41" i="88"/>
  <c r="AC42" i="88" l="1"/>
  <c r="AG42" i="88"/>
  <c r="AK42" i="88"/>
</calcChain>
</file>

<file path=xl/sharedStrings.xml><?xml version="1.0" encoding="utf-8"?>
<sst xmlns="http://schemas.openxmlformats.org/spreadsheetml/2006/main" count="3548" uniqueCount="1201">
  <si>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</si>
  <si>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</si>
  <si>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</si>
  <si>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</si>
  <si>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</si>
  <si>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</si>
  <si>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</si>
  <si>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</si>
  <si>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</si>
  <si>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</si>
  <si>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</si>
  <si>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</si>
  <si>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</si>
  <si>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</si>
  <si>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</si>
  <si>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</si>
  <si>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</si>
  <si>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</si>
  <si>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</si>
  <si>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</si>
  <si>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</si>
  <si>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</si>
  <si>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</si>
  <si>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</si>
  <si>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</si>
  <si>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</si>
  <si>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</si>
  <si>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</si>
  <si>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</si>
  <si>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</si>
  <si>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</si>
  <si>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</si>
  <si>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</si>
  <si>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</si>
  <si>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</si>
  <si>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</si>
  <si>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</si>
  <si>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</si>
  <si>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</si>
  <si>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</si>
  <si>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</si>
  <si>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</si>
  <si>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</si>
  <si>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</si>
  <si>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</si>
  <si>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</si>
  <si>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</si>
  <si>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</si>
  <si>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</si>
  <si>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</si>
  <si>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</si>
  <si>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</si>
  <si>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</si>
  <si>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</si>
  <si>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</si>
  <si>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</si>
  <si>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</si>
  <si>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</si>
  <si>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</si>
  <si>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</si>
  <si>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</si>
  <si>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</si>
  <si>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</si>
  <si>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</si>
  <si>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</si>
  <si>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</si>
  <si>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</si>
  <si>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</si>
  <si>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</si>
  <si>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</si>
  <si>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</si>
  <si>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</si>
  <si>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</si>
  <si>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</si>
  <si>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</si>
  <si>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</si>
  <si>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</si>
  <si>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</si>
  <si>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</si>
  <si>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</si>
  <si>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</si>
  <si>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</si>
  <si>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</si>
  <si>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</si>
  <si>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</si>
  <si>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</si>
  <si>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</si>
  <si>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</si>
  <si>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</si>
  <si>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</si>
  <si>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</si>
  <si>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</si>
  <si>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</si>
  <si>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</si>
  <si>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</si>
  <si>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</si>
  <si>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</si>
  <si>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</si>
  <si>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</si>
  <si>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</si>
  <si>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</si>
  <si>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</si>
  <si>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</si>
  <si>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</si>
  <si>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</si>
  <si>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</si>
  <si>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</si>
  <si>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</si>
  <si>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</si>
  <si>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</si>
  <si>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</si>
  <si>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</si>
  <si>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</si>
  <si>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</si>
  <si>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</si>
  <si>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</si>
  <si>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</si>
  <si>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</si>
  <si>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</si>
  <si>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</si>
  <si>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</si>
  <si>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</si>
  <si>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</si>
  <si>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</si>
  <si>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</si>
  <si>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</si>
  <si>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</si>
  <si>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</si>
  <si>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</si>
  <si>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</si>
  <si>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</si>
  <si>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</si>
  <si>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</si>
  <si>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</si>
  <si>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</si>
  <si>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</si>
  <si>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</si>
  <si>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</si>
  <si>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</si>
  <si>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</si>
  <si>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</si>
  <si>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</si>
  <si>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</si>
  <si>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</si>
  <si>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</si>
  <si>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</si>
  <si>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</si>
  <si>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</si>
  <si>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</si>
  <si>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</si>
  <si>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</si>
  <si>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</si>
  <si>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</si>
  <si>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</si>
  <si>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</si>
  <si>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</si>
  <si>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</si>
  <si>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</si>
  <si>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</si>
  <si>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</si>
  <si>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</si>
  <si>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</si>
  <si>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</si>
  <si>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</si>
  <si>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</si>
  <si>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</si>
  <si>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</si>
  <si>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</si>
  <si>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</si>
  <si>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</si>
  <si>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</si>
  <si>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</si>
  <si>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</si>
  <si>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</si>
  <si>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</si>
  <si>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</si>
  <si>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</si>
  <si>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</si>
  <si>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</si>
  <si>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</si>
  <si>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</si>
  <si>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</si>
  <si>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</si>
  <si>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</si>
  <si>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</si>
  <si>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</si>
  <si>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</si>
  <si>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</si>
  <si>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</si>
  <si>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</si>
  <si>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</si>
  <si>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</si>
  <si>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</si>
  <si>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</si>
  <si>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</si>
  <si>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</si>
  <si>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</si>
  <si>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</si>
  <si>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</si>
  <si>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</si>
  <si>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</si>
  <si>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</si>
  <si>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</si>
  <si>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</si>
  <si>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</si>
  <si>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</si>
  <si>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</si>
  <si>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</si>
  <si>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</si>
  <si>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</si>
  <si>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</si>
  <si>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</si>
  <si>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</si>
  <si>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</si>
  <si>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</si>
  <si>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</si>
  <si>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</si>
  <si>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</si>
  <si>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</si>
  <si>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</si>
  <si>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</si>
  <si>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</si>
  <si>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</si>
  <si>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</si>
  <si>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</si>
  <si>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</si>
  <si>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</si>
  <si>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</si>
  <si>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</si>
  <si>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</si>
  <si>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</si>
  <si>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</si>
  <si>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</si>
  <si>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</si>
  <si>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</si>
  <si>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</si>
  <si>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</si>
  <si>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</si>
  <si>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</si>
  <si>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</si>
  <si>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</si>
  <si>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</si>
  <si>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</si>
  <si>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</si>
  <si>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</si>
  <si>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</si>
  <si>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</si>
  <si>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</si>
  <si>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</si>
  <si>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</si>
  <si>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</si>
  <si>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</si>
  <si>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</si>
  <si>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</si>
  <si>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</si>
  <si>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</si>
  <si>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</si>
  <si>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</si>
  <si>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</si>
  <si>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</si>
  <si>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</si>
  <si>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</si>
  <si>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</si>
  <si>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</si>
  <si>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</si>
  <si>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</si>
  <si>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</si>
  <si>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</si>
  <si>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</si>
  <si>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</si>
  <si>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</si>
  <si>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</si>
  <si>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</si>
  <si>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</si>
  <si>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</si>
  <si>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</si>
  <si>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</si>
  <si>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</si>
  <si>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</si>
  <si>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</si>
  <si>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</si>
  <si>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</si>
  <si>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</si>
  <si>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</si>
  <si>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</si>
  <si>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</si>
  <si>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</si>
  <si>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</si>
  <si>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</si>
  <si>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</si>
  <si>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</si>
  <si>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</si>
  <si>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</si>
  <si>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</si>
  <si>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</si>
  <si>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</si>
  <si>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</si>
  <si>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</si>
  <si>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</si>
  <si>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</si>
  <si>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</si>
  <si>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</si>
  <si>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</si>
  <si>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</si>
  <si>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</si>
  <si>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</si>
  <si>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</si>
  <si>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</si>
  <si>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</si>
  <si>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</si>
  <si>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</si>
  <si>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</si>
  <si>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</si>
  <si>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</si>
  <si>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</si>
  <si>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</si>
  <si>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</si>
  <si>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</si>
  <si>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</si>
  <si>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</si>
  <si>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</si>
  <si>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</si>
  <si>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</si>
  <si>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</si>
  <si>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</si>
  <si>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</si>
  <si>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</si>
  <si>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</si>
  <si>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</si>
  <si>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</si>
  <si>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</si>
  <si>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</si>
  <si>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</si>
  <si>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</si>
  <si>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</si>
  <si>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</si>
  <si>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</si>
  <si>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</si>
  <si>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</si>
  <si>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</si>
  <si>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</si>
  <si>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</si>
  <si>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</si>
  <si>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</si>
  <si>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</si>
  <si>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</si>
  <si>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</si>
  <si>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</si>
  <si>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</si>
  <si>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</si>
  <si>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</si>
  <si>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</si>
  <si>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</si>
  <si>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</si>
  <si>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</si>
  <si>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</si>
  <si>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</si>
  <si>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</si>
  <si>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</si>
  <si>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</si>
  <si>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</si>
  <si>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</si>
  <si>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</si>
  <si>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</si>
  <si>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</si>
  <si>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</si>
  <si>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</si>
  <si>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</si>
  <si>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</si>
  <si>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</si>
  <si>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</si>
  <si>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</si>
  <si>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</si>
  <si>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</si>
  <si>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</si>
  <si>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</si>
  <si>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</si>
  <si>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</si>
  <si>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</si>
  <si>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</si>
  <si>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</si>
  <si>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</si>
  <si>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</si>
  <si>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</si>
  <si>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</si>
  <si>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</si>
  <si>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</si>
  <si>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</si>
  <si>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</si>
  <si>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</si>
  <si>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</si>
  <si>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</si>
  <si>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</si>
  <si>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</si>
  <si>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</si>
  <si>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</si>
  <si>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</si>
  <si>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</si>
  <si>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</si>
  <si>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</si>
  <si>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</si>
  <si>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</si>
  <si>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</si>
  <si>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</si>
  <si>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</si>
  <si>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</si>
  <si>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</si>
  <si>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</si>
  <si>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</si>
  <si>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</si>
  <si>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</si>
  <si>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</si>
  <si>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</si>
  <si>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</si>
  <si>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</si>
  <si>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</si>
  <si>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</si>
  <si>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</si>
  <si>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</si>
  <si>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</si>
  <si>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</si>
  <si>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</si>
  <si>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</si>
  <si>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</si>
  <si>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</si>
  <si>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</si>
  <si>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</si>
  <si>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</si>
  <si>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</si>
  <si>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</si>
  <si>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</si>
  <si>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</si>
  <si>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</si>
  <si>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</si>
  <si>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</si>
  <si>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</si>
  <si>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</si>
  <si>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</si>
  <si>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</si>
  <si>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</si>
  <si>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</si>
  <si>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</si>
  <si>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</si>
  <si>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</si>
  <si>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</si>
  <si>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</si>
  <si>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</si>
  <si>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</si>
  <si>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</si>
  <si>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</si>
  <si>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</si>
  <si>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</si>
  <si>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</si>
  <si>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</si>
  <si>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</si>
  <si>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</si>
  <si>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</si>
  <si>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</si>
  <si>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</si>
  <si>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</si>
  <si>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</si>
  <si>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</si>
  <si>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</si>
  <si>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</si>
  <si>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</si>
  <si>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</si>
  <si>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</si>
  <si>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</si>
  <si>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</si>
  <si>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</si>
  <si>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</si>
  <si>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</si>
  <si>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</si>
  <si>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</si>
  <si>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</si>
  <si>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</si>
  <si>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</si>
  <si>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</si>
  <si>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</si>
  <si>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</si>
  <si>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</si>
  <si>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</si>
  <si>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</si>
  <si>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</si>
  <si>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</si>
  <si>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</si>
  <si>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</si>
  <si>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</si>
  <si>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</si>
  <si>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</si>
  <si>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</si>
  <si>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</si>
  <si>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</si>
  <si>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</si>
  <si>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</si>
  <si>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</si>
  <si>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</si>
  <si>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</si>
  <si>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</si>
  <si>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</si>
  <si>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</si>
  <si>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</si>
  <si>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</si>
  <si>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</si>
  <si>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</si>
  <si>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</si>
  <si>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</si>
  <si>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</si>
  <si>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</si>
  <si>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</si>
  <si>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</si>
  <si>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</si>
  <si>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</si>
  <si>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</si>
  <si>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</si>
  <si>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</si>
  <si>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</si>
  <si>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</si>
  <si>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</si>
  <si>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</si>
  <si>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</si>
  <si>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</si>
  <si>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</si>
  <si>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</si>
  <si>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</si>
  <si>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</si>
  <si>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</si>
  <si>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</si>
  <si>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</si>
  <si>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</si>
  <si>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</si>
  <si>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</si>
  <si>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</si>
  <si>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</si>
  <si>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</si>
  <si>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</si>
  <si>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</si>
  <si>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</si>
  <si>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</si>
  <si>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</si>
  <si>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</si>
  <si>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</si>
  <si>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</si>
  <si>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</si>
  <si>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</si>
  <si>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</si>
  <si>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</si>
  <si>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</si>
  <si>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</si>
  <si>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</si>
  <si>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</si>
  <si>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</si>
  <si>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</si>
  <si>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</si>
  <si>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</si>
  <si>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</si>
  <si>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</si>
  <si>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</si>
  <si>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</si>
  <si>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</si>
  <si>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</si>
  <si>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</si>
  <si>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</si>
  <si>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</si>
  <si>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</si>
  <si>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</si>
  <si>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</si>
  <si>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</si>
  <si>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</si>
  <si>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</si>
  <si>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</si>
  <si>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</si>
  <si>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</si>
  <si>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</si>
  <si>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</si>
  <si>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</si>
  <si>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</si>
  <si>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</si>
  <si>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</si>
  <si>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</si>
  <si>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</si>
  <si>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</si>
  <si>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</si>
  <si>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</si>
  <si>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</si>
  <si>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</si>
  <si>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</si>
  <si>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</si>
  <si>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</si>
  <si>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</si>
  <si>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</si>
  <si>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</si>
  <si>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</si>
  <si>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</si>
  <si>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</si>
  <si>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</si>
  <si>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</si>
  <si>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</si>
  <si>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</si>
  <si>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</si>
  <si>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</si>
  <si>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</si>
  <si>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</si>
  <si>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</si>
  <si>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</si>
  <si>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</si>
  <si>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</si>
  <si>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</si>
  <si>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</si>
  <si>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</si>
  <si>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</si>
  <si>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</si>
  <si>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</si>
  <si>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</si>
  <si>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</si>
  <si>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</si>
  <si>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</si>
  <si>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</si>
  <si>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</si>
  <si>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</si>
  <si>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</si>
  <si>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</si>
  <si>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</si>
  <si>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</si>
  <si>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</si>
  <si>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</si>
  <si>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</si>
  <si>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</si>
  <si>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</si>
  <si>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</si>
  <si>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</si>
  <si>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</si>
  <si>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</si>
  <si>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</si>
  <si>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</si>
  <si>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</si>
  <si>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</si>
  <si>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</si>
  <si>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</si>
  <si>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</si>
  <si>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</si>
  <si>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</si>
  <si>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</si>
  <si>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</si>
  <si>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</si>
  <si>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</si>
  <si>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</si>
  <si>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</si>
  <si>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</si>
  <si>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</si>
  <si>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</si>
  <si>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</si>
  <si>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</si>
  <si>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</si>
  <si>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</si>
  <si>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</si>
  <si>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</si>
  <si>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</si>
  <si>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</si>
  <si>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</si>
  <si>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</si>
  <si>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</si>
  <si>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</si>
  <si>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</si>
  <si>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</si>
  <si>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</si>
  <si>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</si>
  <si>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</si>
  <si>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</si>
  <si>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</si>
  <si>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</si>
  <si>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</si>
  <si>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</si>
  <si>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</si>
  <si>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</si>
  <si>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</si>
  <si>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</si>
  <si>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</si>
  <si>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</si>
  <si>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</si>
  <si>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</si>
  <si>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</si>
  <si>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</si>
  <si>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</si>
  <si>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</si>
  <si>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</si>
  <si>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</si>
  <si>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</si>
  <si>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</si>
  <si>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</si>
  <si>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</si>
  <si>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</si>
  <si>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</si>
  <si>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</si>
  <si>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</si>
  <si>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</si>
  <si>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</si>
  <si>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</si>
  <si>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</si>
  <si>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</si>
  <si>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</si>
  <si>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</si>
  <si>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</si>
  <si>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</si>
  <si>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</si>
  <si>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</si>
  <si>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</si>
  <si>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</si>
  <si>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</si>
  <si>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</si>
  <si>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</si>
  <si>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</si>
  <si>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</si>
  <si>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</si>
  <si>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</si>
  <si>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</si>
  <si>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</si>
  <si>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</si>
  <si>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</si>
  <si>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</si>
  <si>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</si>
  <si>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</si>
  <si>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</si>
  <si>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</si>
  <si>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</si>
  <si>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</si>
  <si>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</si>
  <si>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</si>
  <si>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</si>
  <si>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</si>
  <si>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</si>
  <si>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</si>
  <si>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</si>
  <si>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</si>
  <si>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</si>
  <si>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</si>
  <si>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</si>
  <si>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</si>
  <si>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</si>
  <si>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</si>
  <si>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</si>
  <si>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</si>
  <si>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</si>
  <si>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</si>
  <si>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</si>
  <si>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</si>
  <si>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</si>
  <si>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</si>
  <si>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</si>
  <si>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</si>
  <si>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</si>
  <si>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</si>
  <si>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</si>
  <si>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</si>
  <si>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</si>
  <si>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</si>
  <si>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</si>
  <si>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</si>
  <si>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</si>
  <si>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</si>
  <si>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</si>
  <si>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</si>
  <si>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</si>
  <si>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</si>
  <si>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</si>
  <si>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</si>
  <si>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</si>
  <si>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</si>
  <si>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</si>
  <si>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</si>
  <si>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</si>
  <si>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</si>
  <si>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</si>
  <si>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</si>
  <si>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</si>
  <si>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</si>
  <si>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</si>
  <si>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</si>
  <si>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</si>
  <si>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</si>
  <si>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</si>
  <si>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</si>
  <si>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</si>
  <si>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</si>
  <si>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</si>
  <si>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</si>
  <si>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</si>
  <si>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</si>
  <si>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</si>
  <si>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</si>
  <si>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</si>
  <si>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</si>
  <si>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</si>
  <si>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</si>
  <si>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</si>
  <si>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</si>
  <si>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</si>
  <si>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</si>
  <si>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</si>
  <si>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</si>
  <si>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</si>
  <si>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</si>
  <si>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</si>
  <si>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</si>
  <si>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</si>
  <si>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</si>
  <si>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</si>
  <si>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</si>
  <si>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</si>
  <si>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</si>
  <si>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</si>
  <si>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</si>
  <si>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</si>
  <si>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</si>
  <si>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</si>
  <si>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</si>
  <si>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</si>
  <si>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</si>
  <si>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</si>
  <si>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</si>
  <si>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</si>
  <si>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</si>
  <si>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</si>
  <si>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</si>
  <si>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</si>
  <si>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</si>
  <si>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</si>
  <si>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</si>
  <si>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</si>
  <si>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</si>
  <si>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</si>
  <si>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</si>
  <si>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</si>
  <si>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</si>
  <si>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</si>
  <si>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</si>
  <si>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</si>
  <si>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</si>
  <si>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</si>
  <si>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</si>
  <si>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</si>
  <si>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</si>
  <si>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</si>
  <si>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</si>
  <si>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</si>
  <si>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</si>
  <si>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</si>
  <si>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</si>
  <si>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</si>
  <si>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</si>
  <si>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</si>
  <si>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</si>
  <si>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</si>
  <si>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</si>
  <si>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</si>
  <si>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</si>
  <si>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</si>
  <si>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</si>
  <si>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</si>
  <si>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</si>
  <si>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</si>
  <si>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</si>
  <si>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</si>
  <si>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</si>
  <si>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</si>
  <si>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</si>
  <si>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</si>
  <si>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</si>
  <si>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</si>
  <si>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</si>
  <si>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</si>
  <si>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</si>
  <si>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</si>
  <si>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</si>
  <si>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</si>
  <si>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</si>
  <si>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</si>
  <si>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</si>
  <si>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</si>
  <si>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</si>
  <si>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</si>
  <si>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</si>
  <si>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</si>
  <si>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</si>
  <si>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</si>
  <si>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</si>
  <si>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</si>
  <si>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</si>
  <si>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</si>
  <si>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</si>
  <si>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</si>
  <si>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</si>
  <si>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</si>
  <si>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</si>
  <si>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</si>
  <si>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</si>
  <si>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</si>
  <si>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</si>
  <si>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</si>
  <si>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</si>
  <si>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</si>
  <si>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</si>
  <si>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</si>
  <si>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</si>
  <si>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</si>
  <si>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</si>
  <si>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</si>
  <si>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</si>
  <si>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</si>
  <si>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</si>
  <si>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</si>
  <si>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</si>
  <si>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</si>
  <si>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</si>
  <si>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</si>
  <si>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</si>
  <si>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</si>
  <si>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</si>
  <si>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</si>
  <si>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</si>
  <si>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</si>
  <si>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</si>
  <si>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</si>
  <si>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</si>
  <si>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</si>
  <si>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</si>
  <si>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</si>
  <si>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</si>
  <si>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</si>
  <si>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</si>
  <si>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</si>
  <si>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</si>
  <si>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</si>
  <si>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</si>
  <si>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</si>
  <si>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</si>
  <si>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</si>
  <si>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</si>
  <si>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</si>
  <si>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</si>
  <si>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</si>
  <si>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</si>
  <si>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</si>
  <si>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</si>
  <si>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</si>
  <si>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</si>
  <si>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</si>
  <si>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</si>
  <si>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</si>
  <si>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</si>
  <si>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</si>
  <si>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</si>
  <si>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</si>
  <si>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</si>
  <si>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</si>
  <si>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</si>
  <si>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</si>
  <si>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</si>
  <si>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</si>
  <si>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</si>
  <si>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</si>
  <si>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</si>
  <si>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</si>
  <si>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</si>
  <si>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</si>
  <si>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</si>
  <si>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</si>
  <si>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</si>
  <si>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</si>
  <si>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</si>
  <si>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</si>
  <si>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</si>
  <si>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</si>
  <si>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</si>
  <si>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</si>
  <si>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</si>
  <si>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</si>
  <si>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REGULAR 1</t>
  </si>
  <si>
    <t>VALENTINE'S DAY</t>
  </si>
  <si>
    <t>PROMO PERIOD REGULAR 2</t>
  </si>
  <si>
    <t>HEALTH &amp; WELLNESS EXPO EVENT WINTER</t>
  </si>
  <si>
    <t>PROMO PERIOD SHIPPERS 2</t>
  </si>
  <si>
    <t>PROMO PERIOD REGULAR 3</t>
  </si>
  <si>
    <t>PROMO PERIOD SHIPPERS 3</t>
  </si>
  <si>
    <t>PROMO PERIOD REGULAR 4</t>
  </si>
  <si>
    <t>PROMO PERIOD SHIPPERS 4</t>
  </si>
  <si>
    <t>EASTER  (April 20)</t>
  </si>
  <si>
    <t>PROMO PERIOD REGULAR 5</t>
  </si>
  <si>
    <t>PROMO PERIOD SHIPPERS 5</t>
  </si>
  <si>
    <t>SINUS/ALLERGY SPRING 2025</t>
  </si>
  <si>
    <t>SUN CARE 2025</t>
  </si>
  <si>
    <t>PROMO PERIOD REGULAR 6</t>
  </si>
  <si>
    <t>PROMO PERIOD SHIPPERS 6</t>
  </si>
  <si>
    <t>PASSOVER  (April 12 - 20)</t>
  </si>
  <si>
    <t>PROMO PERIOD REGULAR 7</t>
  </si>
  <si>
    <t>EASTER HAMS 2025</t>
  </si>
  <si>
    <t>PROMO PERIOD SHIPPERS 7</t>
  </si>
  <si>
    <t>SEVERE WEATHER 2025</t>
  </si>
  <si>
    <t>SPRING/SUMMER CLUB PACK UPDATE 2025  SSCP</t>
  </si>
  <si>
    <t>PROMO PERIOD REGULAR 8</t>
  </si>
  <si>
    <t>PROMO PERIOD SHIPPERS 8</t>
  </si>
  <si>
    <t>MOTHER'S DAY (May 11)</t>
  </si>
  <si>
    <t>PROMO PERIOD REGULAR 9</t>
  </si>
  <si>
    <t>PROMO PERIOD SHIPPERS 9</t>
  </si>
  <si>
    <t>BEVERAGE SUMMER EVENT 2025</t>
  </si>
  <si>
    <t>MAY SIDEWALK SALE 2025</t>
  </si>
  <si>
    <t>FIRST AID RACK 2025</t>
  </si>
  <si>
    <t>PROMO PERIOD REGULAR 10</t>
  </si>
  <si>
    <t>HEALTHY PET SUMMER EVENT 2023</t>
  </si>
  <si>
    <t>PROMO PERIOD SHIPPERS 10</t>
  </si>
  <si>
    <t>FATHER'S DAY  (June 15)</t>
  </si>
  <si>
    <t>PROMO PERIOD REGULAR 11</t>
  </si>
  <si>
    <t>PROMO PERIOD SHIPPERS 11</t>
  </si>
  <si>
    <t>PROMO PERIOD REGULAR 12</t>
  </si>
  <si>
    <t>PROMO PERIOD SHIPPERS 12</t>
  </si>
  <si>
    <t>PROMO PERIOD REGULAR 13</t>
  </si>
  <si>
    <t>HEALTH &amp; WELLNESS EXPO EVENT SUMMER </t>
  </si>
  <si>
    <t>PROMO PERIOD SHIPPERS 13</t>
  </si>
  <si>
    <t>PROMO PERIOD REGULAR 14</t>
  </si>
  <si>
    <t>PROMO PERIOD SHIPPERS 14</t>
  </si>
  <si>
    <t>PROMO PERIOD REGULAR 15</t>
  </si>
  <si>
    <t>PROMO PERIOD SHIPPERS 15</t>
  </si>
  <si>
    <t>PROMO PERIOD REGULAR 16</t>
  </si>
  <si>
    <t>PROMO PERIOD SHIPPERS 16</t>
  </si>
  <si>
    <t>HALLOWEEN DAY  (October 31)</t>
  </si>
  <si>
    <t>SINUS/ALLERGY FALL 2025</t>
  </si>
  <si>
    <t>PROMO PERIOD SHIPPERS 17</t>
  </si>
  <si>
    <t>HEALTHY PET FALL EVENT 2025</t>
  </si>
  <si>
    <t>SEPTEMBER SIDEWALK SALE 2025</t>
  </si>
  <si>
    <t>WINTER COCOA/CIDER 2025</t>
  </si>
  <si>
    <t>FALL/WINTER  CLUB PACK UPDATE 2025  FWCP</t>
  </si>
  <si>
    <t>COUGH/COLD 2025</t>
  </si>
  <si>
    <t>FOOTBALL MADNESS/SUPER BOWL (February 8)</t>
  </si>
  <si>
    <t>INTERNATIONAL 2025</t>
  </si>
  <si>
    <t>CHILL/FREEZE/PREPACKED MEAT 2025</t>
  </si>
  <si>
    <t>COOKIES/CRACKERS/FRUITCAKE 2025</t>
  </si>
  <si>
    <t>GIFT PACKS/HBC GIFT PACKS 2025</t>
  </si>
  <si>
    <t>NONFOOD 2025</t>
  </si>
  <si>
    <t>BAKING 2025</t>
  </si>
  <si>
    <t>HOLIDAY HAMS 2025</t>
  </si>
  <si>
    <t>DRY GROCERY 2025</t>
  </si>
  <si>
    <t>CANDY 2025</t>
  </si>
  <si>
    <t>ANNUAL CLUB PACK UPDATE 2026  ACP</t>
  </si>
  <si>
    <t>4/31/2025</t>
  </si>
  <si>
    <t>PROMO PERIOD REGULAR 17</t>
  </si>
  <si>
    <t>PROMO PERIOD SHIPPERS 18</t>
  </si>
  <si>
    <t>PROMO PERIOD REGULAR 18</t>
  </si>
  <si>
    <t>PROMO PERIOD SHIPPERS 19</t>
  </si>
  <si>
    <t>PROMO PERIOD REGULAR 19</t>
  </si>
  <si>
    <t>PROMO PERIOD SHIPPERS 20</t>
  </si>
  <si>
    <t>PROMO PERIOD REGULAR 20</t>
  </si>
  <si>
    <t>PROMO PERIOD SHIPPERS 21</t>
  </si>
  <si>
    <t>PROMO PERIOD REGULAR 21</t>
  </si>
  <si>
    <t>PROMO PERIOD SHIPPERS 22</t>
  </si>
  <si>
    <t>PROMO PERIOD REGULAR 22</t>
  </si>
  <si>
    <t>PROMO PERIOD SHIPPERS 23</t>
  </si>
  <si>
    <t>PROMO PERIOD REGULAR 23</t>
  </si>
  <si>
    <t>PROMO PERIOD SHIPPERS 24</t>
  </si>
  <si>
    <t>PROMO PERIOD REGULAR 24</t>
  </si>
  <si>
    <t>PROMO PERIOD SHIPPERS 25</t>
  </si>
  <si>
    <t>PROMO PERIOD REGULAR 25</t>
  </si>
  <si>
    <t>PROMO PERIOD SHIPPERS 26</t>
  </si>
  <si>
    <t>PROMO PERIOD REGULAR 26</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</si>
  <si>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</si>
  <si>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</si>
  <si>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</si>
  <si>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</si>
  <si>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</si>
  <si>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</si>
  <si>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</si>
  <si>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</si>
  <si>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</si>
  <si>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</si>
  <si>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</si>
  <si>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</si>
  <si>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</si>
  <si>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</si>
  <si>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</si>
  <si>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</si>
  <si>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</si>
  <si>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</si>
  <si>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</si>
  <si>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</si>
  <si>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</si>
  <si>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</si>
  <si>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</si>
  <si>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</si>
  <si>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</si>
  <si>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</si>
  <si>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</si>
  <si>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</si>
  <si>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</si>
  <si>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</si>
  <si>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</si>
  <si>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</si>
  <si>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</si>
  <si>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</si>
  <si>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</si>
  <si>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</si>
  <si>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</si>
  <si>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</si>
  <si>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</si>
  <si>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</si>
  <si>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</si>
  <si>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</si>
  <si>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</si>
  <si>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</si>
  <si>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</si>
  <si>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</si>
  <si>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</si>
  <si>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</si>
  <si>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</si>
  <si>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</si>
  <si>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</si>
  <si>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</si>
  <si>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</si>
  <si>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</si>
  <si>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</si>
  <si>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</si>
  <si>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</si>
  <si>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</si>
  <si>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</si>
  <si>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</si>
  <si>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</si>
  <si>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</si>
  <si>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</si>
  <si>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</si>
  <si>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</si>
  <si>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</si>
  <si>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</si>
  <si>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</si>
  <si>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</si>
  <si>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</si>
  <si>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</si>
  <si>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</si>
  <si>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</si>
  <si>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</si>
  <si>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</si>
  <si>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</si>
  <si>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</si>
  <si>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</si>
  <si>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</si>
  <si>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</si>
  <si>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</si>
  <si>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</si>
  <si>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</si>
  <si>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</si>
  <si>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</si>
  <si>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</si>
  <si>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</si>
  <si>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</si>
  <si>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</si>
  <si>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</si>
  <si>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</si>
  <si>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</si>
  <si>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</si>
  <si>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</si>
  <si>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</si>
  <si>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</si>
  <si>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</si>
  <si>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</si>
  <si>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</si>
  <si>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</si>
  <si>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</si>
  <si>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</si>
  <si>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</si>
  <si>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</si>
  <si>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</si>
  <si>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</si>
  <si>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</si>
  <si>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</si>
  <si>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</si>
  <si>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</si>
  <si>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</si>
  <si>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</si>
  <si>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</si>
  <si>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</si>
  <si>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</si>
  <si>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</si>
  <si>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</si>
  <si>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</si>
  <si>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</si>
  <si>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</si>
  <si>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</si>
  <si>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</si>
  <si>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</si>
  <si>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</si>
  <si>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</si>
  <si>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</si>
  <si>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</si>
  <si>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</si>
  <si>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</si>
  <si>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</si>
  <si>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</si>
  <si>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</si>
  <si>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</si>
  <si>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</si>
  <si>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</si>
  <si>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</si>
  <si>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</si>
  <si>
    <t>ANNUAL CLUB PACK UPDATE 2025 ACP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</si>
</sst>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41">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2" fillId="2" borderId="0" xfId="0" applyFont="1" applyFill="1" applyBorder="1" applyAlignment="1">
      <alignment horizontal="right"/>
    </xf>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wrapText="1"/>
    </xf>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0" fontId="0" fillId="0" borderId="0" xfId="0" applyAlignment="1" applyProtection="1">
      <alignment horizontal="right"/>
    </xf>
    <xf numFmtId="14" fontId="0" fillId="0" borderId="0" xfId="0" applyNumberFormat="1" applyAlignment="1" applyProtection="1">
      <alignment horizontal="right"/>
    </xf>
    <xf numFmtId="14" fontId="5" fillId="2" borderId="14" xfId="0" applyNumberFormat="1" applyFont="1" applyFill="1" applyBorder="1" applyAlignment="1" applyProtection="1">
      <alignment horizontal="left"/>
    </xf>
    <xf numFmtId="0" fontId="0" fillId="2" borderId="0" xfId="0" applyFill="1" applyAlignment="1" applyProtection="1">
      <alignment horizontal="right"/>
    </xf>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49" fontId="0" fillId="0" borderId="2" xfId="0" applyNumberFormat="1" applyFill="1" applyBorder="1" applyAlignment="1" applyProtection="1">
      <alignment horizontal="left"/>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0" borderId="45"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Border="1" applyAlignment="1" applyProtection="1">
      <alignment horizontal="right"/>
    </xf>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0" fontId="49" fillId="2" borderId="2" xfId="0" applyNumberFormat="1" applyFont="1" applyFill="1" applyBorder="1" applyAlignment="1" applyProtection="1">
      <alignment horizontal="center" vertical="center"/>
    </xf>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2" fontId="49" fillId="2" borderId="26" xfId="0" applyNumberFormat="1" applyFont="1" applyFill="1" applyBorder="1" applyAlignment="1" applyProtection="1"/>
    <xf numFmtId="2" fontId="49" fillId="2" borderId="27" xfId="0" applyNumberFormat="1" applyFont="1" applyFill="1" applyBorder="1" applyAlignment="1" applyProtection="1"/>
    <xf numFmtId="2" fontId="49" fillId="2" borderId="28" xfId="0" applyNumberFormat="1" applyFont="1" applyFill="1" applyBorder="1" applyAlignment="1" applyProtection="1"/>
    <xf numFmtId="0" fontId="49" fillId="3" borderId="21" xfId="0" applyNumberFormat="1" applyFont="1" applyFill="1" applyBorder="1" applyAlignment="1" applyProtection="1">
      <alignment horizontal="center" vertical="center"/>
    </xf>
    <xf numFmtId="2" fontId="49" fillId="2" borderId="32" xfId="0" applyNumberFormat="1" applyFont="1" applyFill="1" applyBorder="1" applyAlignment="1" applyProtection="1"/>
    <xf numFmtId="2" fontId="49" fillId="2" borderId="33" xfId="0" applyNumberFormat="1" applyFont="1" applyFill="1" applyBorder="1" applyAlignment="1" applyProtection="1"/>
    <xf numFmtId="2" fontId="49" fillId="2" borderId="34"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0" fontId="49" fillId="2" borderId="25" xfId="0" applyNumberFormat="1" applyFont="1" applyFill="1" applyBorder="1" applyAlignment="1" applyProtection="1">
      <alignment horizontal="center" vertical="center"/>
    </xf>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1" fontId="49" fillId="2" borderId="36" xfId="0" applyNumberFormat="1" applyFont="1" applyFill="1" applyBorder="1" applyAlignment="1" applyProtection="1">
      <alignment horizontal="center" vertical="center"/>
    </xf>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0" fontId="4" fillId="2" borderId="21" xfId="0" applyNumberFormat="1" applyFont="1" applyFill="1" applyBorder="1" applyAlignment="1" applyProtection="1">
      <alignment horizontal="right" indent="1"/>
    </xf>
    <xf numFmtId="1" fontId="49" fillId="2" borderId="21" xfId="0" applyNumberFormat="1" applyFont="1" applyFill="1" applyBorder="1" applyAlignment="1" applyProtection="1">
      <alignment horizontal="center" vertical="center"/>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8" fillId="4" borderId="26" xfId="0" applyNumberFormat="1" applyFont="1" applyFill="1" applyBorder="1" applyProtection="1"/>
    <xf numFmtId="0" fontId="8" fillId="4" borderId="27" xfId="0" applyNumberFormat="1" applyFont="1" applyFill="1" applyBorder="1" applyProtection="1"/>
    <xf numFmtId="0" fontId="8" fillId="4" borderId="28" xfId="0" applyNumberFormat="1" applyFont="1" applyFill="1" applyBorder="1" applyProtection="1"/>
    <xf numFmtId="0" fontId="13" fillId="4" borderId="26" xfId="0" applyNumberFormat="1" applyFont="1" applyFill="1" applyBorder="1" applyAlignment="1" applyProtection="1">
      <alignment horizontal="left" vertical="top" wrapText="1"/>
    </xf>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0" fontId="38" fillId="2" borderId="2" xfId="0" applyNumberFormat="1" applyFont="1" applyFill="1" applyBorder="1" applyAlignment="1" applyProtection="1">
      <alignment horizontal="center" vertical="center"/>
    </xf>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2" fillId="2" borderId="2" xfId="0" applyNumberFormat="1" applyFont="1" applyFill="1" applyBorder="1" applyAlignment="1" applyProtection="1">
      <alignment horizontal="left"/>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3" fillId="4" borderId="2" xfId="0" applyNumberFormat="1" applyFont="1" applyFill="1" applyBorder="1" applyProtection="1"/>
    <xf numFmtId="0" fontId="13" fillId="4" borderId="36" xfId="0" applyNumberFormat="1" applyFont="1" applyFill="1" applyBorder="1" applyProtection="1"/>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170"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lignment horizontal="right"/>
    </xf>
    <xf numFmtId="0" fontId="12" fillId="2" borderId="0" xfId="0" applyFont="1" applyFill="1" applyBorder="1" applyAlignment="1">
      <alignment horizontal="center"/>
    </xf>
    <xf numFmtId="0" fontId="12" fillId="2" borderId="0" xfId="0" applyFont="1" applyFill="1" applyBorder="1" applyAlignment="1">
      <alignment horizontal="left"/>
    </xf>
    <xf numFmtId="1" fontId="2" fillId="2" borderId="0" xfId="0" applyNumberFormat="1" applyFont="1" applyFill="1" applyBorder="1" applyAlignment="1" applyProtection="1">
      <alignment horizontal="center"/>
    </xf>
    <xf numFmtId="167" fontId="2" fillId="2" borderId="0" xfId="0" applyNumberFormat="1" applyFont="1" applyFill="1" applyBorder="1" applyAlignment="1">
      <alignment horizontal="center"/>
    </xf>
    <xf numFmtId="172" fontId="2" fillId="2" borderId="22" xfId="0" applyNumberFormat="1" applyFont="1" applyFill="1" applyBorder="1" applyAlignment="1">
      <alignment horizontal="left"/>
    </xf>
    <xf numFmtId="0" fontId="21" fillId="2" borderId="0" xfId="0" applyFont="1" applyFill="1" applyBorder="1" applyAlignment="1" applyProtection="1">
      <alignment horizontal="left" vertical="top"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left" vertical="center"/>
    </xf>
    <xf numFmtId="167" fontId="2" fillId="2" borderId="0" xfId="0" applyNumberFormat="1" applyFont="1" applyFill="1" applyBorder="1" applyAlignment="1" applyProtection="1">
      <alignment horizont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4" fillId="2" borderId="2"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2" fontId="31" fillId="2" borderId="32" xfId="0" applyNumberFormat="1" applyFont="1" applyFill="1" applyBorder="1" applyAlignment="1" applyProtection="1"/>
    <xf numFmtId="2" fontId="31" fillId="2" borderId="34" xfId="0" applyNumberFormat="1" applyFont="1" applyFill="1" applyBorder="1" applyAlignment="1" applyProtection="1"/>
    <xf numFmtId="2" fontId="31" fillId="2" borderId="33"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12" fillId="2" borderId="9" xfId="0" applyFont="1" applyFill="1" applyBorder="1" applyAlignment="1" applyProtection="1">
      <alignment horizontal="center"/>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vertical="center"/>
    </xf>
    <xf numFmtId="164" fontId="31" fillId="2" borderId="65" xfId="0" applyNumberFormat="1" applyFont="1" applyFill="1" applyBorder="1" applyAlignment="1" applyProtection="1">
      <alignment vertical="center"/>
    </xf>
    <xf numFmtId="164" fontId="31" fillId="2" borderId="67" xfId="0" applyNumberFormat="1" applyFont="1" applyFill="1" applyBorder="1" applyAlignment="1" applyProtection="1">
      <alignment vertical="center"/>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2" fontId="31" fillId="2" borderId="27"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2" fillId="4" borderId="26" xfId="0" applyFont="1" applyFill="1" applyBorder="1" applyProtection="1"/>
    <xf numFmtId="0" fontId="2" fillId="4" borderId="28" xfId="0" applyFont="1" applyFill="1" applyBorder="1" applyProtection="1"/>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8" fillId="4" borderId="26" xfId="0" applyFont="1" applyFill="1" applyBorder="1" applyProtection="1"/>
    <xf numFmtId="0" fontId="8" fillId="4" borderId="28" xfId="0" applyFont="1" applyFill="1" applyBorder="1" applyProtection="1"/>
    <xf numFmtId="0" fontId="8" fillId="4" borderId="2" xfId="0" applyFont="1" applyFill="1" applyBorder="1" applyAlignment="1" applyProtection="1">
      <alignment horizontal="left"/>
    </xf>
    <xf numFmtId="0" fontId="8" fillId="4" borderId="27"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1" fontId="49" fillId="0" borderId="61" xfId="0" applyNumberFormat="1" applyFont="1" applyFill="1" applyBorder="1" applyAlignment="1" applyProtection="1">
      <alignment horizontal="right" vertic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1" fillId="2" borderId="0" xfId="0" applyNumberFormat="1" applyFont="1" applyFill="1" applyBorder="1" applyAlignment="1" applyProtection="1">
      <alignment horizontal="left"/>
    </xf>
    <xf numFmtId="0" fontId="11" fillId="2" borderId="10" xfId="0" applyNumberFormat="1" applyFont="1" applyFill="1" applyBorder="1" applyAlignment="1" applyProtection="1">
      <alignment horizontal="left"/>
      <protection locked="0"/>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167" fontId="2" fillId="0" borderId="0" xfId="0" applyNumberFormat="1"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13" fillId="2" borderId="22" xfId="0" applyFont="1" applyFill="1" applyBorder="1" applyProtection="1"/>
    <xf numFmtId="0" fontId="0" fillId="2" borderId="22" xfId="0" applyFont="1" applyFill="1" applyBorder="1" applyAlignment="1" applyProtection="1">
      <alignment horizontal="left"/>
    </xf>
    <xf numFmtId="0" fontId="5" fillId="2" borderId="22" xfId="0" applyFont="1" applyFill="1" applyBorder="1" applyProtection="1"/>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8" fillId="2" borderId="7" xfId="0" applyFont="1" applyFill="1" applyBorder="1" applyAlignment="1" applyProtection="1">
      <alignment horizontal="right"/>
    </xf>
    <xf numFmtId="0" fontId="8" fillId="2" borderId="0" xfId="0" applyFont="1" applyFill="1" applyBorder="1" applyAlignment="1" applyProtection="1">
      <alignment horizontal="right"/>
    </xf>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2" fillId="2" borderId="0" xfId="0" applyFont="1" applyFill="1" applyBorder="1" applyAlignment="1" applyProtection="1">
      <alignment horizontal="righ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0" fontId="2" fillId="2" borderId="0" xfId="0" applyFont="1" applyFill="1" applyBorder="1" applyProtection="1"/>
    <xf numFmtId="0" fontId="8" fillId="2" borderId="0" xfId="0" applyFont="1" applyFill="1" applyBorder="1" applyProtection="1"/>
    <xf numFmtId="0" fontId="2" fillId="2" borderId="2" xfId="0" applyNumberFormat="1" applyFont="1" applyFill="1" applyBorder="1" applyAlignment="1" applyProtection="1">
      <alignment horizontal="center"/>
    </xf>
    <xf numFmtId="0" fontId="2" fillId="2" borderId="7" xfId="0" applyFont="1" applyFill="1" applyBorder="1" applyAlignment="1" applyProtection="1"/>
    <xf numFmtId="0" fontId="2" fillId="2" borderId="0" xfId="0" applyFont="1" applyFill="1" applyBorder="1" applyAlignment="1" applyProtection="1"/>
    <xf numFmtId="0" fontId="2" fillId="2" borderId="9" xfId="0" applyFont="1" applyFill="1" applyBorder="1" applyAlignment="1" applyProtection="1"/>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2" borderId="0" xfId="0" applyFont="1" applyFill="1" applyBorder="1" applyAlignment="1" applyProtection="1">
      <alignment horizontal="center"/>
    </xf>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15" fontId="2" fillId="2" borderId="26"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0" fontId="8" fillId="2"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2" borderId="2" xfId="0" applyFont="1" applyFill="1" applyBorder="1" applyAlignment="1" applyProtection="1">
      <alignment horizontal="left"/>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2" fillId="2" borderId="2" xfId="0" applyNumberFormat="1" applyFont="1" applyFill="1" applyBorder="1" applyAlignment="1" applyProtection="1">
      <alignment horizontal="center"/>
    </xf>
    <xf numFmtId="0" fontId="8" fillId="2" borderId="9" xfId="0" applyFont="1" applyFill="1" applyBorder="1" applyAlignment="1" applyProtection="1">
      <alignment horizontal="right"/>
    </xf>
    <xf numFmtId="15" fontId="2" fillId="2" borderId="27" xfId="0" applyNumberFormat="1" applyFont="1" applyFill="1" applyBorder="1" applyAlignment="1" applyProtection="1">
      <alignment horizontal="center"/>
    </xf>
    <xf numFmtId="15" fontId="8" fillId="2" borderId="0" xfId="0" applyNumberFormat="1" applyFont="1" applyFill="1" applyBorder="1" applyAlignment="1" applyProtection="1">
      <alignment horizontal="right"/>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167" fontId="2" fillId="2" borderId="2" xfId="0" applyNumberFormat="1" applyFont="1" applyFill="1" applyBorder="1" applyAlignment="1" applyProtection="1">
      <alignment horizontal="center"/>
    </xf>
    <xf numFmtId="0" fontId="8" fillId="2" borderId="9" xfId="0" applyFont="1" applyFill="1" applyBorder="1" applyAlignment="1" applyProtection="1">
      <alignment horizontal="center"/>
    </xf>
    <xf numFmtId="0" fontId="2" fillId="2" borderId="2" xfId="0" applyFont="1" applyFill="1" applyBorder="1" applyAlignment="1" applyProtection="1">
      <alignment horizontal="center"/>
    </xf>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4" borderId="17"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7" xfId="0" applyFont="1" applyFill="1" applyBorder="1" applyAlignment="1" applyProtection="1">
      <alignment horizontal="left" vertical="center"/>
    </xf>
    <xf numFmtId="0" fontId="8" fillId="4" borderId="36" xfId="0" applyFont="1" applyFill="1" applyBorder="1" applyAlignment="1" applyProtection="1">
      <alignment horizontal="left" vertical="center"/>
    </xf>
    <xf numFmtId="0" fontId="8" fillId="4" borderId="26" xfId="0" applyFont="1" applyFill="1" applyBorder="1" applyAlignment="1" applyProtection="1">
      <alignmen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15" fontId="2" fillId="2" borderId="0" xfId="0" applyNumberFormat="1" applyFont="1" applyFill="1" applyBorder="1" applyAlignment="1" applyProtection="1">
      <alignment horizontal="left"/>
    </xf>
    <xf numFmtId="0" fontId="2" fillId="0" borderId="2" xfId="0" applyFont="1" applyBorder="1" applyProtection="1"/>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28"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2" fillId="4" borderId="37"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0" fontId="2" fillId="2" borderId="2" xfId="0" applyFont="1" applyFill="1" applyBorder="1" applyAlignment="1" applyProtection="1">
      <alignment horizontal="center" vertical="center"/>
      <protection locked="0"/>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166" fontId="8" fillId="0" borderId="29"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0" fontId="13" fillId="2" borderId="0" xfId="0" applyFont="1" applyFill="1" applyAlignment="1" applyProtection="1">
      <alignment horizontal="left"/>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0" fillId="0" borderId="0" xfId="0"/>
    <xf numFmtId="0" fontId="2" fillId="0" borderId="0" xfId="0" applyFont="1"/>
    <xf numFmtId="0" fontId="42" fillId="2" borderId="0" xfId="0" applyFont="1" applyFill="1"/>
    <xf numFmtId="49" fontId="1" fillId="2" borderId="52" xfId="0" applyNumberFormat="1" applyFont="1" applyFill="1" applyBorder="1" applyProtection="1">
      <protection locked="0"/>
    </xf>
    <xf numFmtId="0" fontId="44" fillId="2" borderId="0" xfId="0" applyNumberFormat="1" applyFont="1" applyFill="1" applyBorder="1" applyAlignment="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44" fillId="2" borderId="0" xfId="0" applyNumberFormat="1" applyFont="1" applyFill="1" applyBorder="1" applyAlignment="1" applyProtection="1">
      <alignment horizontal="center"/>
    </xf>
    <xf numFmtId="0" fontId="44" fillId="2" borderId="0" xfId="0" applyNumberFormat="1" applyFont="1" applyFill="1" applyBorder="1" applyAlignment="1" applyProtection="1">
      <alignment horizontal="center" vertical="center"/>
    </xf>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applyBorder="1" applyProtection="1"/>
    <xf numFmtId="0" fontId="44" fillId="2" borderId="0" xfId="0" applyNumberFormat="1" applyFont="1" applyFill="1" applyBorder="1" applyAlignment="1">
      <alignment horizontal="left"/>
    </xf>
    <xf numFmtId="49" fontId="20" fillId="0" borderId="0" xfId="0" applyNumberFormat="1" applyFont="1" applyBorder="1"/>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20" fillId="2" borderId="0" xfId="0" applyFont="1" applyFill="1" applyBorder="1"/>
    <xf numFmtId="49" fontId="20" fillId="2" borderId="0" xfId="0" applyNumberFormat="1" applyFont="1" applyFill="1" applyBorder="1"/>
    <xf numFmtId="0"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vertical="center"/>
    </xf>
    <xf numFmtId="0" fontId="26" fillId="2" borderId="0" xfId="0" applyFont="1" applyFill="1" applyBorder="1"/>
    <xf numFmtId="0" fontId="32" fillId="2" borderId="0" xfId="0" applyNumberFormat="1" applyFont="1" applyFill="1" applyBorder="1" applyAlignment="1">
      <alignment horizontal="left"/>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0" fontId="12" fillId="2" borderId="22" xfId="0" applyFont="1" applyFill="1" applyBorder="1" applyAlignment="1" applyProtection="1">
      <alignment horizontal="center"/>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45</xdr:row>
      <xdr:rowOff>0</xdr:rowOff>
    </xdr:from>
    <xdr:to>
      <xdr:col>30</xdr:col>
      <xdr:colOff>104775</xdr:colOff>
      <xdr:row>53</xdr:row>
      <xdr:rowOff>37283</xdr:rowOff>
    </xdr:to>
    <xdr:pic>
      <xdr:nvPicPr>
        <xdr:cNvPr id="2" name="Picture 1">
          <a:extLst>
            <a:ext uri="{FF2B5EF4-FFF2-40B4-BE49-F238E27FC236}">
              <a16:creationId xmlns:a16="http://schemas.microsoft.com/office/drawing/2014/main" id="{A9B8BE21-7858-41D0-874A-1E4097AADE0E}"/>
            </a:ext>
          </a:extLst>
        </xdr:cNvPr>
        <xdr:cNvPicPr>
          <a:picLocks noChangeAspect="1"/>
        </xdr:cNvPicPr>
      </xdr:nvPicPr>
      <xdr:blipFill>
        <a:blip xmlns:r="http://schemas.openxmlformats.org/officeDocument/2006/relationships" r:embed="rId1"/>
        <a:stretch>
          <a:fillRect/>
        </a:stretch>
      </xdr:blipFill>
      <xdr:spPr>
        <a:xfrm>
          <a:off x="367665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90E2611A-584E-405C-BA69-45E63D4F0612}"/>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0</xdr:colOff>
      <xdr:row>47</xdr:row>
      <xdr:rowOff>0</xdr:rowOff>
    </xdr:from>
    <xdr:to>
      <xdr:col>31</xdr:col>
      <xdr:colOff>200025</xdr:colOff>
      <xdr:row>55</xdr:row>
      <xdr:rowOff>75383</xdr:rowOff>
    </xdr:to>
    <xdr:pic>
      <xdr:nvPicPr>
        <xdr:cNvPr id="2" name="Picture 1">
          <a:extLst>
            <a:ext uri="{FF2B5EF4-FFF2-40B4-BE49-F238E27FC236}">
              <a16:creationId xmlns:a16="http://schemas.microsoft.com/office/drawing/2014/main" id="{133BFA45-68C0-4D3D-BA71-E5CE6FDC92B1}"/>
            </a:ext>
          </a:extLst>
        </xdr:cNvPr>
        <xdr:cNvPicPr>
          <a:picLocks noChangeAspect="1"/>
        </xdr:cNvPicPr>
      </xdr:nvPicPr>
      <xdr:blipFill>
        <a:blip xmlns:r="http://schemas.openxmlformats.org/officeDocument/2006/relationships" r:embed="rId1"/>
        <a:stretch>
          <a:fillRect/>
        </a:stretch>
      </xdr:blipFill>
      <xdr:spPr>
        <a:xfrm>
          <a:off x="3895725" y="7315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A7E1265B-35DF-4C59-BBAD-3F12B83DA12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0</xdr:colOff>
      <xdr:row>48</xdr:row>
      <xdr:rowOff>0</xdr:rowOff>
    </xdr:from>
    <xdr:to>
      <xdr:col>28</xdr:col>
      <xdr:colOff>104775</xdr:colOff>
      <xdr:row>56</xdr:row>
      <xdr:rowOff>94433</xdr:rowOff>
    </xdr:to>
    <xdr:pic>
      <xdr:nvPicPr>
        <xdr:cNvPr id="2" name="Picture 1">
          <a:extLst>
            <a:ext uri="{FF2B5EF4-FFF2-40B4-BE49-F238E27FC236}">
              <a16:creationId xmlns:a16="http://schemas.microsoft.com/office/drawing/2014/main" id="{77B7FB44-F3C6-4C18-ADAE-46C59A3D71A6}"/>
            </a:ext>
          </a:extLst>
        </xdr:cNvPr>
        <xdr:cNvPicPr>
          <a:picLocks noChangeAspect="1"/>
        </xdr:cNvPicPr>
      </xdr:nvPicPr>
      <xdr:blipFill>
        <a:blip xmlns:r="http://schemas.openxmlformats.org/officeDocument/2006/relationships" r:embed="rId1"/>
        <a:stretch>
          <a:fillRect/>
        </a:stretch>
      </xdr:blipFill>
      <xdr:spPr>
        <a:xfrm>
          <a:off x="3429000" y="7505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F2D289F0-0179-4F5A-B3DD-F130D2F3F28F}"/>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0</xdr:colOff>
      <xdr:row>45</xdr:row>
      <xdr:rowOff>0</xdr:rowOff>
    </xdr:from>
    <xdr:to>
      <xdr:col>27</xdr:col>
      <xdr:colOff>114300</xdr:colOff>
      <xdr:row>53</xdr:row>
      <xdr:rowOff>37283</xdr:rowOff>
    </xdr:to>
    <xdr:pic>
      <xdr:nvPicPr>
        <xdr:cNvPr id="2" name="Picture 1">
          <a:extLst>
            <a:ext uri="{FF2B5EF4-FFF2-40B4-BE49-F238E27FC236}">
              <a16:creationId xmlns:a16="http://schemas.microsoft.com/office/drawing/2014/main" id="{A6323531-850B-4E3A-A4B9-B6C518F7BD72}"/>
            </a:ext>
          </a:extLst>
        </xdr:cNvPr>
        <xdr:cNvPicPr>
          <a:picLocks noChangeAspect="1"/>
        </xdr:cNvPicPr>
      </xdr:nvPicPr>
      <xdr:blipFill>
        <a:blip xmlns:r="http://schemas.openxmlformats.org/officeDocument/2006/relationships" r:embed="rId1"/>
        <a:stretch>
          <a:fillRect/>
        </a:stretch>
      </xdr:blipFill>
      <xdr:spPr>
        <a:xfrm>
          <a:off x="321945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ADC240EC-7348-470F-9B24-B19AE744E809}"/>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0</xdr:colOff>
      <xdr:row>46</xdr:row>
      <xdr:rowOff>0</xdr:rowOff>
    </xdr:from>
    <xdr:to>
      <xdr:col>30</xdr:col>
      <xdr:colOff>104775</xdr:colOff>
      <xdr:row>54</xdr:row>
      <xdr:rowOff>56333</xdr:rowOff>
    </xdr:to>
    <xdr:pic>
      <xdr:nvPicPr>
        <xdr:cNvPr id="2" name="Picture 1">
          <a:extLst>
            <a:ext uri="{FF2B5EF4-FFF2-40B4-BE49-F238E27FC236}">
              <a16:creationId xmlns:a16="http://schemas.microsoft.com/office/drawing/2014/main" id="{E70CA8CC-A2EE-42A2-B367-4D4083F41C1A}"/>
            </a:ext>
          </a:extLst>
        </xdr:cNvPr>
        <xdr:cNvPicPr>
          <a:picLocks noChangeAspect="1"/>
        </xdr:cNvPicPr>
      </xdr:nvPicPr>
      <xdr:blipFill>
        <a:blip xmlns:r="http://schemas.openxmlformats.org/officeDocument/2006/relationships" r:embed="rId1"/>
        <a:stretch>
          <a:fillRect/>
        </a:stretch>
      </xdr:blipFill>
      <xdr:spPr>
        <a:xfrm>
          <a:off x="3676650" y="7124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7604C2C0-CE7C-4819-A85A-625378BDF080}"/>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38</xdr:col>
      <xdr:colOff>0</xdr:colOff>
      <xdr:row>45</xdr:row>
      <xdr:rowOff>0</xdr:rowOff>
    </xdr:from>
    <xdr:to>
      <xdr:col>42</xdr:col>
      <xdr:colOff>38100</xdr:colOff>
      <xdr:row>53</xdr:row>
      <xdr:rowOff>37283</xdr:rowOff>
    </xdr:to>
    <xdr:pic>
      <xdr:nvPicPr>
        <xdr:cNvPr id="2" name="Picture 1">
          <a:extLst>
            <a:ext uri="{FF2B5EF4-FFF2-40B4-BE49-F238E27FC236}">
              <a16:creationId xmlns:a16="http://schemas.microsoft.com/office/drawing/2014/main" id="{8BEC7E1F-31C1-417D-92A4-C1CCF4016870}"/>
            </a:ext>
          </a:extLst>
        </xdr:cNvPr>
        <xdr:cNvPicPr>
          <a:picLocks noChangeAspect="1"/>
        </xdr:cNvPicPr>
      </xdr:nvPicPr>
      <xdr:blipFill>
        <a:blip xmlns:r="http://schemas.openxmlformats.org/officeDocument/2006/relationships" r:embed="rId1"/>
        <a:stretch>
          <a:fillRect/>
        </a:stretch>
      </xdr:blipFill>
      <xdr:spPr>
        <a:xfrm>
          <a:off x="556260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B40E1E0E-FEAA-4F14-9478-06C058B9BFC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160" dataDxfId="1159" tableBorderDxfId="1158">
  <autoFilter ref="B19:BY83" xr:uid="{00000000-0009-0000-0100-000001000000}"/>
  <tableColumns count="76">
    <tableColumn id="1" xr3:uid="{00000000-0010-0000-0000-000001000000}" name="BRAND" dataDxfId="1157"/>
    <tableColumn id="2" xr3:uid="{00000000-0010-0000-0000-000002000000}" name="NOMENCLATURE" dataDxfId="1156"/>
    <tableColumn id="3" xr3:uid="{00000000-0010-0000-0000-000003000000}" name="MIN SHIP" dataDxfId="1155"/>
    <tableColumn id="4" xr3:uid="{00000000-0010-0000-0000-000004000000}" name="SH/PLT CONTAINS" dataDxfId="1154"/>
    <tableColumn id="5" xr3:uid="{00000000-0010-0000-0000-000005000000}" name="UPK" dataDxfId="1153"/>
    <tableColumn id="6" xr3:uid="{00000000-0010-0000-0000-000006000000}" name="UI" dataDxfId="1152"/>
    <tableColumn id="7" xr3:uid="{00000000-0010-0000-0000-000007000000}" name="NET CONTENT_x000a_(WGT)" dataDxfId="1151"/>
    <tableColumn id="8" xr3:uid="{00000000-0010-0000-0000-000008000000}" name="UOM" dataDxfId="1150"/>
    <tableColumn id="9" xr3:uid="{00000000-0010-0000-0000-000009000000}" name="CASE GTIN" dataDxfId="1149"/>
    <tableColumn id="55" xr3:uid="{7D9396D8-ABE8-48E6-9FFF-710C216C5CC8}" name="LPAD CS GTIN TO 14" dataDxfId="1148" dataCellStyle="Calculation">
      <calculatedColumnFormula>TEXT(Table1[[#This Row],[CASE GTIN]],"00000000000000")</calculatedColumnFormula>
    </tableColumn>
    <tableColumn id="68" xr3:uid="{DD587846-3C49-48B3-9161-0463B2193C6A}" name="CS GTIN POSITION 1" dataDxfId="1147" dataCellStyle="Calculation">
      <calculatedColumnFormula>MID(Table1[[#This Row],[LPAD CS GTIN TO 14]],1,1)*L$18</calculatedColumnFormula>
    </tableColumn>
    <tableColumn id="69" xr3:uid="{82803264-3B8C-46BE-A0E2-5B6FE267BE67}" name="CS GTIN POSITION 2" dataDxfId="1146" dataCellStyle="Calculation">
      <calculatedColumnFormula>MID(Table1[[#This Row],[LPAD CS GTIN TO 14]],2,1)*M$18</calculatedColumnFormula>
    </tableColumn>
    <tableColumn id="65" xr3:uid="{F184C5EF-5702-474D-839F-B5BB6F657A0B}" name="CS GTIN POSITION 3" dataDxfId="1145" dataCellStyle="Calculation">
      <calculatedColumnFormula>MID(Table1[[#This Row],[LPAD CS GTIN TO 14]],3,1)*N$18</calculatedColumnFormula>
    </tableColumn>
    <tableColumn id="66" xr3:uid="{4CB3F8A1-6AB4-45EA-95CF-459F91036DCB}" name="CS GTIN POSITION 4" dataDxfId="1144" dataCellStyle="Calculation">
      <calculatedColumnFormula>MID(Table1[[#This Row],[LPAD CS GTIN TO 14]],4,1)*O$18</calculatedColumnFormula>
    </tableColumn>
    <tableColumn id="67" xr3:uid="{60FD1435-B2CA-4745-B23C-92E7362D4FFD}" name="CS GTIN POSITION 5" dataDxfId="1143" dataCellStyle="Calculation">
      <calculatedColumnFormula>MID(Table1[[#This Row],[LPAD CS GTIN TO 14]],5,1)*P$18</calculatedColumnFormula>
    </tableColumn>
    <tableColumn id="62" xr3:uid="{004D97A4-FAED-4A06-9500-DBC70C4B7B05}" name="CS GTIN POSITION 6" dataDxfId="1142" dataCellStyle="Calculation">
      <calculatedColumnFormula>MID(Table1[[#This Row],[LPAD CS GTIN TO 14]],6,1)*Q$18</calculatedColumnFormula>
    </tableColumn>
    <tableColumn id="63" xr3:uid="{90C8A472-92C8-4A39-B8D9-C6D65A70C558}" name="CS GTIN POSITION 7" dataDxfId="1141" dataCellStyle="Calculation">
      <calculatedColumnFormula>MID(Table1[[#This Row],[LPAD CS GTIN TO 14]],7,1)*R$18</calculatedColumnFormula>
    </tableColumn>
    <tableColumn id="64" xr3:uid="{8594B57A-68B7-4775-A718-04DF58A555F5}" name="CS GTIN POSITION 8" dataDxfId="1140" dataCellStyle="Calculation">
      <calculatedColumnFormula>MID(Table1[[#This Row],[LPAD CS GTIN TO 14]],8,1)*S$18</calculatedColumnFormula>
    </tableColumn>
    <tableColumn id="74" xr3:uid="{3AAE6F9B-B739-497F-BC70-EDF0512D9BCF}" name="CS GTIN POSITION 9" dataDxfId="1139" dataCellStyle="Calculation">
      <calculatedColumnFormula>MID(Table1[[#This Row],[LPAD CS GTIN TO 14]],9,1)*T$18</calculatedColumnFormula>
    </tableColumn>
    <tableColumn id="75" xr3:uid="{E69CCFF0-2388-4400-A780-6F0748396A70}" name="CS GTIN POSITION 10" dataDxfId="1138" dataCellStyle="Calculation">
      <calculatedColumnFormula>MID(Table1[[#This Row],[LPAD CS GTIN TO 14]],10,1)*U$18</calculatedColumnFormula>
    </tableColumn>
    <tableColumn id="72" xr3:uid="{DDBF90E2-7BE6-42A7-995D-6F7A9B2144FB}" name="CS GTIN POSITION 11" dataDxfId="1137" dataCellStyle="Calculation">
      <calculatedColumnFormula>MID(Table1[[#This Row],[LPAD CS GTIN TO 14]],11,1)*V$18</calculatedColumnFormula>
    </tableColumn>
    <tableColumn id="73" xr3:uid="{005B8D77-C4CB-4BBE-8C3E-14502F44B023}" name="CS GTIN POSITION 12" dataDxfId="1136" dataCellStyle="Calculation">
      <calculatedColumnFormula>MID(Table1[[#This Row],[LPAD CS GTIN TO 14]],12,1)*W$18</calculatedColumnFormula>
    </tableColumn>
    <tableColumn id="70" xr3:uid="{AC2DF951-571D-4F41-82F7-DDB5B5B9357F}" name="CS GTIN POSITION 13" dataDxfId="1135" dataCellStyle="Calculation">
      <calculatedColumnFormula>MID(Table1[[#This Row],[LPAD CS GTIN TO 14]],13,1)*X$18</calculatedColumnFormula>
    </tableColumn>
    <tableColumn id="71" xr3:uid="{817CF6C2-9368-4A1C-AC9B-6EE666C2FC83}" name="CS GTIN POSITION 14" dataDxfId="1134" dataCellStyle="Calculation">
      <calculatedColumnFormula>MID(Table1[[#This Row],[LPAD CS GTIN TO 14]],14,1)*Y$18</calculatedColumnFormula>
    </tableColumn>
    <tableColumn id="76" xr3:uid="{D6E12A30-3A92-4433-8C80-68941EE6BECE}" name="SUM (COL L THUR Y)" dataDxfId="1133" dataCellStyle="Calculation">
      <calculatedColumnFormula>SUM(Table1[[#This Row],[CS GTIN POSITION 1]:[CS GTIN POSITION 14]])</calculatedColumnFormula>
    </tableColumn>
    <tableColumn id="77" xr3:uid="{0E466CCD-ECAD-4429-8AA5-D330F31924A8}" name="NEAREST MULT OF 10 (&gt;=SUM)" dataDxfId="1132" dataCellStyle="Calculation">
      <calculatedColumnFormula>IFERROR(ROUNDUP(Table1[[#This Row],[SUM (COL L THUR Y)]],-1),"")</calculatedColumnFormula>
    </tableColumn>
    <tableColumn id="78" xr3:uid="{76AF8FEE-21ED-48F7-8B05-64BC6464C022}" name="CHECK DIGIT" dataDxfId="1131" dataCellStyle="Calculation">
      <calculatedColumnFormula>Table1[[#This Row],[NEAREST MULT OF 10 (&gt;=SUM)]]-Table1[[#This Row],[SUM (COL L THUR Y)]]</calculatedColumnFormula>
    </tableColumn>
    <tableColumn id="47" xr3:uid="{4AE92A61-C723-487E-B954-9C08A47011E6}" name="CALCULATION:_x000a_CASE GTIN CHECK DIGIT VALIDATION" dataDxfId="1130" dataCellStyle="Calculation">
      <calculatedColumnFormula>IF(Table1[[#This Row],[CASE GTIN]]&lt;&gt;"",IF(RIGHT(Table1[[#This Row],[CASE GTIN]],1)*1=Table1[[#This Row],[CHECK DIGIT]]*1,"VALID","INVALID"),"")</calculatedColumnFormula>
    </tableColumn>
    <tableColumn id="10" xr3:uid="{00000000-0010-0000-0000-00000A000000}" name="UNIT GTIN" dataDxfId="1129"/>
    <tableColumn id="11" xr3:uid="{00000000-0010-0000-0000-00000B000000}" name="CASE UPC" dataDxfId="1128"/>
    <tableColumn id="12" xr3:uid="{00000000-0010-0000-0000-00000C000000}" name="UNIT UPC/PLU" dataDxfId="1127"/>
    <tableColumn id="50" xr3:uid="{42FC68B4-6986-4DE0-B5A3-A549878BACEC}" name="EAN" dataDxfId="1126"/>
    <tableColumn id="13" xr3:uid="{00000000-0010-0000-0000-00000D000000}" name="ITEM HT" dataDxfId="1125"/>
    <tableColumn id="14" xr3:uid="{00000000-0010-0000-0000-00000E000000}" name="ITEM WDT" dataDxfId="1124"/>
    <tableColumn id="15" xr3:uid="{00000000-0010-0000-0000-00000F000000}" name="ITEM DPT" dataDxfId="1123"/>
    <tableColumn id="16" xr3:uid="{00000000-0010-0000-0000-000010000000}" name="CASE HT" dataDxfId="1122"/>
    <tableColumn id="17" xr3:uid="{00000000-0010-0000-0000-000011000000}" name="CASE WDT" dataDxfId="1121"/>
    <tableColumn id="18" xr3:uid="{00000000-0010-0000-0000-000012000000}" name="CASE DPT" dataDxfId="1120"/>
    <tableColumn id="24" xr3:uid="{00000000-0010-0000-0000-000018000000}" name="CS CUBE" dataDxfId="1119"/>
    <tableColumn id="25" xr3:uid="{00000000-0010-0000-0000-000019000000}" name="CS WT" dataDxfId="1118"/>
    <tableColumn id="27" xr3:uid="{00000000-0010-0000-0000-00001B000000}" name="TIE" dataDxfId="1117"/>
    <tableColumn id="26" xr3:uid="{00000000-0010-0000-0000-00001A000000}" name="TIER" dataDxfId="1116"/>
    <tableColumn id="20" xr3:uid="{00000000-0010-0000-0000-000014000000}" name="RSL" dataDxfId="1115"/>
    <tableColumn id="21" xr3:uid="{00000000-0010-0000-0000-000015000000}" name="DCG" dataDxfId="1114"/>
    <tableColumn id="22" xr3:uid="{00000000-0010-0000-0000-000016000000}" name="CRV" dataDxfId="1113"/>
    <tableColumn id="23" xr3:uid="{00000000-0010-0000-0000-000017000000}" name="ADD_x000a_(X/null)" dataDxfId="1112"/>
    <tableColumn id="31" xr3:uid="{00000000-0010-0000-0000-00001F000000}" name="_x000a_P-CODE_x000a_(X/null)" dataDxfId="1111" dataCellStyle="Calculation"/>
    <tableColumn id="28" xr3:uid="{00000000-0010-0000-0000-00001C000000}" name="REG COST DeCA" dataDxfId="1110"/>
    <tableColumn id="19" xr3:uid="{00000000-0010-0000-0000-000013000000}" name="REG _x000a_RETAIL" dataDxfId="1109"/>
    <tableColumn id="29" xr3:uid="{00000000-0010-0000-0000-00001D000000}" name="INTRO COST DeCA" dataDxfId="1108"/>
    <tableColumn id="30" xr3:uid="{00000000-0010-0000-0000-00001E000000}" name="PROMO _x000a_RETAIL" dataDxfId="1107"/>
    <tableColumn id="32" xr3:uid="{00000000-0010-0000-0000-000020000000}" name="MGR   SPEC" dataDxfId="1106"/>
    <tableColumn id="33" xr3:uid="{00000000-0010-0000-0000-000021000000}" name="PWR  BUY" dataDxfId="1105"/>
    <tableColumn id="34" xr3:uid="{00000000-0010-0000-0000-000022000000}" name="SH/PLT" dataDxfId="1104"/>
    <tableColumn id="56" xr3:uid="{832D20C9-98D4-4EC7-A3DA-99BDFFCAB153}" name="MGR   SPEC  " dataDxfId="1103" dataCellStyle="Calculation">
      <calculatedColumnFormula>IF(AND(Table1[[#This Row],[MGR   SPEC]]&lt;&gt;"",Table1[[#This Row],[UPK]]&lt;&gt;""),Table1[[#This Row],[MGR   SPEC]]/Table1[[#This Row],[UPK]],"")</calculatedColumnFormula>
    </tableColumn>
    <tableColumn id="57" xr3:uid="{C69C150F-D7A3-4DE1-AA2B-9B99341BCF97}" name="PWR  BUY  " dataDxfId="1102" dataCellStyle="Calculation">
      <calculatedColumnFormula>IF(AND(Table1[[#This Row],[PWR  BUY]]&lt;&gt;"",Table1[[#This Row],[UPK]]&lt;&gt;""),Table1[[#This Row],[PWR  BUY]]/Table1[[#This Row],[UPK]],"")</calculatedColumnFormula>
    </tableColumn>
    <tableColumn id="58" xr3:uid="{BB07DAF3-5D98-4635-90B7-2C39A2A66A24}" name="SH/PLT  " dataDxfId="1101" dataCellStyle="Calculation">
      <calculatedColumnFormula>IF(AND(Table1[[#This Row],[SH/PLT]]&lt;&gt;"",Table1[[#This Row],[UPK]]&lt;&gt;""),Table1[[#This Row],[SH/PLT]]/Table1[[#This Row],[UPK]],"")</calculatedColumnFormula>
    </tableColumn>
    <tableColumn id="35" xr3:uid="{00000000-0010-0000-0000-000023000000}" name="REG E" dataDxfId="1100"/>
    <tableColumn id="36" xr3:uid="{00000000-0010-0000-0000-000024000000}" name="REG W" dataDxfId="1099"/>
    <tableColumn id="37" xr3:uid="{00000000-0010-0000-0000-000025000000}" name="PROMO  E" dataDxfId="1098"/>
    <tableColumn id="38" xr3:uid="{00000000-0010-0000-0000-000026000000}" name="PROMO W" dataDxfId="1097"/>
    <tableColumn id="39" xr3:uid="{00000000-0010-0000-0000-000027000000}" name="MGR   SPEC " dataDxfId="1096"/>
    <tableColumn id="40" xr3:uid="{00000000-0010-0000-0000-000028000000}" name="PWR  BUY " dataDxfId="1095"/>
    <tableColumn id="44" xr3:uid="{00000000-0010-0000-0000-00002C000000}" name="SH/PLT " dataDxfId="1094"/>
    <tableColumn id="41" xr3:uid="{00000000-0010-0000-0000-000029000000}" name="MGR   SPEC  2" dataDxfId="1093"/>
    <tableColumn id="42" xr3:uid="{00000000-0010-0000-0000-00002A000000}" name="PWR  BUY  2" dataDxfId="1092"/>
    <tableColumn id="43" xr3:uid="{00000000-0010-0000-0000-00002B000000}" name="SH/PLT  2" dataDxfId="1091"/>
    <tableColumn id="45" xr3:uid="{D08FD5EE-53E3-40F4-BDAD-FDE7F594076D}" name="CONTAINS CBD/HEMP/THC" dataDxfId="1090"/>
    <tableColumn id="48" xr3:uid="{167A9F2A-D737-47DB-A5B5-7604B0CCF3CE}" name="ORGANIC" dataDxfId="1089"/>
    <tableColumn id="49" xr3:uid="{E504D901-01FE-4761-AEC2-9C4B6441DFC9}" name="COST ZONE" dataDxfId="1088"/>
    <tableColumn id="51" xr3:uid="{961265BB-D191-4F9A-A47D-2958A0A14C0B}" name="VENDOR ITEM #" dataDxfId="1087"/>
    <tableColumn id="52" xr3:uid="{EC1C3350-271A-48D2-A649-0F2C6EE31E10}" name="LIKE ITEM #" dataDxfId="1086"/>
    <tableColumn id="54" xr3:uid="{F63250C3-C2B2-4DF8-9D15-D6BF37A822E8}" name="RANDOM WEIGHT" dataDxfId="1085"/>
    <tableColumn id="59" xr3:uid="{49922589-65FE-4597-B2F9-5D06E20F2F56}" name="SPECIAL FACTOR" dataDxfId="1084"/>
    <tableColumn id="46" xr3:uid="{2C10741C-1965-489C-9554-E3AEED8C74BE}" name="CATEGORY TREE" dataDxfId="1083"/>
    <tableColumn id="53" xr3:uid="{00289E79-9A62-4067-A0BD-BC8DA0D971C1}" name="CALCULATION:_x000a_EXTENDED SH/PL SAVINGS_x000a_(ITEM LEVEL)" dataDxfId="1082">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zoomScale="90" zoomScaleNormal="90" workbookViewId="0">
      <selection activeCell="B20" sqref="B20"/>
    </sheetView>
  </sheetViews>
  <sheetFormatPr defaultRowHeight="15" x14ac:dyDescent="0.25"/>
  <cols>
    <col min="1" max="1" width="3.28515625" style="202" bestFit="1" customWidth="1"/>
    <col min="2" max="2" width="20.7109375" customWidth="1"/>
    <col min="3" max="3" width="50.5703125" bestFit="1" customWidth="1"/>
    <col min="4" max="4" width="12.140625" bestFit="1" customWidth="1"/>
    <col min="5" max="5" width="30.7109375" customWidth="1"/>
    <col min="6" max="6" width="7.7109375" bestFit="1" customWidth="1"/>
    <col min="7" max="7" width="5.7109375" bestFit="1" customWidth="1"/>
    <col min="8" max="8" width="18.5703125" bestFit="1" customWidth="1"/>
    <col min="9" max="9" width="8.42578125" bestFit="1" customWidth="1"/>
    <col min="10" max="10" width="16" style="203" bestFit="1" customWidth="1"/>
    <col min="11" max="11" width="27.7109375" style="203" hidden="1" customWidth="1"/>
    <col min="12" max="20" width="14.85546875" style="203" hidden="1" customWidth="1"/>
    <col min="21" max="25" width="15.7109375" style="203" hidden="1" customWidth="1"/>
    <col min="26" max="26" width="15.28515625" style="203" hidden="1" customWidth="1"/>
    <col min="27" max="27" width="19.28515625" style="203" hidden="1" customWidth="1"/>
    <col min="28" max="28" width="16.5703125" style="203" hidden="1" customWidth="1"/>
    <col min="29" max="29" width="19" bestFit="1" customWidth="1"/>
    <col min="30" max="30" width="16" bestFit="1" customWidth="1"/>
    <col min="31" max="31" width="18.7109375" bestFit="1" customWidth="1"/>
    <col min="32" max="32" width="16.7109375" bestFit="1" customWidth="1"/>
    <col min="33" max="33" width="7.7109375" bestFit="1" customWidth="1"/>
    <col min="34" max="34" width="22.42578125" bestFit="1" customWidth="1"/>
    <col min="35" max="35" width="13.28515625" bestFit="1" customWidth="1"/>
    <col min="36" max="36" width="12.28515625" bestFit="1" customWidth="1"/>
    <col min="37" max="37" width="14.140625" bestFit="1" customWidth="1"/>
    <col min="38" max="38" width="13.28515625" bestFit="1" customWidth="1"/>
    <col min="39" max="39" width="12.28515625" bestFit="1" customWidth="1"/>
    <col min="40" max="40" width="11.28515625" bestFit="1" customWidth="1"/>
    <col min="41" max="41" width="11.7109375" customWidth="1"/>
    <col min="42" max="42" width="6.5703125" bestFit="1" customWidth="1"/>
    <col min="43" max="43" width="11.7109375" customWidth="1"/>
    <col min="44" max="44" width="11" bestFit="1" customWidth="1"/>
    <col min="45" max="45" width="7.7109375" bestFit="1" customWidth="1"/>
    <col min="46" max="46" width="7.42578125" bestFit="1" customWidth="1"/>
    <col min="47" max="47" width="10.5703125" bestFit="1" customWidth="1"/>
    <col min="48" max="48" width="11.7109375" customWidth="1"/>
    <col min="49" max="49" width="12.7109375" bestFit="1" customWidth="1"/>
    <col min="50" max="50" width="11.7109375" customWidth="1"/>
    <col min="51" max="51" width="14.140625" customWidth="1"/>
    <col min="52" max="52" width="12.28515625" customWidth="1"/>
    <col min="53" max="53" width="12.85546875" bestFit="1" customWidth="1"/>
    <col min="54" max="54" width="11.7109375" bestFit="1" customWidth="1"/>
    <col min="55" max="55" width="9.5703125" bestFit="1" customWidth="1"/>
    <col min="56" max="56" width="12.85546875" style="783" bestFit="1" customWidth="1"/>
    <col min="57" max="57" width="11.7109375" style="783" bestFit="1" customWidth="1"/>
    <col min="58" max="58" width="9.5703125" style="783" bestFit="1" customWidth="1"/>
    <col min="59" max="59" width="9.140625" bestFit="1" customWidth="1"/>
    <col min="60" max="60" width="10" bestFit="1" customWidth="1"/>
    <col min="61" max="61" width="12.7109375" bestFit="1" customWidth="1"/>
    <col min="62" max="62" width="13.28515625" bestFit="1" customWidth="1"/>
    <col min="63" max="63" width="14" bestFit="1" customWidth="1"/>
    <col min="64" max="64" width="12.7109375" bestFit="1" customWidth="1"/>
    <col min="65" max="65" width="10.28515625" bestFit="1" customWidth="1"/>
    <col min="66" max="66" width="14" bestFit="1" customWidth="1"/>
    <col min="67" max="67" width="13.85546875" bestFit="1" customWidth="1"/>
    <col min="68" max="68" width="11" bestFit="1" customWidth="1"/>
    <col min="69" max="69" width="18.28515625" style="486" bestFit="1" customWidth="1"/>
    <col min="70" max="70" width="16.5703125" bestFit="1" customWidth="1"/>
    <col min="71" max="71" width="13.85546875" bestFit="1" customWidth="1"/>
    <col min="72" max="72" width="18.28515625" bestFit="1" customWidth="1"/>
    <col min="73" max="73" width="14" style="532" bestFit="1" customWidth="1"/>
    <col min="74" max="74" width="12.28515625" bestFit="1" customWidth="1"/>
    <col min="75" max="75" width="12.28515625" style="799" customWidth="1"/>
    <col min="76" max="76" width="16.85546875" customWidth="1"/>
    <col min="77" max="77" width="26.140625" hidden="1" customWidth="1"/>
    <col min="78" max="78" width="3.28515625" hidden="1" customWidth="1"/>
    <col min="79" max="79" width="2.140625" hidden="1" customWidth="1"/>
    <col min="80" max="82" width="3.28515625" hidden="1" customWidth="1"/>
    <col min="83" max="83" width="5.5703125" hidden="1" customWidth="1"/>
    <col min="84" max="84" width="3.28515625" hidden="1" customWidth="1"/>
    <col min="85" max="85" width="4.42578125" hidden="1" customWidth="1"/>
    <col min="86" max="86" width="3.28515625" hidden="1" customWidth="1"/>
    <col min="87" max="87" width="3.85546875" hidden="1" customWidth="1"/>
    <col min="88" max="90" width="5.42578125" hidden="1" customWidth="1"/>
    <col min="91" max="91" width="3.28515625" hidden="1" customWidth="1"/>
    <col min="92" max="92" width="33.7109375" bestFit="1" customWidth="1"/>
    <col min="93" max="93" width="30.7109375" bestFit="1" customWidth="1"/>
  </cols>
  <sheetData>
    <row r="1" spans="1:93" s="692" customFormat="1" ht="18.75" x14ac:dyDescent="0.3">
      <c r="A1" s="740"/>
      <c r="B1" s="891" t="s">
        <v>1143</v>
      </c>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891"/>
      <c r="AQ1" s="891"/>
      <c r="AR1" s="891"/>
      <c r="AS1" s="891"/>
      <c r="AT1" s="891"/>
      <c r="AU1" s="891"/>
      <c r="AV1" s="891"/>
      <c r="AW1" s="891"/>
      <c r="AX1" s="891"/>
      <c r="AY1" s="891"/>
      <c r="AZ1" s="891"/>
      <c r="BA1" s="891"/>
      <c r="BB1" s="891"/>
      <c r="BC1" s="891"/>
      <c r="BD1" s="891"/>
      <c r="BE1" s="891"/>
      <c r="BF1" s="891"/>
      <c r="BG1" s="891"/>
      <c r="BH1" s="891"/>
      <c r="BI1" s="891"/>
      <c r="BJ1" s="891"/>
      <c r="BK1" s="891"/>
      <c r="BL1" s="891"/>
      <c r="BM1" s="891"/>
      <c r="BN1" s="891"/>
      <c r="BO1" s="891"/>
      <c r="BP1" s="891"/>
      <c r="BQ1" s="891"/>
      <c r="BR1" s="891"/>
      <c r="BS1" s="891"/>
      <c r="BT1" s="891"/>
      <c r="BU1" s="891"/>
      <c r="BV1" s="891"/>
      <c r="BW1" s="891"/>
      <c r="BX1" s="891"/>
      <c r="CN1" s="740"/>
      <c r="CO1" s="740"/>
    </row>
    <row r="2" spans="1:93" ht="15.75" thickBot="1" x14ac:dyDescent="0.3">
      <c r="A2" s="516"/>
      <c r="B2" s="516"/>
      <c r="C2" s="516"/>
      <c r="D2" s="516"/>
      <c r="E2" s="516"/>
      <c r="F2" s="516"/>
      <c r="G2" s="516"/>
      <c r="H2" s="516"/>
      <c r="I2" s="516"/>
      <c r="J2" s="429"/>
      <c r="K2" s="644"/>
      <c r="L2" s="644"/>
      <c r="M2" s="644"/>
      <c r="N2" s="644"/>
      <c r="O2" s="644"/>
      <c r="P2" s="644"/>
      <c r="Q2" s="644"/>
      <c r="R2" s="644"/>
      <c r="S2" s="644"/>
      <c r="T2" s="644"/>
      <c r="U2" s="644"/>
      <c r="V2" s="644"/>
      <c r="W2" s="644"/>
      <c r="X2" s="644"/>
      <c r="Y2" s="644"/>
      <c r="Z2" s="644"/>
      <c r="AA2" s="644"/>
      <c r="AB2" s="644"/>
      <c r="AC2" s="516"/>
      <c r="AD2" s="516"/>
      <c r="AE2" s="516"/>
      <c r="AF2" s="516"/>
      <c r="AG2" s="516"/>
      <c r="AH2" s="516"/>
      <c r="AI2" s="516"/>
      <c r="AJ2" s="516"/>
      <c r="AK2" s="892" t="s">
        <v>942</v>
      </c>
      <c r="AL2" s="892"/>
      <c r="AM2" s="892"/>
      <c r="AN2" s="892"/>
      <c r="AO2" s="892"/>
      <c r="AP2" s="892"/>
      <c r="AQ2" s="892"/>
      <c r="AR2" s="892"/>
      <c r="AS2" s="892"/>
      <c r="AT2" s="892"/>
      <c r="AU2" s="892"/>
      <c r="AV2" s="892"/>
      <c r="AW2" s="892"/>
      <c r="AX2" s="892"/>
      <c r="AY2" s="516"/>
      <c r="AZ2" s="516"/>
      <c r="BA2" s="516"/>
      <c r="BB2" s="516"/>
      <c r="BC2" s="516"/>
      <c r="BD2" s="516"/>
      <c r="BE2" s="516"/>
      <c r="BF2" s="516"/>
      <c r="BG2" s="516"/>
      <c r="BH2" s="516"/>
      <c r="BI2" s="516"/>
      <c r="BJ2" s="516"/>
      <c r="BK2" s="516"/>
      <c r="BL2" s="516"/>
      <c r="BM2" s="516"/>
      <c r="BN2" s="516"/>
      <c r="BO2" s="740"/>
      <c r="BP2" s="740"/>
      <c r="BQ2" s="740"/>
      <c r="BR2" s="740"/>
      <c r="BS2" s="740"/>
      <c r="BT2" s="740"/>
      <c r="BU2" s="836"/>
      <c r="BV2" s="740"/>
      <c r="BW2" s="740"/>
      <c r="BX2" s="740"/>
      <c r="BY2" s="740"/>
      <c r="BZ2" s="740"/>
      <c r="CA2" s="740"/>
      <c r="CB2" s="740"/>
      <c r="CC2" s="740"/>
      <c r="CD2" s="740"/>
      <c r="CE2" s="740"/>
      <c r="CF2" s="740"/>
      <c r="CG2" s="740"/>
      <c r="CH2" s="740"/>
      <c r="CI2" s="740"/>
      <c r="CJ2" s="740"/>
      <c r="CK2" s="740"/>
      <c r="CL2" s="740"/>
      <c r="CM2" s="740"/>
      <c r="CN2" s="740"/>
      <c r="CO2" s="740"/>
    </row>
    <row r="3" spans="1:93" x14ac:dyDescent="0.25">
      <c r="A3" s="516"/>
      <c r="B3" s="516"/>
      <c r="C3" s="516" t="s">
        <v>748</v>
      </c>
      <c r="D3" s="516"/>
      <c r="E3" s="516"/>
      <c r="F3" s="516"/>
      <c r="G3" s="516"/>
      <c r="H3" s="516"/>
      <c r="I3" s="516"/>
      <c r="J3" s="429"/>
      <c r="K3" s="644"/>
      <c r="L3" s="644"/>
      <c r="M3" s="644"/>
      <c r="N3" s="644"/>
      <c r="O3" s="644"/>
      <c r="P3" s="644"/>
      <c r="Q3" s="644"/>
      <c r="R3" s="644"/>
      <c r="S3" s="644"/>
      <c r="T3" s="644"/>
      <c r="U3" s="644"/>
      <c r="V3" s="644"/>
      <c r="W3" s="644"/>
      <c r="X3" s="644"/>
      <c r="Y3" s="644"/>
      <c r="Z3" s="644"/>
      <c r="AA3" s="644"/>
      <c r="AB3" s="644"/>
      <c r="AC3" s="834" t="s">
        <v>940</v>
      </c>
      <c r="AD3" s="834"/>
      <c r="AE3" s="837"/>
      <c r="AF3" s="516" t="s">
        <v>442</v>
      </c>
      <c r="AG3" s="516"/>
      <c r="AH3" s="516" t="s">
        <v>515</v>
      </c>
      <c r="AI3" s="516"/>
      <c r="AJ3" s="516"/>
      <c r="AK3" s="530" t="s">
        <v>769</v>
      </c>
      <c r="AL3" s="875"/>
      <c r="AM3" s="876"/>
      <c r="AN3" s="876"/>
      <c r="AO3" s="876"/>
      <c r="AP3" s="876"/>
      <c r="AQ3" s="877"/>
      <c r="AR3" s="531" t="s">
        <v>755</v>
      </c>
      <c r="AS3" s="878"/>
      <c r="AT3" s="879"/>
      <c r="AU3" s="879"/>
      <c r="AV3" s="879"/>
      <c r="AW3" s="879"/>
      <c r="AX3" s="880"/>
      <c r="AY3" s="516"/>
      <c r="AZ3" s="835" t="s">
        <v>968</v>
      </c>
      <c r="BA3" s="516"/>
      <c r="BB3" s="516"/>
      <c r="BC3" s="516"/>
      <c r="BD3" s="516"/>
      <c r="BE3" s="516"/>
      <c r="BF3" s="516"/>
      <c r="BG3" s="516"/>
      <c r="BH3" s="516"/>
      <c r="BI3" s="516"/>
      <c r="BJ3" s="516"/>
      <c r="BK3" s="516"/>
      <c r="BL3" s="516"/>
      <c r="BM3" s="516"/>
      <c r="BN3" s="516"/>
      <c r="BO3" s="740"/>
      <c r="BP3" s="740"/>
      <c r="BQ3" s="740"/>
      <c r="BR3" s="740"/>
      <c r="BS3" s="740"/>
      <c r="BT3" s="740"/>
      <c r="BU3" s="836"/>
      <c r="BV3" s="740"/>
      <c r="BW3" s="740"/>
      <c r="BX3" s="740"/>
      <c r="BY3" s="740"/>
      <c r="BZ3" s="740"/>
      <c r="CA3" s="740"/>
      <c r="CB3" s="740"/>
      <c r="CC3" s="740"/>
      <c r="CD3" s="740"/>
      <c r="CE3" s="740"/>
      <c r="CF3" s="740"/>
      <c r="CG3" s="740"/>
      <c r="CH3" s="740"/>
      <c r="CI3" s="740"/>
      <c r="CJ3" s="740"/>
      <c r="CK3" s="740"/>
      <c r="CL3" s="740"/>
      <c r="CM3" s="740"/>
      <c r="CN3" s="740"/>
      <c r="CO3" s="740"/>
    </row>
    <row r="4" spans="1:93" x14ac:dyDescent="0.25">
      <c r="A4" s="516"/>
      <c r="B4" s="516"/>
      <c r="C4" s="885"/>
      <c r="D4" s="885"/>
      <c r="E4" s="885"/>
      <c r="F4" s="885"/>
      <c r="G4" s="885"/>
      <c r="H4" s="885"/>
      <c r="I4" s="885"/>
      <c r="J4" s="429"/>
      <c r="K4" s="644"/>
      <c r="L4" s="644"/>
      <c r="M4" s="644"/>
      <c r="N4" s="644"/>
      <c r="O4" s="644"/>
      <c r="P4" s="644"/>
      <c r="Q4" s="644"/>
      <c r="R4" s="644"/>
      <c r="S4" s="644"/>
      <c r="T4" s="644"/>
      <c r="U4" s="644"/>
      <c r="V4" s="644"/>
      <c r="W4" s="644"/>
      <c r="X4" s="644"/>
      <c r="Y4" s="644"/>
      <c r="Z4" s="644"/>
      <c r="AA4" s="644"/>
      <c r="AB4" s="644"/>
      <c r="AC4" s="516" t="s">
        <v>23</v>
      </c>
      <c r="AD4" s="628"/>
      <c r="AE4" s="205"/>
      <c r="AF4" s="629"/>
      <c r="AG4" s="205"/>
      <c r="AH4" s="628"/>
      <c r="AI4" s="516"/>
      <c r="AJ4" s="516"/>
      <c r="AK4" s="831"/>
      <c r="AL4" s="903" t="str">
        <f ca="1">IF(AL3&lt;&gt;"",IF(AND(INDEX('DROP DOWN MENUS'!P:P,MATCH(AL3,'DROP DOWN MENUS'!M:M,0))&gt;TODAY(),INDEX('DROP DOWN MENUS'!R:R,MATCH(AL3,'DROP DOWN MENUS'!M:M,0))&gt;TODAY()),"","Select a future event (both display and vpr start dates must be in the future)"),"")</f>
        <v/>
      </c>
      <c r="AM4" s="903"/>
      <c r="AN4" s="903"/>
      <c r="AO4" s="903"/>
      <c r="AP4" s="903"/>
      <c r="AQ4" s="903"/>
      <c r="AR4" s="521"/>
      <c r="AS4" s="904" t="str">
        <f ca="1">IF(AS3&lt;&gt;"",IF(AND(INDEX('DROP DOWN MENUS'!P:P,MATCH(AS3,'DROP DOWN MENUS'!M:M,0))&gt;TODAY(),INDEX('DROP DOWN MENUS'!R:R,MATCH(AS3,'DROP DOWN MENUS'!M:M,0))&gt;TODAY()),"","Select a future event (both display and vpr start dates must be in the future)"),"")</f>
        <v/>
      </c>
      <c r="AT4" s="904"/>
      <c r="AU4" s="904"/>
      <c r="AV4" s="904"/>
      <c r="AW4" s="904"/>
      <c r="AX4" s="905"/>
      <c r="AY4" s="516"/>
      <c r="AZ4" s="516"/>
      <c r="BA4" s="516"/>
      <c r="BB4" s="516"/>
      <c r="BC4" s="516"/>
      <c r="BD4" s="516"/>
      <c r="BE4" s="516"/>
      <c r="BF4" s="516"/>
      <c r="BG4" s="516"/>
      <c r="BH4" s="516"/>
      <c r="BI4" s="516"/>
      <c r="BJ4" s="516"/>
      <c r="BK4" s="516"/>
      <c r="BL4" s="516"/>
      <c r="BM4" s="516"/>
      <c r="BN4" s="516"/>
      <c r="BO4" s="740"/>
      <c r="BP4" s="740"/>
      <c r="BQ4" s="740"/>
      <c r="BR4" s="740"/>
      <c r="BS4" s="740"/>
      <c r="BT4" s="740"/>
      <c r="BU4" s="836"/>
      <c r="BV4" s="740"/>
      <c r="BW4" s="740"/>
      <c r="BX4" s="740"/>
      <c r="BY4" s="740"/>
      <c r="BZ4" s="740"/>
      <c r="CA4" s="740"/>
      <c r="CB4" s="740"/>
      <c r="CC4" s="740"/>
      <c r="CD4" s="740"/>
      <c r="CE4" s="740"/>
      <c r="CF4" s="740"/>
      <c r="CG4" s="740"/>
      <c r="CH4" s="740"/>
      <c r="CI4" s="740"/>
      <c r="CJ4" s="740"/>
      <c r="CK4" s="740"/>
      <c r="CL4" s="740"/>
      <c r="CM4" s="740"/>
      <c r="CN4" s="740"/>
      <c r="CO4" s="740"/>
    </row>
    <row r="5" spans="1:93" x14ac:dyDescent="0.25">
      <c r="A5" s="516"/>
      <c r="B5" s="516"/>
      <c r="C5" s="516" t="s">
        <v>749</v>
      </c>
      <c r="D5" s="516"/>
      <c r="E5" s="516"/>
      <c r="F5" s="516"/>
      <c r="G5" s="516"/>
      <c r="H5" s="516"/>
      <c r="I5" s="516"/>
      <c r="J5" s="429"/>
      <c r="K5" s="644"/>
      <c r="L5" s="644"/>
      <c r="M5" s="644"/>
      <c r="N5" s="644"/>
      <c r="O5" s="644"/>
      <c r="P5" s="644"/>
      <c r="Q5" s="644"/>
      <c r="R5" s="644"/>
      <c r="S5" s="644"/>
      <c r="T5" s="644"/>
      <c r="U5" s="644"/>
      <c r="V5" s="644"/>
      <c r="W5" s="644"/>
      <c r="X5" s="644"/>
      <c r="Y5" s="644"/>
      <c r="Z5" s="644"/>
      <c r="AA5" s="644"/>
      <c r="AB5" s="644"/>
      <c r="AC5" s="516" t="s">
        <v>24</v>
      </c>
      <c r="AD5" s="628"/>
      <c r="AE5" s="516"/>
      <c r="AF5" s="516"/>
      <c r="AG5" s="516"/>
      <c r="AH5" s="516"/>
      <c r="AI5" s="516"/>
      <c r="AJ5" s="516"/>
      <c r="AK5" s="893" t="s">
        <v>772</v>
      </c>
      <c r="AL5" s="894"/>
      <c r="AM5" s="429"/>
      <c r="AN5" s="514" t="s">
        <v>770</v>
      </c>
      <c r="AO5" s="639" t="str">
        <f>IF($AL$3&lt;&gt;"",INDEX('DROP DOWN MENUS'!P:P,MATCH($AL$3,'DROP DOWN MENUS'!M:M,0)),"")</f>
        <v/>
      </c>
      <c r="AP5" s="514" t="s">
        <v>771</v>
      </c>
      <c r="AQ5" s="639" t="str">
        <f>IF($AL$3&lt;&gt;"",INDEX('DROP DOWN MENUS'!Q:Q,MATCH($AL$3,'DROP DOWN MENUS'!M:M,0)),"")</f>
        <v/>
      </c>
      <c r="AR5" s="894" t="s">
        <v>772</v>
      </c>
      <c r="AS5" s="894"/>
      <c r="AT5" s="429"/>
      <c r="AU5" s="429" t="s">
        <v>770</v>
      </c>
      <c r="AV5" s="629" t="str">
        <f>IF($AS$3&lt;&gt;"",INDEX('DROP DOWN MENUS'!P:P,MATCH($AS$3,'DROP DOWN MENUS'!M:M,0)),"")</f>
        <v/>
      </c>
      <c r="AW5" s="429" t="s">
        <v>771</v>
      </c>
      <c r="AX5" s="636" t="str">
        <f>IF($AS$3&lt;&gt;"",INDEX('DROP DOWN MENUS'!Q:Q,MATCH($AS$3,'DROP DOWN MENUS'!M:M,0)),"")</f>
        <v/>
      </c>
      <c r="AY5" s="516"/>
      <c r="AZ5" s="516"/>
      <c r="BA5" s="516"/>
      <c r="BB5" s="516"/>
      <c r="BC5" s="516"/>
      <c r="BD5" s="516"/>
      <c r="BE5" s="516"/>
      <c r="BF5" s="516"/>
      <c r="BG5" s="516"/>
      <c r="BH5" s="516"/>
      <c r="BI5" s="516"/>
      <c r="BJ5" s="516"/>
      <c r="BK5" s="516"/>
      <c r="BL5" s="516"/>
      <c r="BM5" s="516"/>
      <c r="BN5" s="516"/>
      <c r="BO5" s="740"/>
      <c r="BP5" s="740"/>
      <c r="BQ5" s="740"/>
      <c r="BR5" s="740"/>
      <c r="BS5" s="740"/>
      <c r="BT5" s="740"/>
      <c r="BU5" s="836"/>
      <c r="BV5" s="740"/>
      <c r="BW5" s="740"/>
      <c r="BX5" s="740"/>
      <c r="BY5" s="740"/>
      <c r="BZ5" s="740"/>
      <c r="CA5" s="740"/>
      <c r="CB5" s="740"/>
      <c r="CC5" s="740"/>
      <c r="CD5" s="740"/>
      <c r="CE5" s="740"/>
      <c r="CF5" s="740"/>
      <c r="CG5" s="740"/>
      <c r="CH5" s="740"/>
      <c r="CI5" s="740"/>
      <c r="CJ5" s="740"/>
      <c r="CK5" s="740"/>
      <c r="CL5" s="740"/>
      <c r="CM5" s="740"/>
      <c r="CN5" s="740"/>
      <c r="CO5" s="740"/>
    </row>
    <row r="6" spans="1:93" x14ac:dyDescent="0.25">
      <c r="A6" s="516"/>
      <c r="B6" s="516"/>
      <c r="C6" s="885"/>
      <c r="D6" s="885"/>
      <c r="E6" s="885"/>
      <c r="F6" s="885"/>
      <c r="G6" s="885"/>
      <c r="H6" s="885"/>
      <c r="I6" s="885"/>
      <c r="J6" s="429"/>
      <c r="K6" s="644"/>
      <c r="L6" s="644"/>
      <c r="M6" s="644"/>
      <c r="N6" s="644"/>
      <c r="O6" s="644"/>
      <c r="P6" s="644"/>
      <c r="Q6" s="644"/>
      <c r="R6" s="644"/>
      <c r="S6" s="644"/>
      <c r="T6" s="644"/>
      <c r="U6" s="644"/>
      <c r="V6" s="644"/>
      <c r="W6" s="644"/>
      <c r="X6" s="644"/>
      <c r="Y6" s="644"/>
      <c r="Z6" s="644"/>
      <c r="AA6" s="644"/>
      <c r="AB6" s="644"/>
      <c r="AC6" s="516" t="s">
        <v>25</v>
      </c>
      <c r="AD6" s="628"/>
      <c r="AE6" s="516"/>
      <c r="AF6" s="516"/>
      <c r="AG6" s="516"/>
      <c r="AH6" s="516" t="s">
        <v>516</v>
      </c>
      <c r="AI6" s="516"/>
      <c r="AJ6" s="826"/>
      <c r="AK6" s="831" t="s">
        <v>773</v>
      </c>
      <c r="AL6" s="827" t="s">
        <v>32</v>
      </c>
      <c r="AM6" s="632"/>
      <c r="AN6" s="514" t="s">
        <v>770</v>
      </c>
      <c r="AO6" s="639" t="str">
        <f>IF(IF(AND($AL$3&lt;&gt;"",AM6&lt;&gt;""),IF(AM6="A",INDEX('DROP DOWN MENUS'!R:R,MATCH($AL$3,'DROP DOWN MENUS'!M:M,0)),INDEX('DROP DOWN MENUS'!T:T,MATCH($AL$3,'DROP DOWN MENUS'!M:M,0))),"")=DATE(9999,9,9),"n/a",IF(AND($AL$3&lt;&gt;"",AM6&lt;&gt;""),IF(AM6="A",INDEX('DROP DOWN MENUS'!R:R,MATCH($AL$3,'DROP DOWN MENUS'!M:M,0)),INDEX('DROP DOWN MENUS'!T:T,MATCH($AL$3,'DROP DOWN MENUS'!M:M,0))),""))</f>
        <v/>
      </c>
      <c r="AP6" s="514" t="s">
        <v>771</v>
      </c>
      <c r="AQ6" s="639" t="str">
        <f>IF(IF(AND($AL$3&lt;&gt;"",AM6&lt;&gt;""),IF(AM6="A",INDEX('DROP DOWN MENUS'!S:S,MATCH($AL$3,'DROP DOWN MENUS'!M:M,0)),INDEX('DROP DOWN MENUS'!U:U,MATCH($AL$3,'DROP DOWN MENUS'!M:M,0))),"")=DATE(9999,9,9),"n/a",IF(AND($AL$3&lt;&gt;"",AM6&lt;&gt;""),IF(AM6="A",INDEX('DROP DOWN MENUS'!S:S,MATCH($AL$3,'DROP DOWN MENUS'!M:M,0)),INDEX('DROP DOWN MENUS'!U:U,MATCH($AL$3,'DROP DOWN MENUS'!M:M,0))),""))</f>
        <v/>
      </c>
      <c r="AR6" s="429" t="s">
        <v>773</v>
      </c>
      <c r="AS6" s="827" t="s">
        <v>32</v>
      </c>
      <c r="AT6" s="628"/>
      <c r="AU6" s="429" t="s">
        <v>770</v>
      </c>
      <c r="AV6" s="629" t="str">
        <f>IF(IF(AND($AS$3&lt;&gt;"",AT6&lt;&gt;""),IF(AT6="A",INDEX('DROP DOWN MENUS'!R:R,MATCH($AS$3,'DROP DOWN MENUS'!M:M,0)),INDEX('DROP DOWN MENUS'!T:T,MATCH($AS$3,'DROP DOWN MENUS'!M:M,0))),"")=DATE(9999,9,9),"n/a",IF(AND($AS$3&lt;&gt;"",AT6&lt;&gt;""),IF(AT6="A",INDEX('DROP DOWN MENUS'!R:R,MATCH($AS$3,'DROP DOWN MENUS'!M:M,0)),INDEX('DROP DOWN MENUS'!T:T,MATCH($AS$3,'DROP DOWN MENUS'!M:M,0))),""))</f>
        <v/>
      </c>
      <c r="AW6" s="429" t="s">
        <v>771</v>
      </c>
      <c r="AX6" s="636" t="str">
        <f>IF(IF(AND($AS$3&lt;&gt;"",AT6&lt;&gt;""),IF(AT6="A",INDEX('DROP DOWN MENUS'!S:S,MATCH($AS$3,'DROP DOWN MENUS'!M:M,0)),INDEX('DROP DOWN MENUS'!U:U,MATCH($AS$3,'DROP DOWN MENUS'!M:M,0))),"")=DATE(9999,9,9),"n/a",IF(AND($AS$3&lt;&gt;"",AT6&lt;&gt;""),IF(AT6="A",INDEX('DROP DOWN MENUS'!S:S,MATCH($AS$3,'DROP DOWN MENUS'!M:M,0)),INDEX('DROP DOWN MENUS'!U:U,MATCH($AS$3,'DROP DOWN MENUS'!M:M,0))),""))</f>
        <v/>
      </c>
      <c r="AY6" s="516"/>
      <c r="AZ6" s="516"/>
      <c r="BA6" s="516"/>
      <c r="BB6" s="516"/>
      <c r="BC6" s="516"/>
      <c r="BD6" s="516"/>
      <c r="BE6" s="516"/>
      <c r="BF6" s="516"/>
      <c r="BG6" s="516"/>
      <c r="BH6" s="516"/>
      <c r="BI6" s="516"/>
      <c r="BJ6" s="516"/>
      <c r="BK6" s="516"/>
      <c r="BL6" s="516"/>
      <c r="BM6" s="516"/>
      <c r="BN6" s="516"/>
      <c r="BO6" s="740"/>
      <c r="BP6" s="740"/>
      <c r="BQ6" s="740"/>
      <c r="BR6" s="740"/>
      <c r="BS6" s="740"/>
      <c r="BT6" s="740"/>
      <c r="BU6" s="836"/>
      <c r="BV6" s="740"/>
      <c r="BW6" s="740"/>
      <c r="BX6" s="740"/>
      <c r="BY6" s="740"/>
      <c r="BZ6" s="740"/>
      <c r="CA6" s="740"/>
      <c r="CB6" s="740"/>
      <c r="CC6" s="740"/>
      <c r="CD6" s="740"/>
      <c r="CE6" s="740"/>
      <c r="CF6" s="740"/>
      <c r="CG6" s="740"/>
      <c r="CH6" s="740"/>
      <c r="CI6" s="740"/>
      <c r="CJ6" s="740"/>
      <c r="CK6" s="740"/>
      <c r="CL6" s="740"/>
      <c r="CM6" s="740"/>
      <c r="CN6" s="740"/>
      <c r="CO6" s="740"/>
    </row>
    <row r="7" spans="1:93" ht="15.75" thickBot="1" x14ac:dyDescent="0.3">
      <c r="A7" s="516"/>
      <c r="B7" s="516"/>
      <c r="C7" s="516" t="s">
        <v>820</v>
      </c>
      <c r="D7" s="516"/>
      <c r="E7" s="516" t="s">
        <v>943</v>
      </c>
      <c r="F7" s="516"/>
      <c r="G7" s="516"/>
      <c r="H7" s="516" t="s">
        <v>750</v>
      </c>
      <c r="I7" s="516"/>
      <c r="J7" s="429"/>
      <c r="K7" s="644"/>
      <c r="L7" s="644"/>
      <c r="M7" s="644"/>
      <c r="N7" s="644"/>
      <c r="O7" s="644"/>
      <c r="P7" s="644"/>
      <c r="Q7" s="644"/>
      <c r="R7" s="644"/>
      <c r="S7" s="644"/>
      <c r="T7" s="644"/>
      <c r="U7" s="644"/>
      <c r="V7" s="644"/>
      <c r="W7" s="644"/>
      <c r="X7" s="644"/>
      <c r="Y7" s="644"/>
      <c r="Z7" s="644"/>
      <c r="AA7" s="644"/>
      <c r="AB7" s="644"/>
      <c r="AC7" s="516" t="s">
        <v>143</v>
      </c>
      <c r="AD7" s="628"/>
      <c r="AE7" s="516"/>
      <c r="AF7" s="516"/>
      <c r="AG7" s="516"/>
      <c r="AH7" s="628" t="str">
        <f>IF(AH4="NEW ITEM","YES","")</f>
        <v/>
      </c>
      <c r="AI7" s="516"/>
      <c r="AJ7" s="826"/>
      <c r="AK7" s="833"/>
      <c r="AL7" s="738"/>
      <c r="AM7" s="633"/>
      <c r="AN7" s="515" t="s">
        <v>770</v>
      </c>
      <c r="AO7" s="640" t="str">
        <f>IF(IF(AND($AL$3&lt;&gt;"",AM7&lt;&gt;""),IF(AM7="A",INDEX('DROP DOWN MENUS'!R:R,MATCH($AL$3,'DROP DOWN MENUS'!M:M,0)),INDEX('DROP DOWN MENUS'!T:T,MATCH($AL$3,'DROP DOWN MENUS'!M:M,0))),"")=DATE(9999,9,9),"n/a",IF(AND($AL$3&lt;&gt;"",AM7&lt;&gt;""),IF(AM7="A",INDEX('DROP DOWN MENUS'!R:R,MATCH($AL$3,'DROP DOWN MENUS'!M:M,0)),INDEX('DROP DOWN MENUS'!T:T,MATCH($AL$3,'DROP DOWN MENUS'!M:M,0))),""))</f>
        <v/>
      </c>
      <c r="AP7" s="515" t="s">
        <v>771</v>
      </c>
      <c r="AQ7" s="640" t="str">
        <f>IF(IF(AND($AL$3&lt;&gt;"",AM7&lt;&gt;""),IF(AM7="A",INDEX('DROP DOWN MENUS'!S:S,MATCH($AL$3,'DROP DOWN MENUS'!M:M,0)),INDEX('DROP DOWN MENUS'!U:U,MATCH($AL$3,'DROP DOWN MENUS'!M:M,0))),"")=DATE(9999,9,9),"n/a",IF(AND($AL$3&lt;&gt;"",AM7&lt;&gt;""),IF(AM7="A",INDEX('DROP DOWN MENUS'!S:S,MATCH($AL$3,'DROP DOWN MENUS'!M:M,0)),INDEX('DROP DOWN MENUS'!U:U,MATCH($AL$3,'DROP DOWN MENUS'!M:M,0))),""))</f>
        <v/>
      </c>
      <c r="AR7" s="738"/>
      <c r="AS7" s="738"/>
      <c r="AT7" s="635"/>
      <c r="AU7" s="738" t="s">
        <v>770</v>
      </c>
      <c r="AV7" s="634" t="str">
        <f>IF(IF(AND($AS$3&lt;&gt;"",AT7&lt;&gt;""),IF(AT7="A",INDEX('DROP DOWN MENUS'!R:R,MATCH($AS$3,'DROP DOWN MENUS'!M:M,0)),INDEX('DROP DOWN MENUS'!T:T,MATCH($AS$3,'DROP DOWN MENUS'!M:M,0))),"")=DATE(9999,9,9),"n/a",IF(AND($AS$3&lt;&gt;"",AT7&lt;&gt;""),IF(AT7="A",INDEX('DROP DOWN MENUS'!R:R,MATCH($AS$3,'DROP DOWN MENUS'!M:M,0)),INDEX('DROP DOWN MENUS'!T:T,MATCH($AS$3,'DROP DOWN MENUS'!M:M,0))),""))</f>
        <v/>
      </c>
      <c r="AW7" s="738" t="s">
        <v>771</v>
      </c>
      <c r="AX7" s="637" t="str">
        <f>IF(IF(AND($AS$3&lt;&gt;"",AT7&lt;&gt;""),IF(AT7="A",INDEX('DROP DOWN MENUS'!S:S,MATCH($AS$3,'DROP DOWN MENUS'!M:M,0)),INDEX('DROP DOWN MENUS'!U:U,MATCH($AS$3,'DROP DOWN MENUS'!M:M,0))),"")=DATE(9999,9,9),"n/a",IF(AND($AS$3&lt;&gt;"",AT7&lt;&gt;""),IF(AT7="A",INDEX('DROP DOWN MENUS'!S:S,MATCH($AS$3,'DROP DOWN MENUS'!M:M,0)),INDEX('DROP DOWN MENUS'!U:U,MATCH($AS$3,'DROP DOWN MENUS'!M:M,0))),""))</f>
        <v/>
      </c>
      <c r="AY7" s="516"/>
      <c r="AZ7" s="516"/>
      <c r="BA7" s="516"/>
      <c r="BB7" s="516"/>
      <c r="BC7" s="516"/>
      <c r="BD7" s="516"/>
      <c r="BE7" s="516"/>
      <c r="BF7" s="516"/>
      <c r="BG7" s="516"/>
      <c r="BH7" s="516"/>
      <c r="BI7" s="516"/>
      <c r="BJ7" s="516"/>
      <c r="BK7" s="516"/>
      <c r="BL7" s="516"/>
      <c r="BM7" s="516"/>
      <c r="BN7" s="516"/>
      <c r="BO7" s="740"/>
      <c r="BP7" s="740"/>
      <c r="BQ7" s="740"/>
      <c r="BR7" s="740"/>
      <c r="BS7" s="740"/>
      <c r="BT7" s="740"/>
      <c r="BU7" s="836"/>
      <c r="BV7" s="740"/>
      <c r="BW7" s="740"/>
      <c r="BX7" s="740"/>
      <c r="BY7" s="740"/>
      <c r="BZ7" s="740"/>
      <c r="CA7" s="740"/>
      <c r="CB7" s="740"/>
      <c r="CC7" s="740"/>
      <c r="CD7" s="740"/>
      <c r="CE7" s="740"/>
      <c r="CF7" s="740"/>
      <c r="CG7" s="740"/>
      <c r="CH7" s="740"/>
      <c r="CI7" s="740"/>
      <c r="CJ7" s="740"/>
      <c r="CK7" s="740"/>
      <c r="CL7" s="740"/>
      <c r="CM7" s="740"/>
      <c r="CN7" s="740"/>
      <c r="CO7" s="740"/>
    </row>
    <row r="8" spans="1:93" x14ac:dyDescent="0.25">
      <c r="A8" s="516"/>
      <c r="B8" s="516"/>
      <c r="C8" s="543"/>
      <c r="D8" s="205"/>
      <c r="E8" s="543"/>
      <c r="F8" s="429"/>
      <c r="G8" s="429"/>
      <c r="H8" s="543"/>
      <c r="I8" s="516"/>
      <c r="J8" s="429"/>
      <c r="K8" s="644"/>
      <c r="L8" s="644"/>
      <c r="M8" s="644"/>
      <c r="N8" s="644"/>
      <c r="O8" s="644"/>
      <c r="P8" s="644"/>
      <c r="Q8" s="644"/>
      <c r="R8" s="644"/>
      <c r="S8" s="644"/>
      <c r="T8" s="644"/>
      <c r="U8" s="644"/>
      <c r="V8" s="644"/>
      <c r="W8" s="644"/>
      <c r="X8" s="644"/>
      <c r="Y8" s="644"/>
      <c r="Z8" s="644"/>
      <c r="AA8" s="644"/>
      <c r="AB8" s="644"/>
      <c r="AC8" s="516" t="s">
        <v>27</v>
      </c>
      <c r="AD8" s="628"/>
      <c r="AE8" s="516"/>
      <c r="AF8" s="516"/>
      <c r="AG8" s="516"/>
      <c r="AH8" s="516"/>
      <c r="AI8" s="516"/>
      <c r="AJ8" s="516"/>
      <c r="AK8" s="826"/>
      <c r="AL8" s="516"/>
      <c r="AM8" s="516"/>
      <c r="AN8" s="827"/>
      <c r="AO8" s="516"/>
      <c r="AP8" s="516"/>
      <c r="AQ8" s="516"/>
      <c r="AR8" s="516"/>
      <c r="AS8" s="516"/>
      <c r="AT8" s="516"/>
      <c r="AU8" s="516"/>
      <c r="AV8" s="516"/>
      <c r="AW8" s="516"/>
      <c r="AX8" s="429"/>
      <c r="AY8" s="516"/>
      <c r="AZ8" s="516"/>
      <c r="BA8" s="516"/>
      <c r="BB8" s="516"/>
      <c r="BC8" s="516"/>
      <c r="BD8" s="516"/>
      <c r="BE8" s="516"/>
      <c r="BF8" s="516"/>
      <c r="BG8" s="516"/>
      <c r="BH8" s="516"/>
      <c r="BI8" s="516"/>
      <c r="BJ8" s="516"/>
      <c r="BK8" s="516"/>
      <c r="BL8" s="516"/>
      <c r="BM8" s="516"/>
      <c r="BN8" s="516"/>
      <c r="BO8" s="740"/>
      <c r="BP8" s="740"/>
      <c r="BQ8" s="740"/>
      <c r="BR8" s="740"/>
      <c r="BS8" s="740"/>
      <c r="BT8" s="740"/>
      <c r="BU8" s="836"/>
      <c r="BV8" s="740"/>
      <c r="BW8" s="740"/>
      <c r="BX8" s="740"/>
      <c r="BY8" s="740"/>
      <c r="BZ8" s="740"/>
      <c r="CA8" s="740"/>
      <c r="CB8" s="740"/>
      <c r="CC8" s="740"/>
      <c r="CD8" s="740"/>
      <c r="CE8" s="740"/>
      <c r="CF8" s="740"/>
      <c r="CG8" s="740"/>
      <c r="CH8" s="740"/>
      <c r="CI8" s="740"/>
      <c r="CJ8" s="740"/>
      <c r="CK8" s="740"/>
      <c r="CL8" s="740"/>
      <c r="CM8" s="740"/>
      <c r="CN8" s="740"/>
      <c r="CO8" s="740"/>
    </row>
    <row r="9" spans="1:93" x14ac:dyDescent="0.25">
      <c r="A9" s="516"/>
      <c r="B9" s="516"/>
      <c r="C9" s="462" t="s">
        <v>754</v>
      </c>
      <c r="D9" s="516"/>
      <c r="E9" s="462" t="s">
        <v>756</v>
      </c>
      <c r="F9" s="516"/>
      <c r="G9" s="516"/>
      <c r="H9" s="462" t="s">
        <v>757</v>
      </c>
      <c r="I9" s="516"/>
      <c r="J9" s="429"/>
      <c r="K9" s="644"/>
      <c r="L9" s="644"/>
      <c r="M9" s="644"/>
      <c r="N9" s="644"/>
      <c r="O9" s="644"/>
      <c r="P9" s="644"/>
      <c r="Q9" s="644"/>
      <c r="R9" s="644"/>
      <c r="S9" s="644"/>
      <c r="T9" s="644"/>
      <c r="U9" s="644"/>
      <c r="V9" s="644"/>
      <c r="W9" s="644"/>
      <c r="X9" s="644"/>
      <c r="Y9" s="644"/>
      <c r="Z9" s="644"/>
      <c r="AA9" s="644"/>
      <c r="AB9" s="644"/>
      <c r="AC9" s="516" t="s">
        <v>821</v>
      </c>
      <c r="AD9" s="628"/>
      <c r="AE9" s="516"/>
      <c r="AF9" s="516"/>
      <c r="AG9" s="516"/>
      <c r="AH9" s="516"/>
      <c r="AI9" s="516"/>
      <c r="AJ9" s="826"/>
      <c r="AK9" s="516" t="s">
        <v>777</v>
      </c>
      <c r="AL9" s="827" t="s">
        <v>774</v>
      </c>
      <c r="AM9" s="628"/>
      <c r="AN9" s="827" t="s">
        <v>770</v>
      </c>
      <c r="AO9" s="629"/>
      <c r="AP9" s="514" t="s">
        <v>771</v>
      </c>
      <c r="AQ9" s="629"/>
      <c r="AR9" s="917" t="s">
        <v>778</v>
      </c>
      <c r="AS9" s="873"/>
      <c r="AT9" s="873" t="s">
        <v>779</v>
      </c>
      <c r="AU9" s="873"/>
      <c r="AV9" s="890"/>
      <c r="AW9" s="628"/>
      <c r="AX9" s="516"/>
      <c r="AY9" s="516"/>
      <c r="AZ9" s="516"/>
      <c r="BA9" s="516"/>
      <c r="BB9" s="516"/>
      <c r="BC9" s="516"/>
      <c r="BD9" s="516"/>
      <c r="BE9" s="516"/>
      <c r="BF9" s="516"/>
      <c r="BG9" s="516"/>
      <c r="BH9" s="516"/>
      <c r="BI9" s="516"/>
      <c r="BJ9" s="516"/>
      <c r="BK9" s="516"/>
      <c r="BL9" s="516"/>
      <c r="BM9" s="516"/>
      <c r="BN9" s="516"/>
      <c r="BO9" s="740"/>
      <c r="BP9" s="740"/>
      <c r="BQ9" s="740"/>
      <c r="BR9" s="740"/>
      <c r="BS9" s="740"/>
      <c r="BT9" s="740"/>
      <c r="BU9" s="836"/>
      <c r="BV9" s="740"/>
      <c r="BW9" s="740"/>
      <c r="BX9" s="740"/>
      <c r="BY9" s="740"/>
      <c r="BZ9" s="740"/>
      <c r="CA9" s="740"/>
      <c r="CB9" s="740"/>
      <c r="CC9" s="740"/>
      <c r="CD9" s="740"/>
      <c r="CE9" s="740"/>
      <c r="CF9" s="740"/>
      <c r="CG9" s="740"/>
      <c r="CH9" s="740"/>
      <c r="CI9" s="740"/>
      <c r="CJ9" s="740"/>
      <c r="CK9" s="740"/>
      <c r="CL9" s="740"/>
      <c r="CM9" s="740"/>
      <c r="CN9" s="740"/>
      <c r="CO9" s="740"/>
    </row>
    <row r="10" spans="1:93" x14ac:dyDescent="0.25">
      <c r="A10" s="516"/>
      <c r="B10" s="516"/>
      <c r="C10" s="543"/>
      <c r="D10" s="516"/>
      <c r="E10" s="520"/>
      <c r="F10" s="516"/>
      <c r="G10" s="516"/>
      <c r="H10" s="628"/>
      <c r="I10" s="516"/>
      <c r="J10" s="429"/>
      <c r="K10" s="644"/>
      <c r="L10" s="644"/>
      <c r="M10" s="644"/>
      <c r="N10" s="644"/>
      <c r="O10" s="644"/>
      <c r="P10" s="644"/>
      <c r="Q10" s="644"/>
      <c r="R10" s="644"/>
      <c r="S10" s="644"/>
      <c r="T10" s="644"/>
      <c r="U10" s="644"/>
      <c r="V10" s="644"/>
      <c r="W10" s="644"/>
      <c r="X10" s="644"/>
      <c r="Y10" s="644"/>
      <c r="Z10" s="644"/>
      <c r="AA10" s="644"/>
      <c r="AB10" s="644"/>
      <c r="AC10" s="516"/>
      <c r="AD10" s="516"/>
      <c r="AE10" s="516"/>
      <c r="AF10" s="516"/>
      <c r="AG10" s="516"/>
      <c r="AH10" s="516"/>
      <c r="AI10" s="516"/>
      <c r="AJ10" s="516"/>
      <c r="AK10" s="516"/>
      <c r="AL10" s="827" t="s">
        <v>775</v>
      </c>
      <c r="AM10" s="628"/>
      <c r="AN10" s="827" t="s">
        <v>770</v>
      </c>
      <c r="AO10" s="629"/>
      <c r="AP10" s="514" t="s">
        <v>771</v>
      </c>
      <c r="AQ10" s="629"/>
      <c r="AR10" s="516"/>
      <c r="AS10" s="516"/>
      <c r="AT10" s="873" t="s">
        <v>780</v>
      </c>
      <c r="AU10" s="873"/>
      <c r="AV10" s="873"/>
      <c r="AW10" s="628"/>
      <c r="AX10" s="516"/>
      <c r="AY10" s="516"/>
      <c r="AZ10" s="516"/>
      <c r="BA10" s="516"/>
      <c r="BB10" s="516"/>
      <c r="BC10" s="516"/>
      <c r="BD10" s="516"/>
      <c r="BE10" s="516"/>
      <c r="BF10" s="516"/>
      <c r="BG10" s="516"/>
      <c r="BH10" s="516"/>
      <c r="BI10" s="516"/>
      <c r="BJ10" s="516"/>
      <c r="BK10" s="516"/>
      <c r="BL10" s="516"/>
      <c r="BM10" s="516"/>
      <c r="BN10" s="516"/>
      <c r="BO10" s="740"/>
      <c r="BP10" s="740"/>
      <c r="BQ10" s="740"/>
      <c r="BR10" s="740"/>
      <c r="BS10" s="740"/>
      <c r="BT10" s="740"/>
      <c r="BU10" s="836"/>
      <c r="BV10" s="740"/>
      <c r="BW10" s="740"/>
      <c r="BX10" s="740"/>
      <c r="BY10" s="740"/>
      <c r="BZ10" s="740"/>
      <c r="CA10" s="740"/>
      <c r="CB10" s="740"/>
      <c r="CC10" s="740"/>
      <c r="CD10" s="740"/>
      <c r="CE10" s="740"/>
      <c r="CF10" s="740"/>
      <c r="CG10" s="740"/>
      <c r="CH10" s="740"/>
      <c r="CI10" s="740"/>
      <c r="CJ10" s="740"/>
      <c r="CK10" s="740"/>
      <c r="CL10" s="740"/>
      <c r="CM10" s="740"/>
      <c r="CN10" s="740"/>
      <c r="CO10" s="740"/>
    </row>
    <row r="11" spans="1:93" x14ac:dyDescent="0.25">
      <c r="A11" s="516"/>
      <c r="B11" s="516"/>
      <c r="C11" s="516" t="s">
        <v>751</v>
      </c>
      <c r="D11" s="516"/>
      <c r="E11" s="516"/>
      <c r="F11" s="516"/>
      <c r="G11" s="516"/>
      <c r="H11" s="516"/>
      <c r="I11" s="516"/>
      <c r="J11" s="429"/>
      <c r="K11" s="644"/>
      <c r="L11" s="644"/>
      <c r="M11" s="644"/>
      <c r="N11" s="644"/>
      <c r="O11" s="644"/>
      <c r="P11" s="644"/>
      <c r="Q11" s="644"/>
      <c r="R11" s="644"/>
      <c r="S11" s="644"/>
      <c r="T11" s="644"/>
      <c r="U11" s="644"/>
      <c r="V11" s="644"/>
      <c r="W11" s="644"/>
      <c r="X11" s="644"/>
      <c r="Y11" s="644"/>
      <c r="Z11" s="644"/>
      <c r="AA11" s="644"/>
      <c r="AB11" s="644"/>
      <c r="AC11" s="516" t="s">
        <v>766</v>
      </c>
      <c r="AD11" s="516"/>
      <c r="AE11" s="516"/>
      <c r="AF11" s="516"/>
      <c r="AG11" s="516"/>
      <c r="AH11" s="516"/>
      <c r="AI11" s="516"/>
      <c r="AJ11" s="516"/>
      <c r="AK11" s="516"/>
      <c r="AL11" s="514" t="s">
        <v>776</v>
      </c>
      <c r="AM11" s="628"/>
      <c r="AN11" s="827" t="s">
        <v>770</v>
      </c>
      <c r="AO11" s="629"/>
      <c r="AP11" s="514" t="s">
        <v>771</v>
      </c>
      <c r="AQ11" s="629"/>
      <c r="AR11" s="516"/>
      <c r="AS11" s="516"/>
      <c r="AT11" s="873" t="s">
        <v>781</v>
      </c>
      <c r="AU11" s="873"/>
      <c r="AV11" s="873"/>
      <c r="AW11" s="628"/>
      <c r="AX11" s="516"/>
      <c r="AY11" s="516"/>
      <c r="AZ11" s="516"/>
      <c r="BA11" s="516"/>
      <c r="BB11" s="516"/>
      <c r="BC11" s="516"/>
      <c r="BD11" s="516"/>
      <c r="BE11" s="516"/>
      <c r="BF11" s="516"/>
      <c r="BG11" s="516"/>
      <c r="BH11" s="516"/>
      <c r="BI11" s="516"/>
      <c r="BJ11" s="516"/>
      <c r="BK11" s="516"/>
      <c r="BL11" s="516"/>
      <c r="BM11" s="516"/>
      <c r="BN11" s="516"/>
      <c r="BO11" s="740"/>
      <c r="BP11" s="740"/>
      <c r="BQ11" s="740"/>
      <c r="BR11" s="740"/>
      <c r="BS11" s="740"/>
      <c r="BT11" s="740"/>
      <c r="BU11" s="836"/>
      <c r="BV11" s="740"/>
      <c r="BW11" s="740"/>
      <c r="BX11" s="740"/>
      <c r="BY11" s="740"/>
      <c r="BZ11" s="740"/>
      <c r="CA11" s="740"/>
      <c r="CB11" s="740"/>
      <c r="CC11" s="740"/>
      <c r="CD11" s="740"/>
      <c r="CE11" s="740"/>
      <c r="CF11" s="740"/>
      <c r="CG11" s="740"/>
      <c r="CH11" s="740"/>
      <c r="CI11" s="740"/>
      <c r="CJ11" s="740"/>
      <c r="CK11" s="740"/>
      <c r="CL11" s="740"/>
      <c r="CM11" s="740"/>
      <c r="CN11" s="740"/>
      <c r="CO11" s="740"/>
    </row>
    <row r="12" spans="1:93" x14ac:dyDescent="0.25">
      <c r="A12" s="516"/>
      <c r="B12" s="516"/>
      <c r="C12" s="885"/>
      <c r="D12" s="885"/>
      <c r="E12" s="885"/>
      <c r="F12" s="885"/>
      <c r="G12" s="885"/>
      <c r="H12" s="885"/>
      <c r="I12" s="885"/>
      <c r="J12" s="429"/>
      <c r="K12" s="644"/>
      <c r="L12" s="644"/>
      <c r="M12" s="644"/>
      <c r="N12" s="644"/>
      <c r="O12" s="644"/>
      <c r="P12" s="644"/>
      <c r="Q12" s="644"/>
      <c r="R12" s="644"/>
      <c r="S12" s="644"/>
      <c r="T12" s="644"/>
      <c r="U12" s="644"/>
      <c r="V12" s="644"/>
      <c r="W12" s="644"/>
      <c r="X12" s="644"/>
      <c r="Y12" s="644"/>
      <c r="Z12" s="644"/>
      <c r="AA12" s="644"/>
      <c r="AB12" s="644"/>
      <c r="AC12" s="881"/>
      <c r="AD12" s="882"/>
      <c r="AE12" s="882"/>
      <c r="AF12" s="882"/>
      <c r="AG12" s="882"/>
      <c r="AH12" s="882"/>
      <c r="AI12" s="882"/>
      <c r="AJ12" s="883"/>
      <c r="AK12" s="516"/>
      <c r="AL12" s="516"/>
      <c r="AM12" s="429"/>
      <c r="AN12" s="516"/>
      <c r="AO12" s="516"/>
      <c r="AP12" s="516"/>
      <c r="AQ12" s="516"/>
      <c r="AR12" s="516"/>
      <c r="AS12" s="516"/>
      <c r="AT12" s="873" t="s">
        <v>967</v>
      </c>
      <c r="AU12" s="873"/>
      <c r="AV12" s="873"/>
      <c r="AW12" s="628"/>
      <c r="AX12" s="516"/>
      <c r="AY12" s="516"/>
      <c r="AZ12" s="516"/>
      <c r="BA12" s="516"/>
      <c r="BB12" s="516"/>
      <c r="BC12" s="516"/>
      <c r="BD12" s="516"/>
      <c r="BE12" s="516"/>
      <c r="BF12" s="516"/>
      <c r="BG12" s="516"/>
      <c r="BH12" s="516"/>
      <c r="BI12" s="516"/>
      <c r="BJ12" s="516"/>
      <c r="BK12" s="516"/>
      <c r="BL12" s="516"/>
      <c r="BM12" s="516"/>
      <c r="BN12" s="516"/>
      <c r="BO12" s="740"/>
      <c r="BP12" s="740"/>
      <c r="BQ12" s="740"/>
      <c r="BR12" s="740"/>
      <c r="BS12" s="740"/>
      <c r="BT12" s="740"/>
      <c r="BU12" s="836"/>
      <c r="BV12" s="740"/>
      <c r="BW12" s="740"/>
      <c r="BX12" s="740"/>
      <c r="BY12" s="740"/>
      <c r="BZ12" s="740"/>
      <c r="CA12" s="740"/>
      <c r="CB12" s="740"/>
      <c r="CC12" s="740"/>
      <c r="CD12" s="740"/>
      <c r="CE12" s="740"/>
      <c r="CF12" s="740"/>
      <c r="CG12" s="740"/>
      <c r="CH12" s="740"/>
      <c r="CI12" s="740"/>
      <c r="CJ12" s="740"/>
      <c r="CK12" s="740"/>
      <c r="CL12" s="740"/>
      <c r="CM12" s="740"/>
      <c r="CN12" s="740"/>
      <c r="CO12" s="740"/>
    </row>
    <row r="13" spans="1:93" x14ac:dyDescent="0.25">
      <c r="A13" s="516"/>
      <c r="B13" s="516"/>
      <c r="C13" s="516" t="s">
        <v>752</v>
      </c>
      <c r="D13" s="516"/>
      <c r="E13" s="516"/>
      <c r="F13" s="516"/>
      <c r="G13" s="516"/>
      <c r="H13" s="516"/>
      <c r="I13" s="516"/>
      <c r="J13" s="429"/>
      <c r="K13" s="429"/>
      <c r="L13" s="429"/>
      <c r="M13" s="429"/>
      <c r="N13" s="429"/>
      <c r="O13" s="429"/>
      <c r="P13" s="429"/>
      <c r="Q13" s="429"/>
      <c r="R13" s="429"/>
      <c r="S13" s="429"/>
      <c r="T13" s="429"/>
      <c r="U13" s="429"/>
      <c r="V13" s="429"/>
      <c r="W13" s="429"/>
      <c r="X13" s="429"/>
      <c r="Y13" s="429"/>
      <c r="Z13" s="429"/>
      <c r="AA13" s="429"/>
      <c r="AB13" s="429"/>
      <c r="AC13" s="429"/>
      <c r="AD13" s="516"/>
      <c r="AE13" s="516"/>
      <c r="AF13" s="516"/>
      <c r="AG13" s="516"/>
      <c r="AH13" s="516"/>
      <c r="AI13" s="516"/>
      <c r="AJ13" s="516"/>
      <c r="AK13" s="516" t="s">
        <v>763</v>
      </c>
      <c r="AL13" s="516"/>
      <c r="AM13" s="889" t="s">
        <v>782</v>
      </c>
      <c r="AN13" s="889"/>
      <c r="AO13" s="889"/>
      <c r="AP13" s="889"/>
      <c r="AQ13" s="516"/>
      <c r="AR13" s="516"/>
      <c r="AS13" s="516"/>
      <c r="AT13" s="516"/>
      <c r="AU13" s="516"/>
      <c r="AV13" s="516"/>
      <c r="AW13" s="205"/>
      <c r="AX13" s="516"/>
      <c r="AY13" s="516"/>
      <c r="AZ13" s="516"/>
      <c r="BA13" s="516"/>
      <c r="BB13" s="516"/>
      <c r="BC13" s="516"/>
      <c r="BD13" s="516"/>
      <c r="BE13" s="516"/>
      <c r="BF13" s="516"/>
      <c r="BG13" s="516"/>
      <c r="BH13" s="516"/>
      <c r="BI13" s="516"/>
      <c r="BJ13" s="516"/>
      <c r="BK13" s="516"/>
      <c r="BL13" s="516"/>
      <c r="BM13" s="516"/>
      <c r="BN13" s="516"/>
      <c r="BO13" s="740"/>
      <c r="BP13" s="740"/>
      <c r="BQ13" s="740"/>
      <c r="BR13" s="740"/>
      <c r="BS13" s="740"/>
      <c r="BT13" s="740"/>
      <c r="BU13" s="836"/>
      <c r="BV13" s="740"/>
      <c r="BW13" s="740"/>
      <c r="BX13" s="740"/>
      <c r="BY13" s="740"/>
      <c r="BZ13" s="740"/>
      <c r="CA13" s="740"/>
      <c r="CB13" s="740"/>
      <c r="CC13" s="740"/>
      <c r="CD13" s="740"/>
      <c r="CE13" s="740"/>
      <c r="CF13" s="740"/>
      <c r="CG13" s="740"/>
      <c r="CH13" s="740"/>
      <c r="CI13" s="740"/>
      <c r="CJ13" s="740"/>
      <c r="CK13" s="740"/>
      <c r="CL13" s="740"/>
      <c r="CM13" s="740"/>
      <c r="CN13" s="740"/>
      <c r="CO13" s="740"/>
    </row>
    <row r="14" spans="1:93" x14ac:dyDescent="0.25">
      <c r="A14" s="516"/>
      <c r="B14" s="516"/>
      <c r="C14" s="885"/>
      <c r="D14" s="885"/>
      <c r="E14" s="885"/>
      <c r="F14" s="885"/>
      <c r="G14" s="885"/>
      <c r="H14" s="885"/>
      <c r="I14" s="885"/>
      <c r="J14" s="429"/>
      <c r="K14" s="429"/>
      <c r="L14" s="429"/>
      <c r="M14" s="429"/>
      <c r="N14" s="429"/>
      <c r="O14" s="429"/>
      <c r="P14" s="429"/>
      <c r="Q14" s="429"/>
      <c r="R14" s="429"/>
      <c r="S14" s="429"/>
      <c r="T14" s="429"/>
      <c r="U14" s="429"/>
      <c r="V14" s="429"/>
      <c r="W14" s="429"/>
      <c r="X14" s="429"/>
      <c r="Y14" s="429"/>
      <c r="Z14" s="429"/>
      <c r="AA14" s="429"/>
      <c r="AB14" s="429"/>
      <c r="AC14" s="516"/>
      <c r="AD14" s="516"/>
      <c r="AE14" s="516"/>
      <c r="AF14" s="516"/>
      <c r="AG14" s="516"/>
      <c r="AH14" s="516"/>
      <c r="AI14" s="516"/>
      <c r="AJ14" s="516"/>
      <c r="AK14" s="628"/>
      <c r="AL14" s="205"/>
      <c r="AM14" s="885"/>
      <c r="AN14" s="885"/>
      <c r="AO14" s="885"/>
      <c r="AP14" s="885"/>
      <c r="AQ14" s="205"/>
      <c r="AR14" s="908" t="s">
        <v>830</v>
      </c>
      <c r="AS14" s="909"/>
      <c r="AT14" s="631"/>
      <c r="AU14" s="487"/>
      <c r="AV14" s="913" t="s">
        <v>870</v>
      </c>
      <c r="AW14" s="913"/>
      <c r="AX14" s="913"/>
      <c r="AY14" s="800"/>
      <c r="AZ14" s="834"/>
      <c r="BA14" s="516"/>
      <c r="BB14" s="516"/>
      <c r="BC14" s="516"/>
      <c r="BD14" s="516"/>
      <c r="BE14" s="516"/>
      <c r="BF14" s="516"/>
      <c r="BG14" s="516"/>
      <c r="BH14" s="516"/>
      <c r="BI14" s="516"/>
      <c r="BJ14" s="516"/>
      <c r="BK14" s="516"/>
      <c r="BL14" s="516"/>
      <c r="BM14" s="516"/>
      <c r="BN14" s="516"/>
      <c r="BO14" s="740"/>
      <c r="BP14" s="740"/>
      <c r="BQ14" s="740"/>
      <c r="BR14" s="740"/>
      <c r="BS14" s="740"/>
      <c r="BT14" s="740"/>
      <c r="BU14" s="836"/>
      <c r="BV14" s="740"/>
      <c r="BW14" s="740"/>
      <c r="BX14" s="740"/>
      <c r="BY14" s="740"/>
      <c r="BZ14" s="740"/>
      <c r="CA14" s="740"/>
      <c r="CB14" s="740"/>
      <c r="CC14" s="740"/>
      <c r="CD14" s="740"/>
      <c r="CE14" s="740"/>
      <c r="CF14" s="740"/>
      <c r="CG14" s="740"/>
      <c r="CH14" s="740"/>
      <c r="CI14" s="740"/>
      <c r="CJ14" s="740"/>
      <c r="CK14" s="740"/>
      <c r="CL14" s="740"/>
      <c r="CM14" s="740"/>
      <c r="CN14" s="740"/>
      <c r="CO14" s="740"/>
    </row>
    <row r="15" spans="1:93" x14ac:dyDescent="0.25">
      <c r="A15" s="516"/>
      <c r="B15" s="516"/>
      <c r="C15" s="516" t="s">
        <v>753</v>
      </c>
      <c r="D15" s="516"/>
      <c r="E15" s="516"/>
      <c r="F15" s="516"/>
      <c r="G15" s="516"/>
      <c r="H15" s="516"/>
      <c r="I15" s="516"/>
      <c r="J15" s="429"/>
      <c r="K15" s="429"/>
      <c r="L15" s="429"/>
      <c r="M15" s="429"/>
      <c r="N15" s="429"/>
      <c r="O15" s="429"/>
      <c r="P15" s="429"/>
      <c r="Q15" s="429"/>
      <c r="R15" s="429"/>
      <c r="S15" s="429"/>
      <c r="T15" s="429"/>
      <c r="U15" s="429"/>
      <c r="V15" s="429"/>
      <c r="W15" s="429"/>
      <c r="X15" s="429"/>
      <c r="Y15" s="429"/>
      <c r="Z15" s="429"/>
      <c r="AA15" s="429"/>
      <c r="AB15" s="429"/>
      <c r="AC15" s="516" t="s">
        <v>759</v>
      </c>
      <c r="AD15" s="516"/>
      <c r="AE15" s="828" t="s">
        <v>758</v>
      </c>
      <c r="AF15" s="516"/>
      <c r="AG15" s="886" t="s">
        <v>535</v>
      </c>
      <c r="AH15" s="886"/>
      <c r="AI15" s="516"/>
      <c r="AJ15" s="516"/>
      <c r="AK15" s="888" t="s">
        <v>913</v>
      </c>
      <c r="AL15" s="888"/>
      <c r="AM15" s="516"/>
      <c r="AN15" s="516"/>
      <c r="AO15" s="516"/>
      <c r="AP15" s="516"/>
      <c r="AQ15" s="516"/>
      <c r="AR15" s="516"/>
      <c r="AS15" s="516"/>
      <c r="AT15" s="516"/>
      <c r="AU15" s="516"/>
      <c r="AV15" s="516"/>
      <c r="AW15" s="516"/>
      <c r="AX15" s="516"/>
      <c r="AY15" s="373"/>
      <c r="AZ15" s="516"/>
      <c r="BA15" s="516"/>
      <c r="BB15" s="516"/>
      <c r="BC15" s="516"/>
      <c r="BD15" s="516"/>
      <c r="BE15" s="516"/>
      <c r="BF15" s="516"/>
      <c r="BG15" s="516"/>
      <c r="BH15" s="516"/>
      <c r="BI15" s="516"/>
      <c r="BJ15" s="516"/>
      <c r="BK15" s="516"/>
      <c r="BL15" s="516"/>
      <c r="BM15" s="516"/>
      <c r="BN15" s="516"/>
      <c r="BO15" s="740"/>
      <c r="BP15" s="740"/>
      <c r="BQ15" s="740"/>
      <c r="BR15" s="740"/>
      <c r="BS15" s="740"/>
      <c r="BT15" s="740"/>
      <c r="BU15" s="836"/>
      <c r="BV15" s="740"/>
      <c r="BW15" s="740"/>
      <c r="BX15" s="740"/>
      <c r="BY15" s="740"/>
      <c r="BZ15" s="740"/>
      <c r="CA15" s="740"/>
      <c r="CB15" s="740"/>
      <c r="CC15" s="740"/>
      <c r="CD15" s="740"/>
      <c r="CE15" s="740"/>
      <c r="CF15" s="740"/>
      <c r="CG15" s="740"/>
      <c r="CH15" s="740"/>
      <c r="CI15" s="740"/>
      <c r="CJ15" s="740"/>
      <c r="CK15" s="740"/>
      <c r="CL15" s="740"/>
      <c r="CM15" s="740"/>
      <c r="CN15" s="740"/>
      <c r="CO15" s="740"/>
    </row>
    <row r="16" spans="1:93" x14ac:dyDescent="0.25">
      <c r="A16" s="516"/>
      <c r="B16" s="516"/>
      <c r="C16" s="885"/>
      <c r="D16" s="885"/>
      <c r="E16" s="885"/>
      <c r="F16" s="885"/>
      <c r="G16" s="885"/>
      <c r="H16" s="885"/>
      <c r="I16" s="885"/>
      <c r="J16" s="429"/>
      <c r="K16" s="644"/>
      <c r="L16" s="644"/>
      <c r="M16" s="644"/>
      <c r="N16" s="644"/>
      <c r="O16" s="644"/>
      <c r="P16" s="644"/>
      <c r="Q16" s="644"/>
      <c r="R16" s="644"/>
      <c r="S16" s="644"/>
      <c r="T16" s="644"/>
      <c r="U16" s="644"/>
      <c r="V16" s="644"/>
      <c r="W16" s="644"/>
      <c r="X16" s="644"/>
      <c r="Y16" s="644"/>
      <c r="Z16" s="644"/>
      <c r="AA16" s="644"/>
      <c r="AB16" s="644"/>
      <c r="AC16" s="630"/>
      <c r="AD16" s="516"/>
      <c r="AE16" s="629"/>
      <c r="AF16" s="516"/>
      <c r="AG16" s="884"/>
      <c r="AH16" s="884"/>
      <c r="AI16" s="516"/>
      <c r="AJ16" s="516"/>
      <c r="AK16" s="887"/>
      <c r="AL16" s="887"/>
      <c r="AM16" s="516"/>
      <c r="AN16" s="516"/>
      <c r="AO16" s="516"/>
      <c r="AP16" s="516"/>
      <c r="AQ16" s="516"/>
      <c r="AR16" s="516"/>
      <c r="AS16" s="516"/>
      <c r="AT16" s="516"/>
      <c r="AU16" s="516"/>
      <c r="AV16" s="913" t="s">
        <v>871</v>
      </c>
      <c r="AW16" s="913"/>
      <c r="AX16" s="913"/>
      <c r="AY16" s="801"/>
      <c r="AZ16" s="516"/>
      <c r="BA16" s="516"/>
      <c r="BB16" s="516"/>
      <c r="BC16" s="516"/>
      <c r="BD16" s="516"/>
      <c r="BE16" s="516"/>
      <c r="BF16" s="516"/>
      <c r="BG16" s="516"/>
      <c r="BH16" s="516"/>
      <c r="BI16" s="516"/>
      <c r="BJ16" s="516"/>
      <c r="BK16" s="516"/>
      <c r="BL16" s="516"/>
      <c r="BM16" s="516"/>
      <c r="BN16" s="516"/>
      <c r="BO16" s="740"/>
      <c r="BP16" s="740"/>
      <c r="BQ16" s="740"/>
      <c r="BR16" s="740"/>
      <c r="BS16" s="740"/>
      <c r="BT16" s="740"/>
      <c r="BU16" s="836"/>
      <c r="BV16" s="740"/>
      <c r="BW16" s="740"/>
      <c r="BX16" s="740"/>
      <c r="BY16" s="740"/>
      <c r="BZ16" s="740"/>
      <c r="CA16" s="740"/>
      <c r="CB16" s="740"/>
      <c r="CC16" s="740"/>
      <c r="CD16" s="740"/>
      <c r="CE16" s="740"/>
      <c r="CF16" s="740"/>
      <c r="CG16" s="740"/>
      <c r="CH16" s="740"/>
      <c r="CI16" s="740"/>
      <c r="CJ16" s="740"/>
      <c r="CK16" s="740"/>
      <c r="CL16" s="740"/>
      <c r="CM16" s="740"/>
      <c r="CN16" s="740"/>
      <c r="CO16" s="740"/>
    </row>
    <row r="17" spans="1:93" ht="15.75" thickBot="1" x14ac:dyDescent="0.3">
      <c r="A17" s="516"/>
      <c r="B17" s="516"/>
      <c r="C17" s="516"/>
      <c r="D17" s="516"/>
      <c r="E17" s="516"/>
      <c r="F17" s="516"/>
      <c r="G17" s="516"/>
      <c r="H17" s="516"/>
      <c r="I17" s="516"/>
      <c r="J17" s="429"/>
      <c r="K17" s="644"/>
      <c r="L17" s="644"/>
      <c r="M17" s="644"/>
      <c r="N17" s="644"/>
      <c r="O17" s="644"/>
      <c r="P17" s="644"/>
      <c r="Q17" s="644"/>
      <c r="R17" s="644"/>
      <c r="S17" s="644"/>
      <c r="T17" s="644"/>
      <c r="U17" s="644"/>
      <c r="V17" s="644"/>
      <c r="W17" s="644"/>
      <c r="X17" s="644"/>
      <c r="Y17" s="644"/>
      <c r="Z17" s="644"/>
      <c r="AA17" s="644"/>
      <c r="AB17" s="644"/>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740"/>
      <c r="BP17" s="740"/>
      <c r="BQ17" s="740"/>
      <c r="BR17" s="740"/>
      <c r="BS17" s="740"/>
      <c r="BT17" s="740"/>
      <c r="BU17" s="836"/>
      <c r="BV17" s="740"/>
      <c r="BW17" s="740"/>
      <c r="BX17" s="740"/>
      <c r="BY17" s="740"/>
      <c r="BZ17" s="740"/>
      <c r="CA17" s="740"/>
      <c r="CB17" s="740"/>
      <c r="CC17" s="740"/>
      <c r="CD17" s="740"/>
      <c r="CE17" s="740"/>
      <c r="CF17" s="740"/>
      <c r="CG17" s="740"/>
      <c r="CH17" s="740"/>
      <c r="CI17" s="740"/>
      <c r="CJ17" s="740"/>
      <c r="CK17" s="740"/>
      <c r="CL17" s="740"/>
      <c r="CM17" s="740"/>
      <c r="CN17" s="740"/>
      <c r="CO17" s="740"/>
    </row>
    <row r="18" spans="1:93" s="192" customFormat="1" ht="15.75" thickBot="1" x14ac:dyDescent="0.3">
      <c r="A18" s="429"/>
      <c r="B18" s="429"/>
      <c r="C18" s="429"/>
      <c r="D18" s="429"/>
      <c r="E18" s="429"/>
      <c r="F18" s="429"/>
      <c r="G18" s="429"/>
      <c r="H18" s="429"/>
      <c r="I18" s="429"/>
      <c r="J18" s="429"/>
      <c r="K18" s="663" t="s">
        <v>1098</v>
      </c>
      <c r="L18" s="663">
        <v>3</v>
      </c>
      <c r="M18" s="663">
        <v>1</v>
      </c>
      <c r="N18" s="663">
        <v>3</v>
      </c>
      <c r="O18" s="663">
        <v>1</v>
      </c>
      <c r="P18" s="663">
        <v>3</v>
      </c>
      <c r="Q18" s="663">
        <v>1</v>
      </c>
      <c r="R18" s="663">
        <v>3</v>
      </c>
      <c r="S18" s="663">
        <v>1</v>
      </c>
      <c r="T18" s="663">
        <v>3</v>
      </c>
      <c r="U18" s="663">
        <v>1</v>
      </c>
      <c r="V18" s="663">
        <v>3</v>
      </c>
      <c r="W18" s="663">
        <v>1</v>
      </c>
      <c r="X18" s="663">
        <v>3</v>
      </c>
      <c r="Y18" s="663">
        <v>0</v>
      </c>
      <c r="Z18" s="663"/>
      <c r="AA18" s="663"/>
      <c r="AB18" s="663"/>
      <c r="AC18" s="429"/>
      <c r="AD18" s="429"/>
      <c r="AE18" s="829"/>
      <c r="AF18" s="429"/>
      <c r="AG18" s="429"/>
      <c r="AH18" s="429"/>
      <c r="AI18" s="429"/>
      <c r="AJ18" s="429"/>
      <c r="AK18" s="429"/>
      <c r="AL18" s="429"/>
      <c r="AM18" s="429"/>
      <c r="AN18" s="429"/>
      <c r="AO18" s="429"/>
      <c r="AP18" s="429"/>
      <c r="AQ18" s="429"/>
      <c r="AR18" s="429"/>
      <c r="AS18" s="429"/>
      <c r="AT18" s="429"/>
      <c r="AU18" s="429"/>
      <c r="AV18" s="429"/>
      <c r="AW18" s="429"/>
      <c r="AX18" s="830"/>
      <c r="AY18" s="429"/>
      <c r="AZ18" s="429"/>
      <c r="BA18" s="914" t="s">
        <v>1140</v>
      </c>
      <c r="BB18" s="915"/>
      <c r="BC18" s="916"/>
      <c r="BD18" s="898" t="s">
        <v>1183</v>
      </c>
      <c r="BE18" s="899"/>
      <c r="BF18" s="900"/>
      <c r="BG18" s="910" t="s">
        <v>783</v>
      </c>
      <c r="BH18" s="911"/>
      <c r="BI18" s="911"/>
      <c r="BJ18" s="912"/>
      <c r="BK18" s="910" t="s">
        <v>788</v>
      </c>
      <c r="BL18" s="911"/>
      <c r="BM18" s="911"/>
      <c r="BN18" s="910" t="s">
        <v>789</v>
      </c>
      <c r="BO18" s="911"/>
      <c r="BP18" s="912"/>
      <c r="BQ18" s="906" t="s">
        <v>864</v>
      </c>
      <c r="BR18" s="907"/>
      <c r="BS18" s="895" t="s">
        <v>908</v>
      </c>
      <c r="BT18" s="896"/>
      <c r="BU18" s="896"/>
      <c r="BV18" s="896"/>
      <c r="BW18" s="897"/>
      <c r="BX18" s="533"/>
      <c r="CN18" s="757"/>
      <c r="CO18" s="757"/>
    </row>
    <row r="19" spans="1:93" s="204" customFormat="1" ht="45" x14ac:dyDescent="0.25">
      <c r="A19" s="206"/>
      <c r="B19" s="207" t="s">
        <v>13</v>
      </c>
      <c r="C19" s="207" t="s">
        <v>14</v>
      </c>
      <c r="D19" s="207" t="s">
        <v>760</v>
      </c>
      <c r="E19" s="207" t="s">
        <v>436</v>
      </c>
      <c r="F19" s="207" t="s">
        <v>16</v>
      </c>
      <c r="G19" s="207" t="s">
        <v>17</v>
      </c>
      <c r="H19" s="207" t="s">
        <v>1198</v>
      </c>
      <c r="I19" s="207" t="s">
        <v>18</v>
      </c>
      <c r="J19" s="207" t="s">
        <v>142</v>
      </c>
      <c r="K19" s="661" t="s">
        <v>1083</v>
      </c>
      <c r="L19" s="661" t="s">
        <v>1084</v>
      </c>
      <c r="M19" s="661" t="s">
        <v>1086</v>
      </c>
      <c r="N19" s="661" t="s">
        <v>1087</v>
      </c>
      <c r="O19" s="661" t="s">
        <v>1088</v>
      </c>
      <c r="P19" s="661" t="s">
        <v>1089</v>
      </c>
      <c r="Q19" s="661" t="s">
        <v>1090</v>
      </c>
      <c r="R19" s="661" t="s">
        <v>1091</v>
      </c>
      <c r="S19" s="661" t="s">
        <v>1092</v>
      </c>
      <c r="T19" s="661" t="s">
        <v>1093</v>
      </c>
      <c r="U19" s="661" t="s">
        <v>1094</v>
      </c>
      <c r="V19" s="661" t="s">
        <v>1095</v>
      </c>
      <c r="W19" s="661" t="s">
        <v>1085</v>
      </c>
      <c r="X19" s="661" t="s">
        <v>1096</v>
      </c>
      <c r="Y19" s="661" t="s">
        <v>1097</v>
      </c>
      <c r="Z19" s="661" t="s">
        <v>1099</v>
      </c>
      <c r="AA19" s="661" t="s">
        <v>1100</v>
      </c>
      <c r="AB19" s="661" t="s">
        <v>1101</v>
      </c>
      <c r="AC19" s="648" t="s">
        <v>1064</v>
      </c>
      <c r="AD19" s="207" t="s">
        <v>458</v>
      </c>
      <c r="AE19" s="207" t="s">
        <v>141</v>
      </c>
      <c r="AF19" s="207" t="s">
        <v>873</v>
      </c>
      <c r="AG19" s="207" t="s">
        <v>1072</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1141</v>
      </c>
      <c r="AV19" s="690" t="s">
        <v>1142</v>
      </c>
      <c r="AW19" s="207" t="s">
        <v>767</v>
      </c>
      <c r="AX19" s="784" t="s">
        <v>1181</v>
      </c>
      <c r="AY19" s="784" t="s">
        <v>768</v>
      </c>
      <c r="AZ19" s="863" t="s">
        <v>1182</v>
      </c>
      <c r="BA19" s="207" t="s">
        <v>790</v>
      </c>
      <c r="BB19" s="207" t="s">
        <v>1188</v>
      </c>
      <c r="BC19" s="866" t="s">
        <v>811</v>
      </c>
      <c r="BD19" s="865" t="s">
        <v>1066</v>
      </c>
      <c r="BE19" s="797" t="s">
        <v>1189</v>
      </c>
      <c r="BF19" s="798" t="s">
        <v>1069</v>
      </c>
      <c r="BG19" s="641" t="s">
        <v>784</v>
      </c>
      <c r="BH19" s="207" t="s">
        <v>785</v>
      </c>
      <c r="BI19" s="207" t="s">
        <v>787</v>
      </c>
      <c r="BJ19" s="642" t="s">
        <v>786</v>
      </c>
      <c r="BK19" s="641" t="s">
        <v>1065</v>
      </c>
      <c r="BL19" s="207" t="s">
        <v>1067</v>
      </c>
      <c r="BM19" s="642" t="s">
        <v>1068</v>
      </c>
      <c r="BN19" s="641" t="s">
        <v>1187</v>
      </c>
      <c r="BO19" s="207" t="s">
        <v>1186</v>
      </c>
      <c r="BP19" s="642" t="s">
        <v>1185</v>
      </c>
      <c r="BQ19" s="854" t="s">
        <v>1180</v>
      </c>
      <c r="BR19" s="207" t="s">
        <v>875</v>
      </c>
      <c r="BS19" s="818" t="s">
        <v>874</v>
      </c>
      <c r="BT19" s="805" t="s">
        <v>878</v>
      </c>
      <c r="BU19" s="805" t="s">
        <v>877</v>
      </c>
      <c r="BV19" s="805" t="s">
        <v>879</v>
      </c>
      <c r="BW19" s="861" t="s">
        <v>1192</v>
      </c>
      <c r="BX19" s="860" t="s">
        <v>910</v>
      </c>
      <c r="BY19" s="648" t="s">
        <v>1107</v>
      </c>
      <c r="CN19" s="901" t="s">
        <v>1071</v>
      </c>
      <c r="CO19" s="902"/>
    </row>
    <row r="20" spans="1:93" x14ac:dyDescent="0.25">
      <c r="A20" s="516">
        <v>1</v>
      </c>
      <c r="B20" s="806"/>
      <c r="C20" s="806"/>
      <c r="D20" s="806"/>
      <c r="E20" s="806"/>
      <c r="F20" s="806"/>
      <c r="G20" s="806"/>
      <c r="H20" s="807"/>
      <c r="I20" s="806"/>
      <c r="J20" s="808"/>
      <c r="K20" s="662" t="str">
        <f>TEXT(Table1[[#This Row],[CASE GTIN]],"00000000000000")</f>
        <v>00000000000000</v>
      </c>
      <c r="L20" s="662">
        <f>MID(Table1[[#This Row],[LPAD CS GTIN TO 14]],1,1)*L$18</f>
        <v>0</v>
      </c>
      <c r="M20" s="662">
        <f>MID(Table1[[#This Row],[LPAD CS GTIN TO 14]],2,1)*M$18</f>
        <v>0</v>
      </c>
      <c r="N20" s="662">
        <f>MID(Table1[[#This Row],[LPAD CS GTIN TO 14]],3,1)*N$18</f>
        <v>0</v>
      </c>
      <c r="O20" s="662">
        <f>MID(Table1[[#This Row],[LPAD CS GTIN TO 14]],4,1)*O$18</f>
        <v>0</v>
      </c>
      <c r="P20" s="662">
        <f>MID(Table1[[#This Row],[LPAD CS GTIN TO 14]],5,1)*P$18</f>
        <v>0</v>
      </c>
      <c r="Q20" s="662">
        <f>MID(Table1[[#This Row],[LPAD CS GTIN TO 14]],6,1)*Q$18</f>
        <v>0</v>
      </c>
      <c r="R20" s="662">
        <f>MID(Table1[[#This Row],[LPAD CS GTIN TO 14]],7,1)*R$18</f>
        <v>0</v>
      </c>
      <c r="S20" s="662">
        <f>MID(Table1[[#This Row],[LPAD CS GTIN TO 14]],8,1)*S$18</f>
        <v>0</v>
      </c>
      <c r="T20" s="662">
        <f>MID(Table1[[#This Row],[LPAD CS GTIN TO 14]],9,1)*T$18</f>
        <v>0</v>
      </c>
      <c r="U20" s="662">
        <f>MID(Table1[[#This Row],[LPAD CS GTIN TO 14]],10,1)*U$18</f>
        <v>0</v>
      </c>
      <c r="V20" s="662">
        <f>MID(Table1[[#This Row],[LPAD CS GTIN TO 14]],11,1)*V$18</f>
        <v>0</v>
      </c>
      <c r="W20" s="662">
        <f>MID(Table1[[#This Row],[LPAD CS GTIN TO 14]],12,1)*W$18</f>
        <v>0</v>
      </c>
      <c r="X20" s="662">
        <f>MID(Table1[[#This Row],[LPAD CS GTIN TO 14]],13,1)*X$18</f>
        <v>0</v>
      </c>
      <c r="Y20" s="662">
        <f>MID(Table1[[#This Row],[LPAD CS GTIN TO 14]],14,1)*Y$18</f>
        <v>0</v>
      </c>
      <c r="Z20" s="662">
        <f>SUM(Table1[[#This Row],[CS GTIN POSITION 1]:[CS GTIN POSITION 14]])</f>
        <v>0</v>
      </c>
      <c r="AA20" s="662">
        <f>IFERROR(ROUNDUP(Table1[[#This Row],[SUM (COL L THUR Y)]],-1),"")</f>
        <v>0</v>
      </c>
      <c r="AB20" s="662">
        <f>Table1[[#This Row],[NEAREST MULT OF 10 (&gt;=SUM)]]-Table1[[#This Row],[SUM (COL L THUR Y)]]</f>
        <v>0</v>
      </c>
      <c r="AC20" s="674" t="str">
        <f>IF(Table1[[#This Row],[CASE GTIN]]&lt;&gt;"",IF(RIGHT(Table1[[#This Row],[CASE GTIN]],1)*1=Table1[[#This Row],[CHECK DIGIT]]*1,"VALID","INVALID"),"")</f>
        <v/>
      </c>
      <c r="AD20" s="808"/>
      <c r="AE20" s="809"/>
      <c r="AF20" s="810"/>
      <c r="AG20" s="811"/>
      <c r="AH20" s="812"/>
      <c r="AI20" s="812"/>
      <c r="AJ20" s="812"/>
      <c r="AK20" s="812"/>
      <c r="AL20" s="812"/>
      <c r="AM20" s="812"/>
      <c r="AN20" s="812"/>
      <c r="AO20" s="807"/>
      <c r="AP20" s="806"/>
      <c r="AQ20" s="806"/>
      <c r="AR20" s="806"/>
      <c r="AS20" s="806"/>
      <c r="AT20" s="806"/>
      <c r="AU20" s="813"/>
      <c r="AV20" s="691"/>
      <c r="AW20" s="814"/>
      <c r="AX20" s="815"/>
      <c r="AY20" s="814"/>
      <c r="AZ20" s="864"/>
      <c r="BA20" s="814"/>
      <c r="BB20" s="814"/>
      <c r="BC20" s="864"/>
      <c r="BD20" s="819" t="str">
        <f>IF(AND(Table1[[#This Row],[MGR   SPEC]]&lt;&gt;"",Table1[[#This Row],[UPK]]&lt;&gt;""),Table1[[#This Row],[MGR   SPEC]]/Table1[[#This Row],[UPK]],"")</f>
        <v/>
      </c>
      <c r="BE20" s="819" t="str">
        <f>IF(AND(Table1[[#This Row],[PWR  BUY]]&lt;&gt;"",Table1[[#This Row],[UPK]]&lt;&gt;""),Table1[[#This Row],[PWR  BUY]]/Table1[[#This Row],[UPK]],"")</f>
        <v/>
      </c>
      <c r="BF20" s="857" t="str">
        <f>IF(AND(Table1[[#This Row],[SH/PLT]]&lt;&gt;"",Table1[[#This Row],[UPK]]&lt;&gt;""),Table1[[#This Row],[SH/PLT]]/Table1[[#This Row],[UPK]],"")</f>
        <v/>
      </c>
      <c r="BG20" s="819"/>
      <c r="BH20" s="819"/>
      <c r="BI20" s="819"/>
      <c r="BJ20" s="855"/>
      <c r="BK20" s="819"/>
      <c r="BL20" s="819"/>
      <c r="BM20" s="855"/>
      <c r="BN20" s="856"/>
      <c r="BO20" s="853"/>
      <c r="BP20" s="867"/>
      <c r="BQ20" s="816"/>
      <c r="BR20" s="858"/>
      <c r="BS20" s="816"/>
      <c r="BT20" s="859"/>
      <c r="BU20" s="868"/>
      <c r="BV20" s="806"/>
      <c r="BW20" s="862"/>
      <c r="BX20" s="869"/>
      <c r="BY20" s="677">
        <f>IF(AND(OR($G$20="SH",$G$20="PL"),AND(NOT(Table1[[#This Row],[UI]]="SH"),NOT(Table1[[#This Row],[UI]]="PL")),AND(Table1[[#This Row],[REG COST DeCA]]&lt;&gt;"",Table1[[#This Row],[SH/PLT]]&lt;&gt;"")),(Table1[[#This Row],[REG COST DeCA]]-(Table1[[#This Row],[SH/PLT]]/Table1[[#This Row],[UPK]]))*Table1[[#This Row],[SH/PLT CONTAINS]],0)</f>
        <v>0</v>
      </c>
      <c r="CN20" s="848" t="s">
        <v>946</v>
      </c>
      <c r="CO20" s="848" t="s">
        <v>956</v>
      </c>
    </row>
    <row r="21" spans="1:93" x14ac:dyDescent="0.25">
      <c r="A21" s="516">
        <v>2</v>
      </c>
      <c r="B21" s="806"/>
      <c r="C21" s="806"/>
      <c r="D21" s="806"/>
      <c r="E21" s="806"/>
      <c r="F21" s="806"/>
      <c r="G21" s="806"/>
      <c r="H21" s="807"/>
      <c r="I21" s="806"/>
      <c r="J21" s="808"/>
      <c r="K21" s="662" t="str">
        <f>TEXT(Table1[[#This Row],[CASE GTIN]],"00000000000000")</f>
        <v>00000000000000</v>
      </c>
      <c r="L21" s="662">
        <f>MID(Table1[[#This Row],[LPAD CS GTIN TO 14]],1,1)*L$18</f>
        <v>0</v>
      </c>
      <c r="M21" s="662">
        <f>MID(Table1[[#This Row],[LPAD CS GTIN TO 14]],2,1)*M$18</f>
        <v>0</v>
      </c>
      <c r="N21" s="662">
        <f>MID(Table1[[#This Row],[LPAD CS GTIN TO 14]],3,1)*N$18</f>
        <v>0</v>
      </c>
      <c r="O21" s="662">
        <f>MID(Table1[[#This Row],[LPAD CS GTIN TO 14]],4,1)*O$18</f>
        <v>0</v>
      </c>
      <c r="P21" s="662">
        <f>MID(Table1[[#This Row],[LPAD CS GTIN TO 14]],5,1)*P$18</f>
        <v>0</v>
      </c>
      <c r="Q21" s="662">
        <f>MID(Table1[[#This Row],[LPAD CS GTIN TO 14]],6,1)*Q$18</f>
        <v>0</v>
      </c>
      <c r="R21" s="662">
        <f>MID(Table1[[#This Row],[LPAD CS GTIN TO 14]],7,1)*R$18</f>
        <v>0</v>
      </c>
      <c r="S21" s="662">
        <f>MID(Table1[[#This Row],[LPAD CS GTIN TO 14]],8,1)*S$18</f>
        <v>0</v>
      </c>
      <c r="T21" s="662">
        <f>MID(Table1[[#This Row],[LPAD CS GTIN TO 14]],9,1)*T$18</f>
        <v>0</v>
      </c>
      <c r="U21" s="662">
        <f>MID(Table1[[#This Row],[LPAD CS GTIN TO 14]],10,1)*U$18</f>
        <v>0</v>
      </c>
      <c r="V21" s="662">
        <f>MID(Table1[[#This Row],[LPAD CS GTIN TO 14]],11,1)*V$18</f>
        <v>0</v>
      </c>
      <c r="W21" s="662">
        <f>MID(Table1[[#This Row],[LPAD CS GTIN TO 14]],12,1)*W$18</f>
        <v>0</v>
      </c>
      <c r="X21" s="662">
        <f>MID(Table1[[#This Row],[LPAD CS GTIN TO 14]],13,1)*X$18</f>
        <v>0</v>
      </c>
      <c r="Y21" s="662">
        <f>MID(Table1[[#This Row],[LPAD CS GTIN TO 14]],14,1)*Y$18</f>
        <v>0</v>
      </c>
      <c r="Z21" s="662">
        <f>SUM(Table1[[#This Row],[CS GTIN POSITION 1]:[CS GTIN POSITION 14]])</f>
        <v>0</v>
      </c>
      <c r="AA21" s="662">
        <f>IFERROR(ROUNDUP(Table1[[#This Row],[SUM (COL L THUR Y)]],-1),"")</f>
        <v>0</v>
      </c>
      <c r="AB21" s="662">
        <f>Table1[[#This Row],[NEAREST MULT OF 10 (&gt;=SUM)]]-Table1[[#This Row],[SUM (COL L THUR Y)]]</f>
        <v>0</v>
      </c>
      <c r="AC21" s="674" t="str">
        <f>IF(Table1[[#This Row],[CASE GTIN]]&lt;&gt;"",IF(RIGHT(Table1[[#This Row],[CASE GTIN]],1)*1=Table1[[#This Row],[CHECK DIGIT]]*1,"VALID","INVALID"),"")</f>
        <v/>
      </c>
      <c r="AD21" s="808"/>
      <c r="AE21" s="809"/>
      <c r="AF21" s="810"/>
      <c r="AG21" s="811"/>
      <c r="AH21" s="812"/>
      <c r="AI21" s="812"/>
      <c r="AJ21" s="812"/>
      <c r="AK21" s="812"/>
      <c r="AL21" s="812"/>
      <c r="AM21" s="812"/>
      <c r="AN21" s="812"/>
      <c r="AO21" s="807"/>
      <c r="AP21" s="806"/>
      <c r="AQ21" s="806"/>
      <c r="AR21" s="806"/>
      <c r="AS21" s="806"/>
      <c r="AT21" s="806"/>
      <c r="AU21" s="813"/>
      <c r="AV21" s="691"/>
      <c r="AW21" s="814"/>
      <c r="AX21" s="814"/>
      <c r="AY21" s="814"/>
      <c r="AZ21" s="864"/>
      <c r="BA21" s="814"/>
      <c r="BB21" s="814"/>
      <c r="BC21" s="864"/>
      <c r="BD21" s="819" t="str">
        <f>IF(AND(Table1[[#This Row],[MGR   SPEC]]&lt;&gt;"",Table1[[#This Row],[UPK]]&lt;&gt;""),Table1[[#This Row],[MGR   SPEC]]/Table1[[#This Row],[UPK]],"")</f>
        <v/>
      </c>
      <c r="BE21" s="819" t="str">
        <f>IF(AND(Table1[[#This Row],[PWR  BUY]]&lt;&gt;"",Table1[[#This Row],[UPK]]&lt;&gt;""),Table1[[#This Row],[PWR  BUY]]/Table1[[#This Row],[UPK]],"")</f>
        <v/>
      </c>
      <c r="BF21" s="855" t="str">
        <f>IF(AND(Table1[[#This Row],[SH/PLT]]&lt;&gt;"",Table1[[#This Row],[UPK]]&lt;&gt;""),Table1[[#This Row],[SH/PLT]]/Table1[[#This Row],[UPK]],"")</f>
        <v/>
      </c>
      <c r="BG21" s="819"/>
      <c r="BH21" s="819"/>
      <c r="BI21" s="819"/>
      <c r="BJ21" s="855"/>
      <c r="BK21" s="819"/>
      <c r="BL21" s="819"/>
      <c r="BM21" s="855"/>
      <c r="BN21" s="856"/>
      <c r="BO21" s="853"/>
      <c r="BP21" s="867"/>
      <c r="BQ21" s="816"/>
      <c r="BR21" s="858"/>
      <c r="BS21" s="816"/>
      <c r="BT21" s="859"/>
      <c r="BU21" s="868"/>
      <c r="BV21" s="806"/>
      <c r="BW21" s="862"/>
      <c r="BX21" s="869"/>
      <c r="BY21" s="677">
        <f>IF(AND(OR($G$20="SH",$G$20="PL"),AND(NOT(Table1[[#This Row],[UI]]="SH"),NOT(Table1[[#This Row],[UI]]="PL")),AND(Table1[[#This Row],[REG COST DeCA]]&lt;&gt;"",Table1[[#This Row],[SH/PLT]]&lt;&gt;"")),(Table1[[#This Row],[REG COST DeCA]]-(Table1[[#This Row],[SH/PLT]]/Table1[[#This Row],[UPK]]))*Table1[[#This Row],[SH/PLT CONTAINS]],0)</f>
        <v>0</v>
      </c>
      <c r="CG21" s="518" t="s">
        <v>898</v>
      </c>
      <c r="CH21" s="518"/>
      <c r="CI21" s="518" t="s">
        <v>868</v>
      </c>
      <c r="CJ21" s="518">
        <v>1.5</v>
      </c>
      <c r="CK21" s="518">
        <v>1.33</v>
      </c>
      <c r="CL21" s="519">
        <v>25</v>
      </c>
      <c r="CM21" s="518"/>
      <c r="CN21" s="848" t="s">
        <v>946</v>
      </c>
      <c r="CO21" s="848" t="s">
        <v>956</v>
      </c>
    </row>
    <row r="22" spans="1:93" x14ac:dyDescent="0.25">
      <c r="A22" s="516">
        <v>3</v>
      </c>
      <c r="B22" s="806"/>
      <c r="C22" s="806"/>
      <c r="D22" s="806"/>
      <c r="E22" s="806"/>
      <c r="F22" s="806"/>
      <c r="G22" s="806"/>
      <c r="H22" s="807"/>
      <c r="I22" s="806"/>
      <c r="J22" s="808"/>
      <c r="K22" s="662" t="str">
        <f>TEXT(Table1[[#This Row],[CASE GTIN]],"00000000000000")</f>
        <v>00000000000000</v>
      </c>
      <c r="L22" s="662">
        <f>MID(Table1[[#This Row],[LPAD CS GTIN TO 14]],1,1)*L$18</f>
        <v>0</v>
      </c>
      <c r="M22" s="662">
        <f>MID(Table1[[#This Row],[LPAD CS GTIN TO 14]],2,1)*M$18</f>
        <v>0</v>
      </c>
      <c r="N22" s="662">
        <f>MID(Table1[[#This Row],[LPAD CS GTIN TO 14]],3,1)*N$18</f>
        <v>0</v>
      </c>
      <c r="O22" s="662">
        <f>MID(Table1[[#This Row],[LPAD CS GTIN TO 14]],4,1)*O$18</f>
        <v>0</v>
      </c>
      <c r="P22" s="662">
        <f>MID(Table1[[#This Row],[LPAD CS GTIN TO 14]],5,1)*P$18</f>
        <v>0</v>
      </c>
      <c r="Q22" s="662">
        <f>MID(Table1[[#This Row],[LPAD CS GTIN TO 14]],6,1)*Q$18</f>
        <v>0</v>
      </c>
      <c r="R22" s="662">
        <f>MID(Table1[[#This Row],[LPAD CS GTIN TO 14]],7,1)*R$18</f>
        <v>0</v>
      </c>
      <c r="S22" s="662">
        <f>MID(Table1[[#This Row],[LPAD CS GTIN TO 14]],8,1)*S$18</f>
        <v>0</v>
      </c>
      <c r="T22" s="662">
        <f>MID(Table1[[#This Row],[LPAD CS GTIN TO 14]],9,1)*T$18</f>
        <v>0</v>
      </c>
      <c r="U22" s="662">
        <f>MID(Table1[[#This Row],[LPAD CS GTIN TO 14]],10,1)*U$18</f>
        <v>0</v>
      </c>
      <c r="V22" s="662">
        <f>MID(Table1[[#This Row],[LPAD CS GTIN TO 14]],11,1)*V$18</f>
        <v>0</v>
      </c>
      <c r="W22" s="662">
        <f>MID(Table1[[#This Row],[LPAD CS GTIN TO 14]],12,1)*W$18</f>
        <v>0</v>
      </c>
      <c r="X22" s="662">
        <f>MID(Table1[[#This Row],[LPAD CS GTIN TO 14]],13,1)*X$18</f>
        <v>0</v>
      </c>
      <c r="Y22" s="662">
        <f>MID(Table1[[#This Row],[LPAD CS GTIN TO 14]],14,1)*Y$18</f>
        <v>0</v>
      </c>
      <c r="Z22" s="662">
        <f>SUM(Table1[[#This Row],[CS GTIN POSITION 1]:[CS GTIN POSITION 14]])</f>
        <v>0</v>
      </c>
      <c r="AA22" s="662">
        <f>IFERROR(ROUNDUP(Table1[[#This Row],[SUM (COL L THUR Y)]],-1),"")</f>
        <v>0</v>
      </c>
      <c r="AB22" s="662">
        <f>Table1[[#This Row],[NEAREST MULT OF 10 (&gt;=SUM)]]-Table1[[#This Row],[SUM (COL L THUR Y)]]</f>
        <v>0</v>
      </c>
      <c r="AC22" s="674" t="str">
        <f>IF(Table1[[#This Row],[CASE GTIN]]&lt;&gt;"",IF(RIGHT(Table1[[#This Row],[CASE GTIN]],1)*1=Table1[[#This Row],[CHECK DIGIT]]*1,"VALID","INVALID"),"")</f>
        <v/>
      </c>
      <c r="AD22" s="808"/>
      <c r="AE22" s="809"/>
      <c r="AF22" s="810"/>
      <c r="AG22" s="811"/>
      <c r="AH22" s="812"/>
      <c r="AI22" s="812"/>
      <c r="AJ22" s="812"/>
      <c r="AK22" s="812"/>
      <c r="AL22" s="812"/>
      <c r="AM22" s="812"/>
      <c r="AN22" s="812"/>
      <c r="AO22" s="807"/>
      <c r="AP22" s="806"/>
      <c r="AQ22" s="806"/>
      <c r="AR22" s="806"/>
      <c r="AS22" s="806"/>
      <c r="AT22" s="806"/>
      <c r="AU22" s="813"/>
      <c r="AV22" s="691"/>
      <c r="AW22" s="814"/>
      <c r="AX22" s="814"/>
      <c r="AY22" s="814"/>
      <c r="AZ22" s="864"/>
      <c r="BA22" s="814"/>
      <c r="BB22" s="814"/>
      <c r="BC22" s="864"/>
      <c r="BD22" s="819" t="str">
        <f>IF(AND(Table1[[#This Row],[MGR   SPEC]]&lt;&gt;"",Table1[[#This Row],[UPK]]&lt;&gt;""),Table1[[#This Row],[MGR   SPEC]]/Table1[[#This Row],[UPK]],"")</f>
        <v/>
      </c>
      <c r="BE22" s="819" t="str">
        <f>IF(AND(Table1[[#This Row],[PWR  BUY]]&lt;&gt;"",Table1[[#This Row],[UPK]]&lt;&gt;""),Table1[[#This Row],[PWR  BUY]]/Table1[[#This Row],[UPK]],"")</f>
        <v/>
      </c>
      <c r="BF22" s="855" t="str">
        <f>IF(AND(Table1[[#This Row],[SH/PLT]]&lt;&gt;"",Table1[[#This Row],[UPK]]&lt;&gt;""),Table1[[#This Row],[SH/PLT]]/Table1[[#This Row],[UPK]],"")</f>
        <v/>
      </c>
      <c r="BG22" s="819"/>
      <c r="BH22" s="819"/>
      <c r="BI22" s="819"/>
      <c r="BJ22" s="855"/>
      <c r="BK22" s="819"/>
      <c r="BL22" s="819"/>
      <c r="BM22" s="855"/>
      <c r="BN22" s="856"/>
      <c r="BO22" s="853"/>
      <c r="BP22" s="867"/>
      <c r="BQ22" s="816"/>
      <c r="BR22" s="858"/>
      <c r="BS22" s="816"/>
      <c r="BT22" s="859"/>
      <c r="BU22" s="868"/>
      <c r="BV22" s="806"/>
      <c r="BW22" s="862"/>
      <c r="BX22" s="869"/>
      <c r="BY22" s="677">
        <f>IF(AND(OR($G$20="SH",$G$20="PL"),AND(NOT(Table1[[#This Row],[UI]]="SH"),NOT(Table1[[#This Row],[UI]]="PL")),AND(Table1[[#This Row],[REG COST DeCA]]&lt;&gt;"",Table1[[#This Row],[SH/PLT]]&lt;&gt;"")),(Table1[[#This Row],[REG COST DeCA]]-(Table1[[#This Row],[SH/PLT]]/Table1[[#This Row],[UPK]]))*Table1[[#This Row],[SH/PLT CONTAINS]],0)</f>
        <v>0</v>
      </c>
      <c r="CG22" s="518" t="s">
        <v>899</v>
      </c>
      <c r="CH22" s="518"/>
      <c r="CI22" s="518" t="s">
        <v>869</v>
      </c>
      <c r="CJ22" s="518">
        <v>2</v>
      </c>
      <c r="CK22" s="518">
        <f>CK21+0.01</f>
        <v>1.34</v>
      </c>
      <c r="CL22" s="519">
        <v>41</v>
      </c>
      <c r="CM22" s="518"/>
      <c r="CN22" s="848" t="s">
        <v>946</v>
      </c>
      <c r="CO22" s="848" t="s">
        <v>956</v>
      </c>
    </row>
    <row r="23" spans="1:93" x14ac:dyDescent="0.25">
      <c r="A23" s="516">
        <v>4</v>
      </c>
      <c r="B23" s="806"/>
      <c r="C23" s="806"/>
      <c r="D23" s="806"/>
      <c r="E23" s="806"/>
      <c r="F23" s="806"/>
      <c r="G23" s="806"/>
      <c r="H23" s="807"/>
      <c r="I23" s="806"/>
      <c r="J23" s="808"/>
      <c r="K23" s="662" t="str">
        <f>TEXT(Table1[[#This Row],[CASE GTIN]],"00000000000000")</f>
        <v>00000000000000</v>
      </c>
      <c r="L23" s="662">
        <f>MID(Table1[[#This Row],[LPAD CS GTIN TO 14]],1,1)*L$18</f>
        <v>0</v>
      </c>
      <c r="M23" s="662">
        <f>MID(Table1[[#This Row],[LPAD CS GTIN TO 14]],2,1)*M$18</f>
        <v>0</v>
      </c>
      <c r="N23" s="662">
        <f>MID(Table1[[#This Row],[LPAD CS GTIN TO 14]],3,1)*N$18</f>
        <v>0</v>
      </c>
      <c r="O23" s="662">
        <f>MID(Table1[[#This Row],[LPAD CS GTIN TO 14]],4,1)*O$18</f>
        <v>0</v>
      </c>
      <c r="P23" s="662">
        <f>MID(Table1[[#This Row],[LPAD CS GTIN TO 14]],5,1)*P$18</f>
        <v>0</v>
      </c>
      <c r="Q23" s="662">
        <f>MID(Table1[[#This Row],[LPAD CS GTIN TO 14]],6,1)*Q$18</f>
        <v>0</v>
      </c>
      <c r="R23" s="662">
        <f>MID(Table1[[#This Row],[LPAD CS GTIN TO 14]],7,1)*R$18</f>
        <v>0</v>
      </c>
      <c r="S23" s="662">
        <f>MID(Table1[[#This Row],[LPAD CS GTIN TO 14]],8,1)*S$18</f>
        <v>0</v>
      </c>
      <c r="T23" s="662">
        <f>MID(Table1[[#This Row],[LPAD CS GTIN TO 14]],9,1)*T$18</f>
        <v>0</v>
      </c>
      <c r="U23" s="662">
        <f>MID(Table1[[#This Row],[LPAD CS GTIN TO 14]],10,1)*U$18</f>
        <v>0</v>
      </c>
      <c r="V23" s="662">
        <f>MID(Table1[[#This Row],[LPAD CS GTIN TO 14]],11,1)*V$18</f>
        <v>0</v>
      </c>
      <c r="W23" s="662">
        <f>MID(Table1[[#This Row],[LPAD CS GTIN TO 14]],12,1)*W$18</f>
        <v>0</v>
      </c>
      <c r="X23" s="662">
        <f>MID(Table1[[#This Row],[LPAD CS GTIN TO 14]],13,1)*X$18</f>
        <v>0</v>
      </c>
      <c r="Y23" s="662">
        <f>MID(Table1[[#This Row],[LPAD CS GTIN TO 14]],14,1)*Y$18</f>
        <v>0</v>
      </c>
      <c r="Z23" s="662">
        <f>SUM(Table1[[#This Row],[CS GTIN POSITION 1]:[CS GTIN POSITION 14]])</f>
        <v>0</v>
      </c>
      <c r="AA23" s="662">
        <f>IFERROR(ROUNDUP(Table1[[#This Row],[SUM (COL L THUR Y)]],-1),"")</f>
        <v>0</v>
      </c>
      <c r="AB23" s="662">
        <f>Table1[[#This Row],[NEAREST MULT OF 10 (&gt;=SUM)]]-Table1[[#This Row],[SUM (COL L THUR Y)]]</f>
        <v>0</v>
      </c>
      <c r="AC23" s="674" t="str">
        <f>IF(Table1[[#This Row],[CASE GTIN]]&lt;&gt;"",IF(RIGHT(Table1[[#This Row],[CASE GTIN]],1)*1=Table1[[#This Row],[CHECK DIGIT]]*1,"VALID","INVALID"),"")</f>
        <v/>
      </c>
      <c r="AD23" s="808"/>
      <c r="AE23" s="809"/>
      <c r="AF23" s="810"/>
      <c r="AG23" s="811"/>
      <c r="AH23" s="812"/>
      <c r="AI23" s="812"/>
      <c r="AJ23" s="812"/>
      <c r="AK23" s="812"/>
      <c r="AL23" s="812"/>
      <c r="AM23" s="812"/>
      <c r="AN23" s="812"/>
      <c r="AO23" s="807"/>
      <c r="AP23" s="806"/>
      <c r="AQ23" s="806"/>
      <c r="AR23" s="806"/>
      <c r="AS23" s="806"/>
      <c r="AT23" s="806"/>
      <c r="AU23" s="813"/>
      <c r="AV23" s="691"/>
      <c r="AW23" s="814"/>
      <c r="AX23" s="814"/>
      <c r="AY23" s="814"/>
      <c r="AZ23" s="864"/>
      <c r="BA23" s="814"/>
      <c r="BB23" s="814"/>
      <c r="BC23" s="864"/>
      <c r="BD23" s="819" t="str">
        <f>IF(AND(Table1[[#This Row],[MGR   SPEC]]&lt;&gt;"",Table1[[#This Row],[UPK]]&lt;&gt;""),Table1[[#This Row],[MGR   SPEC]]/Table1[[#This Row],[UPK]],"")</f>
        <v/>
      </c>
      <c r="BE23" s="819" t="str">
        <f>IF(AND(Table1[[#This Row],[PWR  BUY]]&lt;&gt;"",Table1[[#This Row],[UPK]]&lt;&gt;""),Table1[[#This Row],[PWR  BUY]]/Table1[[#This Row],[UPK]],"")</f>
        <v/>
      </c>
      <c r="BF23" s="855" t="str">
        <f>IF(AND(Table1[[#This Row],[SH/PLT]]&lt;&gt;"",Table1[[#This Row],[UPK]]&lt;&gt;""),Table1[[#This Row],[SH/PLT]]/Table1[[#This Row],[UPK]],"")</f>
        <v/>
      </c>
      <c r="BG23" s="819"/>
      <c r="BH23" s="819"/>
      <c r="BI23" s="819"/>
      <c r="BJ23" s="855"/>
      <c r="BK23" s="819"/>
      <c r="BL23" s="819"/>
      <c r="BM23" s="855"/>
      <c r="BN23" s="856"/>
      <c r="BO23" s="853"/>
      <c r="BP23" s="867"/>
      <c r="BQ23" s="816"/>
      <c r="BR23" s="858"/>
      <c r="BS23" s="816"/>
      <c r="BT23" s="859"/>
      <c r="BU23" s="868"/>
      <c r="BV23" s="806"/>
      <c r="BW23" s="862"/>
      <c r="BX23" s="869"/>
      <c r="BY23" s="677">
        <f>IF(AND(OR($G$20="SH",$G$20="PL"),AND(NOT(Table1[[#This Row],[UI]]="SH"),NOT(Table1[[#This Row],[UI]]="PL")),AND(Table1[[#This Row],[REG COST DeCA]]&lt;&gt;"",Table1[[#This Row],[SH/PLT]]&lt;&gt;"")),(Table1[[#This Row],[REG COST DeCA]]-(Table1[[#This Row],[SH/PLT]]/Table1[[#This Row],[UPK]]))*Table1[[#This Row],[SH/PLT CONTAINS]],0)</f>
        <v>0</v>
      </c>
      <c r="CG23" s="518" t="s">
        <v>900</v>
      </c>
      <c r="CH23" s="518"/>
      <c r="CI23" s="518"/>
      <c r="CJ23" s="518">
        <v>2.5</v>
      </c>
      <c r="CK23" s="518">
        <f t="shared" ref="CK23:CK32" si="0">CK22+0.01</f>
        <v>1.35</v>
      </c>
      <c r="CL23" s="519">
        <v>42</v>
      </c>
      <c r="CM23" s="518"/>
      <c r="CN23" s="848" t="s">
        <v>946</v>
      </c>
      <c r="CO23" s="848" t="s">
        <v>956</v>
      </c>
    </row>
    <row r="24" spans="1:93" x14ac:dyDescent="0.25">
      <c r="A24" s="516">
        <v>5</v>
      </c>
      <c r="B24" s="806"/>
      <c r="C24" s="806"/>
      <c r="D24" s="806"/>
      <c r="E24" s="806"/>
      <c r="F24" s="806"/>
      <c r="G24" s="806"/>
      <c r="H24" s="807"/>
      <c r="I24" s="806"/>
      <c r="J24" s="808"/>
      <c r="K24" s="662" t="str">
        <f>TEXT(Table1[[#This Row],[CASE GTIN]],"00000000000000")</f>
        <v>00000000000000</v>
      </c>
      <c r="L24" s="662">
        <f>MID(Table1[[#This Row],[LPAD CS GTIN TO 14]],1,1)*L$18</f>
        <v>0</v>
      </c>
      <c r="M24" s="662">
        <f>MID(Table1[[#This Row],[LPAD CS GTIN TO 14]],2,1)*M$18</f>
        <v>0</v>
      </c>
      <c r="N24" s="662">
        <f>MID(Table1[[#This Row],[LPAD CS GTIN TO 14]],3,1)*N$18</f>
        <v>0</v>
      </c>
      <c r="O24" s="662">
        <f>MID(Table1[[#This Row],[LPAD CS GTIN TO 14]],4,1)*O$18</f>
        <v>0</v>
      </c>
      <c r="P24" s="662">
        <f>MID(Table1[[#This Row],[LPAD CS GTIN TO 14]],5,1)*P$18</f>
        <v>0</v>
      </c>
      <c r="Q24" s="662">
        <f>MID(Table1[[#This Row],[LPAD CS GTIN TO 14]],6,1)*Q$18</f>
        <v>0</v>
      </c>
      <c r="R24" s="662">
        <f>MID(Table1[[#This Row],[LPAD CS GTIN TO 14]],7,1)*R$18</f>
        <v>0</v>
      </c>
      <c r="S24" s="662">
        <f>MID(Table1[[#This Row],[LPAD CS GTIN TO 14]],8,1)*S$18</f>
        <v>0</v>
      </c>
      <c r="T24" s="662">
        <f>MID(Table1[[#This Row],[LPAD CS GTIN TO 14]],9,1)*T$18</f>
        <v>0</v>
      </c>
      <c r="U24" s="662">
        <f>MID(Table1[[#This Row],[LPAD CS GTIN TO 14]],10,1)*U$18</f>
        <v>0</v>
      </c>
      <c r="V24" s="662">
        <f>MID(Table1[[#This Row],[LPAD CS GTIN TO 14]],11,1)*V$18</f>
        <v>0</v>
      </c>
      <c r="W24" s="662">
        <f>MID(Table1[[#This Row],[LPAD CS GTIN TO 14]],12,1)*W$18</f>
        <v>0</v>
      </c>
      <c r="X24" s="662">
        <f>MID(Table1[[#This Row],[LPAD CS GTIN TO 14]],13,1)*X$18</f>
        <v>0</v>
      </c>
      <c r="Y24" s="662">
        <f>MID(Table1[[#This Row],[LPAD CS GTIN TO 14]],14,1)*Y$18</f>
        <v>0</v>
      </c>
      <c r="Z24" s="662">
        <f>SUM(Table1[[#This Row],[CS GTIN POSITION 1]:[CS GTIN POSITION 14]])</f>
        <v>0</v>
      </c>
      <c r="AA24" s="662">
        <f>IFERROR(ROUNDUP(Table1[[#This Row],[SUM (COL L THUR Y)]],-1),"")</f>
        <v>0</v>
      </c>
      <c r="AB24" s="662">
        <f>Table1[[#This Row],[NEAREST MULT OF 10 (&gt;=SUM)]]-Table1[[#This Row],[SUM (COL L THUR Y)]]</f>
        <v>0</v>
      </c>
      <c r="AC24" s="674" t="str">
        <f>IF(Table1[[#This Row],[CASE GTIN]]&lt;&gt;"",IF(RIGHT(Table1[[#This Row],[CASE GTIN]],1)*1=Table1[[#This Row],[CHECK DIGIT]]*1,"VALID","INVALID"),"")</f>
        <v/>
      </c>
      <c r="AD24" s="808"/>
      <c r="AE24" s="809"/>
      <c r="AF24" s="810"/>
      <c r="AG24" s="811"/>
      <c r="AH24" s="812"/>
      <c r="AI24" s="812"/>
      <c r="AJ24" s="812"/>
      <c r="AK24" s="812"/>
      <c r="AL24" s="812"/>
      <c r="AM24" s="812"/>
      <c r="AN24" s="812"/>
      <c r="AO24" s="807"/>
      <c r="AP24" s="806"/>
      <c r="AQ24" s="806"/>
      <c r="AR24" s="806"/>
      <c r="AS24" s="806"/>
      <c r="AT24" s="806"/>
      <c r="AU24" s="813"/>
      <c r="AV24" s="691"/>
      <c r="AW24" s="814"/>
      <c r="AX24" s="814"/>
      <c r="AY24" s="814"/>
      <c r="AZ24" s="864"/>
      <c r="BA24" s="814"/>
      <c r="BB24" s="814"/>
      <c r="BC24" s="864"/>
      <c r="BD24" s="819" t="str">
        <f>IF(AND(Table1[[#This Row],[MGR   SPEC]]&lt;&gt;"",Table1[[#This Row],[UPK]]&lt;&gt;""),Table1[[#This Row],[MGR   SPEC]]/Table1[[#This Row],[UPK]],"")</f>
        <v/>
      </c>
      <c r="BE24" s="819" t="str">
        <f>IF(AND(Table1[[#This Row],[PWR  BUY]]&lt;&gt;"",Table1[[#This Row],[UPK]]&lt;&gt;""),Table1[[#This Row],[PWR  BUY]]/Table1[[#This Row],[UPK]],"")</f>
        <v/>
      </c>
      <c r="BF24" s="855" t="str">
        <f>IF(AND(Table1[[#This Row],[SH/PLT]]&lt;&gt;"",Table1[[#This Row],[UPK]]&lt;&gt;""),Table1[[#This Row],[SH/PLT]]/Table1[[#This Row],[UPK]],"")</f>
        <v/>
      </c>
      <c r="BG24" s="819"/>
      <c r="BH24" s="819"/>
      <c r="BI24" s="819"/>
      <c r="BJ24" s="855"/>
      <c r="BK24" s="819"/>
      <c r="BL24" s="819"/>
      <c r="BM24" s="855"/>
      <c r="BN24" s="856"/>
      <c r="BO24" s="853"/>
      <c r="BP24" s="867"/>
      <c r="BQ24" s="816"/>
      <c r="BR24" s="858"/>
      <c r="BS24" s="816"/>
      <c r="BT24" s="859"/>
      <c r="BU24" s="868"/>
      <c r="BV24" s="806"/>
      <c r="BW24" s="862"/>
      <c r="BX24" s="869"/>
      <c r="BY24" s="677">
        <f>IF(AND(OR($G$20="SH",$G$20="PL"),AND(NOT(Table1[[#This Row],[UI]]="SH"),NOT(Table1[[#This Row],[UI]]="PL")),AND(Table1[[#This Row],[REG COST DeCA]]&lt;&gt;"",Table1[[#This Row],[SH/PLT]]&lt;&gt;"")),(Table1[[#This Row],[REG COST DeCA]]-(Table1[[#This Row],[SH/PLT]]/Table1[[#This Row],[UPK]]))*Table1[[#This Row],[SH/PLT CONTAINS]],0)</f>
        <v>0</v>
      </c>
      <c r="CG24" s="518" t="s">
        <v>881</v>
      </c>
      <c r="CH24" s="518"/>
      <c r="CI24" s="518"/>
      <c r="CJ24" s="518">
        <f>CJ23+0.5</f>
        <v>3</v>
      </c>
      <c r="CK24" s="518">
        <f t="shared" si="0"/>
        <v>1.36</v>
      </c>
      <c r="CL24" s="519">
        <v>61</v>
      </c>
      <c r="CM24" s="518"/>
      <c r="CN24" s="848" t="s">
        <v>945</v>
      </c>
      <c r="CO24" s="848" t="s">
        <v>957</v>
      </c>
    </row>
    <row r="25" spans="1:93" x14ac:dyDescent="0.25">
      <c r="A25" s="516">
        <v>6</v>
      </c>
      <c r="B25" s="806"/>
      <c r="C25" s="806"/>
      <c r="D25" s="806"/>
      <c r="E25" s="806"/>
      <c r="F25" s="806"/>
      <c r="G25" s="806"/>
      <c r="H25" s="807"/>
      <c r="I25" s="806"/>
      <c r="J25" s="808"/>
      <c r="K25" s="662" t="str">
        <f>TEXT(Table1[[#This Row],[CASE GTIN]],"00000000000000")</f>
        <v>00000000000000</v>
      </c>
      <c r="L25" s="662">
        <f>MID(Table1[[#This Row],[LPAD CS GTIN TO 14]],1,1)*L$18</f>
        <v>0</v>
      </c>
      <c r="M25" s="662">
        <f>MID(Table1[[#This Row],[LPAD CS GTIN TO 14]],2,1)*M$18</f>
        <v>0</v>
      </c>
      <c r="N25" s="662">
        <f>MID(Table1[[#This Row],[LPAD CS GTIN TO 14]],3,1)*N$18</f>
        <v>0</v>
      </c>
      <c r="O25" s="662">
        <f>MID(Table1[[#This Row],[LPAD CS GTIN TO 14]],4,1)*O$18</f>
        <v>0</v>
      </c>
      <c r="P25" s="662">
        <f>MID(Table1[[#This Row],[LPAD CS GTIN TO 14]],5,1)*P$18</f>
        <v>0</v>
      </c>
      <c r="Q25" s="662">
        <f>MID(Table1[[#This Row],[LPAD CS GTIN TO 14]],6,1)*Q$18</f>
        <v>0</v>
      </c>
      <c r="R25" s="662">
        <f>MID(Table1[[#This Row],[LPAD CS GTIN TO 14]],7,1)*R$18</f>
        <v>0</v>
      </c>
      <c r="S25" s="662">
        <f>MID(Table1[[#This Row],[LPAD CS GTIN TO 14]],8,1)*S$18</f>
        <v>0</v>
      </c>
      <c r="T25" s="662">
        <f>MID(Table1[[#This Row],[LPAD CS GTIN TO 14]],9,1)*T$18</f>
        <v>0</v>
      </c>
      <c r="U25" s="662">
        <f>MID(Table1[[#This Row],[LPAD CS GTIN TO 14]],10,1)*U$18</f>
        <v>0</v>
      </c>
      <c r="V25" s="662">
        <f>MID(Table1[[#This Row],[LPAD CS GTIN TO 14]],11,1)*V$18</f>
        <v>0</v>
      </c>
      <c r="W25" s="662">
        <f>MID(Table1[[#This Row],[LPAD CS GTIN TO 14]],12,1)*W$18</f>
        <v>0</v>
      </c>
      <c r="X25" s="662">
        <f>MID(Table1[[#This Row],[LPAD CS GTIN TO 14]],13,1)*X$18</f>
        <v>0</v>
      </c>
      <c r="Y25" s="662">
        <f>MID(Table1[[#This Row],[LPAD CS GTIN TO 14]],14,1)*Y$18</f>
        <v>0</v>
      </c>
      <c r="Z25" s="662">
        <f>SUM(Table1[[#This Row],[CS GTIN POSITION 1]:[CS GTIN POSITION 14]])</f>
        <v>0</v>
      </c>
      <c r="AA25" s="662">
        <f>IFERROR(ROUNDUP(Table1[[#This Row],[SUM (COL L THUR Y)]],-1),"")</f>
        <v>0</v>
      </c>
      <c r="AB25" s="662">
        <f>Table1[[#This Row],[NEAREST MULT OF 10 (&gt;=SUM)]]-Table1[[#This Row],[SUM (COL L THUR Y)]]</f>
        <v>0</v>
      </c>
      <c r="AC25" s="674" t="str">
        <f>IF(Table1[[#This Row],[CASE GTIN]]&lt;&gt;"",IF(RIGHT(Table1[[#This Row],[CASE GTIN]],1)*1=Table1[[#This Row],[CHECK DIGIT]]*1,"VALID","INVALID"),"")</f>
        <v/>
      </c>
      <c r="AD25" s="808"/>
      <c r="AE25" s="809"/>
      <c r="AF25" s="810"/>
      <c r="AG25" s="811"/>
      <c r="AH25" s="812"/>
      <c r="AI25" s="812"/>
      <c r="AJ25" s="812"/>
      <c r="AK25" s="812"/>
      <c r="AL25" s="812"/>
      <c r="AM25" s="812"/>
      <c r="AN25" s="812"/>
      <c r="AO25" s="807"/>
      <c r="AP25" s="806"/>
      <c r="AQ25" s="806"/>
      <c r="AR25" s="806"/>
      <c r="AS25" s="806"/>
      <c r="AT25" s="806"/>
      <c r="AU25" s="813"/>
      <c r="AV25" s="691"/>
      <c r="AW25" s="814"/>
      <c r="AX25" s="814"/>
      <c r="AY25" s="814"/>
      <c r="AZ25" s="864"/>
      <c r="BA25" s="817"/>
      <c r="BB25" s="814"/>
      <c r="BC25" s="864"/>
      <c r="BD25" s="819" t="str">
        <f>IF(AND(Table1[[#This Row],[MGR   SPEC]]&lt;&gt;"",Table1[[#This Row],[UPK]]&lt;&gt;""),Table1[[#This Row],[MGR   SPEC]]/Table1[[#This Row],[UPK]],"")</f>
        <v/>
      </c>
      <c r="BE25" s="819" t="str">
        <f>IF(AND(Table1[[#This Row],[PWR  BUY]]&lt;&gt;"",Table1[[#This Row],[UPK]]&lt;&gt;""),Table1[[#This Row],[PWR  BUY]]/Table1[[#This Row],[UPK]],"")</f>
        <v/>
      </c>
      <c r="BF25" s="855" t="str">
        <f>IF(AND(Table1[[#This Row],[SH/PLT]]&lt;&gt;"",Table1[[#This Row],[UPK]]&lt;&gt;""),Table1[[#This Row],[SH/PLT]]/Table1[[#This Row],[UPK]],"")</f>
        <v/>
      </c>
      <c r="BG25" s="819"/>
      <c r="BH25" s="819"/>
      <c r="BI25" s="819"/>
      <c r="BJ25" s="855"/>
      <c r="BK25" s="819"/>
      <c r="BL25" s="819"/>
      <c r="BM25" s="855"/>
      <c r="BN25" s="856"/>
      <c r="BO25" s="853"/>
      <c r="BP25" s="867"/>
      <c r="BQ25" s="816"/>
      <c r="BR25" s="858"/>
      <c r="BS25" s="816"/>
      <c r="BT25" s="859"/>
      <c r="BU25" s="868"/>
      <c r="BV25" s="806"/>
      <c r="BW25" s="862"/>
      <c r="BX25" s="869"/>
      <c r="BY25" s="677">
        <f>IF(AND(OR($G$20="SH",$G$20="PL"),AND(NOT(Table1[[#This Row],[UI]]="SH"),NOT(Table1[[#This Row],[UI]]="PL")),AND(Table1[[#This Row],[REG COST DeCA]]&lt;&gt;"",Table1[[#This Row],[SH/PLT]]&lt;&gt;"")),(Table1[[#This Row],[REG COST DeCA]]-(Table1[[#This Row],[SH/PLT]]/Table1[[#This Row],[UPK]]))*Table1[[#This Row],[SH/PLT CONTAINS]],0)</f>
        <v>0</v>
      </c>
      <c r="CG25" s="518" t="s">
        <v>882</v>
      </c>
      <c r="CH25" s="518"/>
      <c r="CI25" s="518"/>
      <c r="CJ25" s="518">
        <f t="shared" ref="CJ25:CJ81" si="1">CJ24+0.5</f>
        <v>3.5</v>
      </c>
      <c r="CK25" s="518">
        <f t="shared" si="0"/>
        <v>1.37</v>
      </c>
      <c r="CL25" s="519">
        <v>81</v>
      </c>
      <c r="CM25" s="518"/>
      <c r="CN25" s="848" t="s">
        <v>945</v>
      </c>
      <c r="CO25" s="848" t="s">
        <v>957</v>
      </c>
    </row>
    <row r="26" spans="1:93" x14ac:dyDescent="0.25">
      <c r="A26" s="516">
        <v>7</v>
      </c>
      <c r="B26" s="806"/>
      <c r="C26" s="806"/>
      <c r="D26" s="806"/>
      <c r="E26" s="806"/>
      <c r="F26" s="806"/>
      <c r="G26" s="806"/>
      <c r="H26" s="807"/>
      <c r="I26" s="806"/>
      <c r="J26" s="808"/>
      <c r="K26" s="662" t="str">
        <f>TEXT(Table1[[#This Row],[CASE GTIN]],"00000000000000")</f>
        <v>00000000000000</v>
      </c>
      <c r="L26" s="662">
        <f>MID(Table1[[#This Row],[LPAD CS GTIN TO 14]],1,1)*L$18</f>
        <v>0</v>
      </c>
      <c r="M26" s="662">
        <f>MID(Table1[[#This Row],[LPAD CS GTIN TO 14]],2,1)*M$18</f>
        <v>0</v>
      </c>
      <c r="N26" s="662">
        <f>MID(Table1[[#This Row],[LPAD CS GTIN TO 14]],3,1)*N$18</f>
        <v>0</v>
      </c>
      <c r="O26" s="662">
        <f>MID(Table1[[#This Row],[LPAD CS GTIN TO 14]],4,1)*O$18</f>
        <v>0</v>
      </c>
      <c r="P26" s="662">
        <f>MID(Table1[[#This Row],[LPAD CS GTIN TO 14]],5,1)*P$18</f>
        <v>0</v>
      </c>
      <c r="Q26" s="662">
        <f>MID(Table1[[#This Row],[LPAD CS GTIN TO 14]],6,1)*Q$18</f>
        <v>0</v>
      </c>
      <c r="R26" s="662">
        <f>MID(Table1[[#This Row],[LPAD CS GTIN TO 14]],7,1)*R$18</f>
        <v>0</v>
      </c>
      <c r="S26" s="662">
        <f>MID(Table1[[#This Row],[LPAD CS GTIN TO 14]],8,1)*S$18</f>
        <v>0</v>
      </c>
      <c r="T26" s="662">
        <f>MID(Table1[[#This Row],[LPAD CS GTIN TO 14]],9,1)*T$18</f>
        <v>0</v>
      </c>
      <c r="U26" s="662">
        <f>MID(Table1[[#This Row],[LPAD CS GTIN TO 14]],10,1)*U$18</f>
        <v>0</v>
      </c>
      <c r="V26" s="662">
        <f>MID(Table1[[#This Row],[LPAD CS GTIN TO 14]],11,1)*V$18</f>
        <v>0</v>
      </c>
      <c r="W26" s="662">
        <f>MID(Table1[[#This Row],[LPAD CS GTIN TO 14]],12,1)*W$18</f>
        <v>0</v>
      </c>
      <c r="X26" s="662">
        <f>MID(Table1[[#This Row],[LPAD CS GTIN TO 14]],13,1)*X$18</f>
        <v>0</v>
      </c>
      <c r="Y26" s="662">
        <f>MID(Table1[[#This Row],[LPAD CS GTIN TO 14]],14,1)*Y$18</f>
        <v>0</v>
      </c>
      <c r="Z26" s="662">
        <f>SUM(Table1[[#This Row],[CS GTIN POSITION 1]:[CS GTIN POSITION 14]])</f>
        <v>0</v>
      </c>
      <c r="AA26" s="662">
        <f>IFERROR(ROUNDUP(Table1[[#This Row],[SUM (COL L THUR Y)]],-1),"")</f>
        <v>0</v>
      </c>
      <c r="AB26" s="662">
        <f>Table1[[#This Row],[NEAREST MULT OF 10 (&gt;=SUM)]]-Table1[[#This Row],[SUM (COL L THUR Y)]]</f>
        <v>0</v>
      </c>
      <c r="AC26" s="674" t="str">
        <f>IF(Table1[[#This Row],[CASE GTIN]]&lt;&gt;"",IF(RIGHT(Table1[[#This Row],[CASE GTIN]],1)*1=Table1[[#This Row],[CHECK DIGIT]]*1,"VALID","INVALID"),"")</f>
        <v/>
      </c>
      <c r="AD26" s="808"/>
      <c r="AE26" s="809"/>
      <c r="AF26" s="810"/>
      <c r="AG26" s="811"/>
      <c r="AH26" s="812"/>
      <c r="AI26" s="812"/>
      <c r="AJ26" s="812"/>
      <c r="AK26" s="812"/>
      <c r="AL26" s="812"/>
      <c r="AM26" s="812"/>
      <c r="AN26" s="812"/>
      <c r="AO26" s="807"/>
      <c r="AP26" s="806"/>
      <c r="AQ26" s="806"/>
      <c r="AR26" s="806"/>
      <c r="AS26" s="806"/>
      <c r="AT26" s="806"/>
      <c r="AU26" s="813"/>
      <c r="AV26" s="691"/>
      <c r="AW26" s="814"/>
      <c r="AX26" s="814"/>
      <c r="AY26" s="814"/>
      <c r="AZ26" s="864"/>
      <c r="BA26" s="814"/>
      <c r="BB26" s="814"/>
      <c r="BC26" s="864"/>
      <c r="BD26" s="819" t="str">
        <f>IF(AND(Table1[[#This Row],[MGR   SPEC]]&lt;&gt;"",Table1[[#This Row],[UPK]]&lt;&gt;""),Table1[[#This Row],[MGR   SPEC]]/Table1[[#This Row],[UPK]],"")</f>
        <v/>
      </c>
      <c r="BE26" s="819" t="str">
        <f>IF(AND(Table1[[#This Row],[PWR  BUY]]&lt;&gt;"",Table1[[#This Row],[UPK]]&lt;&gt;""),Table1[[#This Row],[PWR  BUY]]/Table1[[#This Row],[UPK]],"")</f>
        <v/>
      </c>
      <c r="BF26" s="855" t="str">
        <f>IF(AND(Table1[[#This Row],[SH/PLT]]&lt;&gt;"",Table1[[#This Row],[UPK]]&lt;&gt;""),Table1[[#This Row],[SH/PLT]]/Table1[[#This Row],[UPK]],"")</f>
        <v/>
      </c>
      <c r="BG26" s="819"/>
      <c r="BH26" s="819"/>
      <c r="BI26" s="819"/>
      <c r="BJ26" s="855"/>
      <c r="BK26" s="819"/>
      <c r="BL26" s="819"/>
      <c r="BM26" s="855"/>
      <c r="BN26" s="856"/>
      <c r="BO26" s="853"/>
      <c r="BP26" s="867"/>
      <c r="BQ26" s="816"/>
      <c r="BR26" s="858"/>
      <c r="BS26" s="816"/>
      <c r="BT26" s="859"/>
      <c r="BU26" s="868"/>
      <c r="BV26" s="806"/>
      <c r="BW26" s="862"/>
      <c r="BX26" s="869"/>
      <c r="BY26" s="677">
        <f>IF(AND(OR($G$20="SH",$G$20="PL"),AND(NOT(Table1[[#This Row],[UI]]="SH"),NOT(Table1[[#This Row],[UI]]="PL")),AND(Table1[[#This Row],[REG COST DeCA]]&lt;&gt;"",Table1[[#This Row],[SH/PLT]]&lt;&gt;"")),(Table1[[#This Row],[REG COST DeCA]]-(Table1[[#This Row],[SH/PLT]]/Table1[[#This Row],[UPK]]))*Table1[[#This Row],[SH/PLT CONTAINS]],0)</f>
        <v>0</v>
      </c>
      <c r="CG26" s="518" t="s">
        <v>880</v>
      </c>
      <c r="CH26" s="518"/>
      <c r="CI26" s="518"/>
      <c r="CJ26" s="518">
        <f t="shared" si="1"/>
        <v>4</v>
      </c>
      <c r="CK26" s="518">
        <f t="shared" si="0"/>
        <v>1.3800000000000001</v>
      </c>
      <c r="CL26" s="519">
        <v>99</v>
      </c>
      <c r="CM26" s="518"/>
      <c r="CN26" s="848" t="s">
        <v>945</v>
      </c>
      <c r="CO26" s="848" t="s">
        <v>957</v>
      </c>
    </row>
    <row r="27" spans="1:93" x14ac:dyDescent="0.25">
      <c r="A27" s="516">
        <v>8</v>
      </c>
      <c r="B27" s="806"/>
      <c r="C27" s="806"/>
      <c r="D27" s="806"/>
      <c r="E27" s="806"/>
      <c r="F27" s="806"/>
      <c r="G27" s="806"/>
      <c r="H27" s="807"/>
      <c r="I27" s="806"/>
      <c r="J27" s="808"/>
      <c r="K27" s="662" t="str">
        <f>TEXT(Table1[[#This Row],[CASE GTIN]],"00000000000000")</f>
        <v>00000000000000</v>
      </c>
      <c r="L27" s="662">
        <f>MID(Table1[[#This Row],[LPAD CS GTIN TO 14]],1,1)*L$18</f>
        <v>0</v>
      </c>
      <c r="M27" s="662">
        <f>MID(Table1[[#This Row],[LPAD CS GTIN TO 14]],2,1)*M$18</f>
        <v>0</v>
      </c>
      <c r="N27" s="662">
        <f>MID(Table1[[#This Row],[LPAD CS GTIN TO 14]],3,1)*N$18</f>
        <v>0</v>
      </c>
      <c r="O27" s="662">
        <f>MID(Table1[[#This Row],[LPAD CS GTIN TO 14]],4,1)*O$18</f>
        <v>0</v>
      </c>
      <c r="P27" s="662">
        <f>MID(Table1[[#This Row],[LPAD CS GTIN TO 14]],5,1)*P$18</f>
        <v>0</v>
      </c>
      <c r="Q27" s="662">
        <f>MID(Table1[[#This Row],[LPAD CS GTIN TO 14]],6,1)*Q$18</f>
        <v>0</v>
      </c>
      <c r="R27" s="662">
        <f>MID(Table1[[#This Row],[LPAD CS GTIN TO 14]],7,1)*R$18</f>
        <v>0</v>
      </c>
      <c r="S27" s="662">
        <f>MID(Table1[[#This Row],[LPAD CS GTIN TO 14]],8,1)*S$18</f>
        <v>0</v>
      </c>
      <c r="T27" s="662">
        <f>MID(Table1[[#This Row],[LPAD CS GTIN TO 14]],9,1)*T$18</f>
        <v>0</v>
      </c>
      <c r="U27" s="662">
        <f>MID(Table1[[#This Row],[LPAD CS GTIN TO 14]],10,1)*U$18</f>
        <v>0</v>
      </c>
      <c r="V27" s="662">
        <f>MID(Table1[[#This Row],[LPAD CS GTIN TO 14]],11,1)*V$18</f>
        <v>0</v>
      </c>
      <c r="W27" s="662">
        <f>MID(Table1[[#This Row],[LPAD CS GTIN TO 14]],12,1)*W$18</f>
        <v>0</v>
      </c>
      <c r="X27" s="662">
        <f>MID(Table1[[#This Row],[LPAD CS GTIN TO 14]],13,1)*X$18</f>
        <v>0</v>
      </c>
      <c r="Y27" s="662">
        <f>MID(Table1[[#This Row],[LPAD CS GTIN TO 14]],14,1)*Y$18</f>
        <v>0</v>
      </c>
      <c r="Z27" s="662">
        <f>SUM(Table1[[#This Row],[CS GTIN POSITION 1]:[CS GTIN POSITION 14]])</f>
        <v>0</v>
      </c>
      <c r="AA27" s="662">
        <f>IFERROR(ROUNDUP(Table1[[#This Row],[SUM (COL L THUR Y)]],-1),"")</f>
        <v>0</v>
      </c>
      <c r="AB27" s="662">
        <f>Table1[[#This Row],[NEAREST MULT OF 10 (&gt;=SUM)]]-Table1[[#This Row],[SUM (COL L THUR Y)]]</f>
        <v>0</v>
      </c>
      <c r="AC27" s="674" t="str">
        <f>IF(Table1[[#This Row],[CASE GTIN]]&lt;&gt;"",IF(RIGHT(Table1[[#This Row],[CASE GTIN]],1)*1=Table1[[#This Row],[CHECK DIGIT]]*1,"VALID","INVALID"),"")</f>
        <v/>
      </c>
      <c r="AD27" s="808"/>
      <c r="AE27" s="809"/>
      <c r="AF27" s="810"/>
      <c r="AG27" s="811"/>
      <c r="AH27" s="812"/>
      <c r="AI27" s="812"/>
      <c r="AJ27" s="812"/>
      <c r="AK27" s="812"/>
      <c r="AL27" s="812"/>
      <c r="AM27" s="812"/>
      <c r="AN27" s="812"/>
      <c r="AO27" s="807"/>
      <c r="AP27" s="806"/>
      <c r="AQ27" s="806"/>
      <c r="AR27" s="806"/>
      <c r="AS27" s="806"/>
      <c r="AT27" s="806"/>
      <c r="AU27" s="813"/>
      <c r="AV27" s="691"/>
      <c r="AW27" s="814"/>
      <c r="AX27" s="814"/>
      <c r="AY27" s="814"/>
      <c r="AZ27" s="864"/>
      <c r="BA27" s="814"/>
      <c r="BB27" s="814"/>
      <c r="BC27" s="864"/>
      <c r="BD27" s="819" t="str">
        <f>IF(AND(Table1[[#This Row],[MGR   SPEC]]&lt;&gt;"",Table1[[#This Row],[UPK]]&lt;&gt;""),Table1[[#This Row],[MGR   SPEC]]/Table1[[#This Row],[UPK]],"")</f>
        <v/>
      </c>
      <c r="BE27" s="819" t="str">
        <f>IF(AND(Table1[[#This Row],[PWR  BUY]]&lt;&gt;"",Table1[[#This Row],[UPK]]&lt;&gt;""),Table1[[#This Row],[PWR  BUY]]/Table1[[#This Row],[UPK]],"")</f>
        <v/>
      </c>
      <c r="BF27" s="855" t="str">
        <f>IF(AND(Table1[[#This Row],[SH/PLT]]&lt;&gt;"",Table1[[#This Row],[UPK]]&lt;&gt;""),Table1[[#This Row],[SH/PLT]]/Table1[[#This Row],[UPK]],"")</f>
        <v/>
      </c>
      <c r="BG27" s="819"/>
      <c r="BH27" s="819"/>
      <c r="BI27" s="819"/>
      <c r="BJ27" s="855"/>
      <c r="BK27" s="819"/>
      <c r="BL27" s="819"/>
      <c r="BM27" s="855"/>
      <c r="BN27" s="856"/>
      <c r="BO27" s="853"/>
      <c r="BP27" s="867"/>
      <c r="BQ27" s="816"/>
      <c r="BR27" s="858"/>
      <c r="BS27" s="816"/>
      <c r="BT27" s="859"/>
      <c r="BU27" s="868"/>
      <c r="BV27" s="806"/>
      <c r="BW27" s="862"/>
      <c r="BX27" s="869"/>
      <c r="BY27" s="677">
        <f>IF(AND(OR($G$20="SH",$G$20="PL"),AND(NOT(Table1[[#This Row],[UI]]="SH"),NOT(Table1[[#This Row],[UI]]="PL")),AND(Table1[[#This Row],[REG COST DeCA]]&lt;&gt;"",Table1[[#This Row],[SH/PLT]]&lt;&gt;"")),(Table1[[#This Row],[REG COST DeCA]]-(Table1[[#This Row],[SH/PLT]]/Table1[[#This Row],[UPK]]))*Table1[[#This Row],[SH/PLT CONTAINS]],0)</f>
        <v>0</v>
      </c>
      <c r="CG27" s="518" t="s">
        <v>893</v>
      </c>
      <c r="CH27" s="518"/>
      <c r="CI27" s="518"/>
      <c r="CJ27" s="518">
        <f t="shared" si="1"/>
        <v>4.5</v>
      </c>
      <c r="CK27" s="518">
        <f t="shared" si="0"/>
        <v>1.3900000000000001</v>
      </c>
      <c r="CL27" s="518"/>
      <c r="CM27" s="518"/>
      <c r="CN27" s="848" t="s">
        <v>945</v>
      </c>
      <c r="CO27" s="848" t="s">
        <v>957</v>
      </c>
    </row>
    <row r="28" spans="1:93" x14ac:dyDescent="0.25">
      <c r="A28" s="516">
        <v>9</v>
      </c>
      <c r="B28" s="806"/>
      <c r="C28" s="806"/>
      <c r="D28" s="806"/>
      <c r="E28" s="806"/>
      <c r="F28" s="806"/>
      <c r="G28" s="806"/>
      <c r="H28" s="807"/>
      <c r="I28" s="806"/>
      <c r="J28" s="808"/>
      <c r="K28" s="662" t="str">
        <f>TEXT(Table1[[#This Row],[CASE GTIN]],"00000000000000")</f>
        <v>00000000000000</v>
      </c>
      <c r="L28" s="662">
        <f>MID(Table1[[#This Row],[LPAD CS GTIN TO 14]],1,1)*L$18</f>
        <v>0</v>
      </c>
      <c r="M28" s="662">
        <f>MID(Table1[[#This Row],[LPAD CS GTIN TO 14]],2,1)*M$18</f>
        <v>0</v>
      </c>
      <c r="N28" s="662">
        <f>MID(Table1[[#This Row],[LPAD CS GTIN TO 14]],3,1)*N$18</f>
        <v>0</v>
      </c>
      <c r="O28" s="662">
        <f>MID(Table1[[#This Row],[LPAD CS GTIN TO 14]],4,1)*O$18</f>
        <v>0</v>
      </c>
      <c r="P28" s="662">
        <f>MID(Table1[[#This Row],[LPAD CS GTIN TO 14]],5,1)*P$18</f>
        <v>0</v>
      </c>
      <c r="Q28" s="662">
        <f>MID(Table1[[#This Row],[LPAD CS GTIN TO 14]],6,1)*Q$18</f>
        <v>0</v>
      </c>
      <c r="R28" s="662">
        <f>MID(Table1[[#This Row],[LPAD CS GTIN TO 14]],7,1)*R$18</f>
        <v>0</v>
      </c>
      <c r="S28" s="662">
        <f>MID(Table1[[#This Row],[LPAD CS GTIN TO 14]],8,1)*S$18</f>
        <v>0</v>
      </c>
      <c r="T28" s="662">
        <f>MID(Table1[[#This Row],[LPAD CS GTIN TO 14]],9,1)*T$18</f>
        <v>0</v>
      </c>
      <c r="U28" s="662">
        <f>MID(Table1[[#This Row],[LPAD CS GTIN TO 14]],10,1)*U$18</f>
        <v>0</v>
      </c>
      <c r="V28" s="662">
        <f>MID(Table1[[#This Row],[LPAD CS GTIN TO 14]],11,1)*V$18</f>
        <v>0</v>
      </c>
      <c r="W28" s="662">
        <f>MID(Table1[[#This Row],[LPAD CS GTIN TO 14]],12,1)*W$18</f>
        <v>0</v>
      </c>
      <c r="X28" s="662">
        <f>MID(Table1[[#This Row],[LPAD CS GTIN TO 14]],13,1)*X$18</f>
        <v>0</v>
      </c>
      <c r="Y28" s="662">
        <f>MID(Table1[[#This Row],[LPAD CS GTIN TO 14]],14,1)*Y$18</f>
        <v>0</v>
      </c>
      <c r="Z28" s="662">
        <f>SUM(Table1[[#This Row],[CS GTIN POSITION 1]:[CS GTIN POSITION 14]])</f>
        <v>0</v>
      </c>
      <c r="AA28" s="662">
        <f>IFERROR(ROUNDUP(Table1[[#This Row],[SUM (COL L THUR Y)]],-1),"")</f>
        <v>0</v>
      </c>
      <c r="AB28" s="662">
        <f>Table1[[#This Row],[NEAREST MULT OF 10 (&gt;=SUM)]]-Table1[[#This Row],[SUM (COL L THUR Y)]]</f>
        <v>0</v>
      </c>
      <c r="AC28" s="674" t="str">
        <f>IF(Table1[[#This Row],[CASE GTIN]]&lt;&gt;"",IF(RIGHT(Table1[[#This Row],[CASE GTIN]],1)*1=Table1[[#This Row],[CHECK DIGIT]]*1,"VALID","INVALID"),"")</f>
        <v/>
      </c>
      <c r="AD28" s="808"/>
      <c r="AE28" s="809"/>
      <c r="AF28" s="810"/>
      <c r="AG28" s="811"/>
      <c r="AH28" s="812"/>
      <c r="AI28" s="812"/>
      <c r="AJ28" s="812"/>
      <c r="AK28" s="812"/>
      <c r="AL28" s="812"/>
      <c r="AM28" s="812"/>
      <c r="AN28" s="812"/>
      <c r="AO28" s="807"/>
      <c r="AP28" s="806"/>
      <c r="AQ28" s="806"/>
      <c r="AR28" s="806"/>
      <c r="AS28" s="806"/>
      <c r="AT28" s="806"/>
      <c r="AU28" s="813"/>
      <c r="AV28" s="691"/>
      <c r="AW28" s="814"/>
      <c r="AX28" s="814"/>
      <c r="AY28" s="814"/>
      <c r="AZ28" s="864"/>
      <c r="BA28" s="814"/>
      <c r="BB28" s="814"/>
      <c r="BC28" s="864"/>
      <c r="BD28" s="819" t="str">
        <f>IF(AND(Table1[[#This Row],[MGR   SPEC]]&lt;&gt;"",Table1[[#This Row],[UPK]]&lt;&gt;""),Table1[[#This Row],[MGR   SPEC]]/Table1[[#This Row],[UPK]],"")</f>
        <v/>
      </c>
      <c r="BE28" s="819" t="str">
        <f>IF(AND(Table1[[#This Row],[PWR  BUY]]&lt;&gt;"",Table1[[#This Row],[UPK]]&lt;&gt;""),Table1[[#This Row],[PWR  BUY]]/Table1[[#This Row],[UPK]],"")</f>
        <v/>
      </c>
      <c r="BF28" s="855" t="str">
        <f>IF(AND(Table1[[#This Row],[SH/PLT]]&lt;&gt;"",Table1[[#This Row],[UPK]]&lt;&gt;""),Table1[[#This Row],[SH/PLT]]/Table1[[#This Row],[UPK]],"")</f>
        <v/>
      </c>
      <c r="BG28" s="819"/>
      <c r="BH28" s="819"/>
      <c r="BI28" s="819"/>
      <c r="BJ28" s="855"/>
      <c r="BK28" s="819"/>
      <c r="BL28" s="819"/>
      <c r="BM28" s="855"/>
      <c r="BN28" s="856"/>
      <c r="BO28" s="853"/>
      <c r="BP28" s="867"/>
      <c r="BQ28" s="816"/>
      <c r="BR28" s="858"/>
      <c r="BS28" s="816"/>
      <c r="BT28" s="859"/>
      <c r="BU28" s="868"/>
      <c r="BV28" s="806"/>
      <c r="BW28" s="862"/>
      <c r="BX28" s="869"/>
      <c r="BY28" s="677">
        <f>IF(AND(OR($G$20="SH",$G$20="PL"),AND(NOT(Table1[[#This Row],[UI]]="SH"),NOT(Table1[[#This Row],[UI]]="PL")),AND(Table1[[#This Row],[REG COST DeCA]]&lt;&gt;"",Table1[[#This Row],[SH/PLT]]&lt;&gt;"")),(Table1[[#This Row],[REG COST DeCA]]-(Table1[[#This Row],[SH/PLT]]/Table1[[#This Row],[UPK]]))*Table1[[#This Row],[SH/PLT CONTAINS]],0)</f>
        <v>0</v>
      </c>
      <c r="CG28" s="518" t="s">
        <v>894</v>
      </c>
      <c r="CH28" s="518"/>
      <c r="CI28" s="518"/>
      <c r="CJ28" s="518">
        <f t="shared" si="1"/>
        <v>5</v>
      </c>
      <c r="CK28" s="518">
        <f t="shared" si="0"/>
        <v>1.4000000000000001</v>
      </c>
      <c r="CL28" s="518"/>
      <c r="CM28" s="518"/>
      <c r="CN28" s="848" t="s">
        <v>945</v>
      </c>
      <c r="CO28" s="848" t="s">
        <v>957</v>
      </c>
    </row>
    <row r="29" spans="1:93" x14ac:dyDescent="0.25">
      <c r="A29" s="516">
        <v>10</v>
      </c>
      <c r="B29" s="806"/>
      <c r="C29" s="806"/>
      <c r="D29" s="806"/>
      <c r="E29" s="806"/>
      <c r="F29" s="806"/>
      <c r="G29" s="806"/>
      <c r="H29" s="807"/>
      <c r="I29" s="806"/>
      <c r="J29" s="808"/>
      <c r="K29" s="662" t="str">
        <f>TEXT(Table1[[#This Row],[CASE GTIN]],"00000000000000")</f>
        <v>00000000000000</v>
      </c>
      <c r="L29" s="662">
        <f>MID(Table1[[#This Row],[LPAD CS GTIN TO 14]],1,1)*L$18</f>
        <v>0</v>
      </c>
      <c r="M29" s="662">
        <f>MID(Table1[[#This Row],[LPAD CS GTIN TO 14]],2,1)*M$18</f>
        <v>0</v>
      </c>
      <c r="N29" s="662">
        <f>MID(Table1[[#This Row],[LPAD CS GTIN TO 14]],3,1)*N$18</f>
        <v>0</v>
      </c>
      <c r="O29" s="662">
        <f>MID(Table1[[#This Row],[LPAD CS GTIN TO 14]],4,1)*O$18</f>
        <v>0</v>
      </c>
      <c r="P29" s="662">
        <f>MID(Table1[[#This Row],[LPAD CS GTIN TO 14]],5,1)*P$18</f>
        <v>0</v>
      </c>
      <c r="Q29" s="662">
        <f>MID(Table1[[#This Row],[LPAD CS GTIN TO 14]],6,1)*Q$18</f>
        <v>0</v>
      </c>
      <c r="R29" s="662">
        <f>MID(Table1[[#This Row],[LPAD CS GTIN TO 14]],7,1)*R$18</f>
        <v>0</v>
      </c>
      <c r="S29" s="662">
        <f>MID(Table1[[#This Row],[LPAD CS GTIN TO 14]],8,1)*S$18</f>
        <v>0</v>
      </c>
      <c r="T29" s="662">
        <f>MID(Table1[[#This Row],[LPAD CS GTIN TO 14]],9,1)*T$18</f>
        <v>0</v>
      </c>
      <c r="U29" s="662">
        <f>MID(Table1[[#This Row],[LPAD CS GTIN TO 14]],10,1)*U$18</f>
        <v>0</v>
      </c>
      <c r="V29" s="662">
        <f>MID(Table1[[#This Row],[LPAD CS GTIN TO 14]],11,1)*V$18</f>
        <v>0</v>
      </c>
      <c r="W29" s="662">
        <f>MID(Table1[[#This Row],[LPAD CS GTIN TO 14]],12,1)*W$18</f>
        <v>0</v>
      </c>
      <c r="X29" s="662">
        <f>MID(Table1[[#This Row],[LPAD CS GTIN TO 14]],13,1)*X$18</f>
        <v>0</v>
      </c>
      <c r="Y29" s="662">
        <f>MID(Table1[[#This Row],[LPAD CS GTIN TO 14]],14,1)*Y$18</f>
        <v>0</v>
      </c>
      <c r="Z29" s="662">
        <f>SUM(Table1[[#This Row],[CS GTIN POSITION 1]:[CS GTIN POSITION 14]])</f>
        <v>0</v>
      </c>
      <c r="AA29" s="662">
        <f>IFERROR(ROUNDUP(Table1[[#This Row],[SUM (COL L THUR Y)]],-1),"")</f>
        <v>0</v>
      </c>
      <c r="AB29" s="662">
        <f>Table1[[#This Row],[NEAREST MULT OF 10 (&gt;=SUM)]]-Table1[[#This Row],[SUM (COL L THUR Y)]]</f>
        <v>0</v>
      </c>
      <c r="AC29" s="674" t="str">
        <f>IF(Table1[[#This Row],[CASE GTIN]]&lt;&gt;"",IF(RIGHT(Table1[[#This Row],[CASE GTIN]],1)*1=Table1[[#This Row],[CHECK DIGIT]]*1,"VALID","INVALID"),"")</f>
        <v/>
      </c>
      <c r="AD29" s="808"/>
      <c r="AE29" s="809"/>
      <c r="AF29" s="810"/>
      <c r="AG29" s="811"/>
      <c r="AH29" s="812"/>
      <c r="AI29" s="812"/>
      <c r="AJ29" s="812"/>
      <c r="AK29" s="812"/>
      <c r="AL29" s="812"/>
      <c r="AM29" s="812"/>
      <c r="AN29" s="812"/>
      <c r="AO29" s="807"/>
      <c r="AP29" s="806"/>
      <c r="AQ29" s="806"/>
      <c r="AR29" s="806"/>
      <c r="AS29" s="806"/>
      <c r="AT29" s="806"/>
      <c r="AU29" s="813"/>
      <c r="AV29" s="691"/>
      <c r="AW29" s="814"/>
      <c r="AX29" s="814"/>
      <c r="AY29" s="814"/>
      <c r="AZ29" s="864"/>
      <c r="BA29" s="814"/>
      <c r="BB29" s="814"/>
      <c r="BC29" s="864"/>
      <c r="BD29" s="819" t="str">
        <f>IF(AND(Table1[[#This Row],[MGR   SPEC]]&lt;&gt;"",Table1[[#This Row],[UPK]]&lt;&gt;""),Table1[[#This Row],[MGR   SPEC]]/Table1[[#This Row],[UPK]],"")</f>
        <v/>
      </c>
      <c r="BE29" s="819" t="str">
        <f>IF(AND(Table1[[#This Row],[PWR  BUY]]&lt;&gt;"",Table1[[#This Row],[UPK]]&lt;&gt;""),Table1[[#This Row],[PWR  BUY]]/Table1[[#This Row],[UPK]],"")</f>
        <v/>
      </c>
      <c r="BF29" s="855" t="str">
        <f>IF(AND(Table1[[#This Row],[SH/PLT]]&lt;&gt;"",Table1[[#This Row],[UPK]]&lt;&gt;""),Table1[[#This Row],[SH/PLT]]/Table1[[#This Row],[UPK]],"")</f>
        <v/>
      </c>
      <c r="BG29" s="819"/>
      <c r="BH29" s="819"/>
      <c r="BI29" s="819"/>
      <c r="BJ29" s="855"/>
      <c r="BK29" s="819"/>
      <c r="BL29" s="819"/>
      <c r="BM29" s="855"/>
      <c r="BN29" s="856"/>
      <c r="BO29" s="853"/>
      <c r="BP29" s="867"/>
      <c r="BQ29" s="816"/>
      <c r="BR29" s="858"/>
      <c r="BS29" s="816"/>
      <c r="BT29" s="859"/>
      <c r="BU29" s="868"/>
      <c r="BV29" s="806"/>
      <c r="BW29" s="862"/>
      <c r="BX29" s="869"/>
      <c r="BY29" s="677">
        <f>IF(AND(OR($G$20="SH",$G$20="PL"),AND(NOT(Table1[[#This Row],[UI]]="SH"),NOT(Table1[[#This Row],[UI]]="PL")),AND(Table1[[#This Row],[REG COST DeCA]]&lt;&gt;"",Table1[[#This Row],[SH/PLT]]&lt;&gt;"")),(Table1[[#This Row],[REG COST DeCA]]-(Table1[[#This Row],[SH/PLT]]/Table1[[#This Row],[UPK]]))*Table1[[#This Row],[SH/PLT CONTAINS]],0)</f>
        <v>0</v>
      </c>
      <c r="CG29" s="518" t="s">
        <v>895</v>
      </c>
      <c r="CH29" s="518"/>
      <c r="CI29" s="518"/>
      <c r="CJ29" s="518">
        <f t="shared" si="1"/>
        <v>5.5</v>
      </c>
      <c r="CK29" s="518">
        <f t="shared" si="0"/>
        <v>1.4100000000000001</v>
      </c>
      <c r="CL29" s="518"/>
      <c r="CM29" s="518"/>
      <c r="CN29" s="848" t="s">
        <v>945</v>
      </c>
      <c r="CO29" s="848" t="s">
        <v>957</v>
      </c>
    </row>
    <row r="30" spans="1:93" x14ac:dyDescent="0.25">
      <c r="A30" s="516">
        <v>11</v>
      </c>
      <c r="B30" s="806"/>
      <c r="C30" s="806"/>
      <c r="D30" s="806"/>
      <c r="E30" s="806"/>
      <c r="F30" s="806"/>
      <c r="G30" s="806"/>
      <c r="H30" s="807"/>
      <c r="I30" s="806"/>
      <c r="J30" s="808"/>
      <c r="K30" s="662" t="str">
        <f>TEXT(Table1[[#This Row],[CASE GTIN]],"00000000000000")</f>
        <v>00000000000000</v>
      </c>
      <c r="L30" s="662">
        <f>MID(Table1[[#This Row],[LPAD CS GTIN TO 14]],1,1)*L$18</f>
        <v>0</v>
      </c>
      <c r="M30" s="662">
        <f>MID(Table1[[#This Row],[LPAD CS GTIN TO 14]],2,1)*M$18</f>
        <v>0</v>
      </c>
      <c r="N30" s="662">
        <f>MID(Table1[[#This Row],[LPAD CS GTIN TO 14]],3,1)*N$18</f>
        <v>0</v>
      </c>
      <c r="O30" s="662">
        <f>MID(Table1[[#This Row],[LPAD CS GTIN TO 14]],4,1)*O$18</f>
        <v>0</v>
      </c>
      <c r="P30" s="662">
        <f>MID(Table1[[#This Row],[LPAD CS GTIN TO 14]],5,1)*P$18</f>
        <v>0</v>
      </c>
      <c r="Q30" s="662">
        <f>MID(Table1[[#This Row],[LPAD CS GTIN TO 14]],6,1)*Q$18</f>
        <v>0</v>
      </c>
      <c r="R30" s="662">
        <f>MID(Table1[[#This Row],[LPAD CS GTIN TO 14]],7,1)*R$18</f>
        <v>0</v>
      </c>
      <c r="S30" s="662">
        <f>MID(Table1[[#This Row],[LPAD CS GTIN TO 14]],8,1)*S$18</f>
        <v>0</v>
      </c>
      <c r="T30" s="662">
        <f>MID(Table1[[#This Row],[LPAD CS GTIN TO 14]],9,1)*T$18</f>
        <v>0</v>
      </c>
      <c r="U30" s="662">
        <f>MID(Table1[[#This Row],[LPAD CS GTIN TO 14]],10,1)*U$18</f>
        <v>0</v>
      </c>
      <c r="V30" s="662">
        <f>MID(Table1[[#This Row],[LPAD CS GTIN TO 14]],11,1)*V$18</f>
        <v>0</v>
      </c>
      <c r="W30" s="662">
        <f>MID(Table1[[#This Row],[LPAD CS GTIN TO 14]],12,1)*W$18</f>
        <v>0</v>
      </c>
      <c r="X30" s="662">
        <f>MID(Table1[[#This Row],[LPAD CS GTIN TO 14]],13,1)*X$18</f>
        <v>0</v>
      </c>
      <c r="Y30" s="662">
        <f>MID(Table1[[#This Row],[LPAD CS GTIN TO 14]],14,1)*Y$18</f>
        <v>0</v>
      </c>
      <c r="Z30" s="662">
        <f>SUM(Table1[[#This Row],[CS GTIN POSITION 1]:[CS GTIN POSITION 14]])</f>
        <v>0</v>
      </c>
      <c r="AA30" s="662">
        <f>IFERROR(ROUNDUP(Table1[[#This Row],[SUM (COL L THUR Y)]],-1),"")</f>
        <v>0</v>
      </c>
      <c r="AB30" s="662">
        <f>Table1[[#This Row],[NEAREST MULT OF 10 (&gt;=SUM)]]-Table1[[#This Row],[SUM (COL L THUR Y)]]</f>
        <v>0</v>
      </c>
      <c r="AC30" s="674" t="str">
        <f>IF(Table1[[#This Row],[CASE GTIN]]&lt;&gt;"",IF(RIGHT(Table1[[#This Row],[CASE GTIN]],1)*1=Table1[[#This Row],[CHECK DIGIT]]*1,"VALID","INVALID"),"")</f>
        <v/>
      </c>
      <c r="AD30" s="808"/>
      <c r="AE30" s="809"/>
      <c r="AF30" s="810"/>
      <c r="AG30" s="811"/>
      <c r="AH30" s="812"/>
      <c r="AI30" s="812"/>
      <c r="AJ30" s="812"/>
      <c r="AK30" s="812"/>
      <c r="AL30" s="812"/>
      <c r="AM30" s="812"/>
      <c r="AN30" s="812"/>
      <c r="AO30" s="807"/>
      <c r="AP30" s="806"/>
      <c r="AQ30" s="806"/>
      <c r="AR30" s="806"/>
      <c r="AS30" s="806"/>
      <c r="AT30" s="806"/>
      <c r="AU30" s="813"/>
      <c r="AV30" s="691"/>
      <c r="AW30" s="814"/>
      <c r="AX30" s="814"/>
      <c r="AY30" s="814"/>
      <c r="AZ30" s="864"/>
      <c r="BA30" s="814"/>
      <c r="BB30" s="814"/>
      <c r="BC30" s="864"/>
      <c r="BD30" s="819" t="str">
        <f>IF(AND(Table1[[#This Row],[MGR   SPEC]]&lt;&gt;"",Table1[[#This Row],[UPK]]&lt;&gt;""),Table1[[#This Row],[MGR   SPEC]]/Table1[[#This Row],[UPK]],"")</f>
        <v/>
      </c>
      <c r="BE30" s="819" t="str">
        <f>IF(AND(Table1[[#This Row],[PWR  BUY]]&lt;&gt;"",Table1[[#This Row],[UPK]]&lt;&gt;""),Table1[[#This Row],[PWR  BUY]]/Table1[[#This Row],[UPK]],"")</f>
        <v/>
      </c>
      <c r="BF30" s="855" t="str">
        <f>IF(AND(Table1[[#This Row],[SH/PLT]]&lt;&gt;"",Table1[[#This Row],[UPK]]&lt;&gt;""),Table1[[#This Row],[SH/PLT]]/Table1[[#This Row],[UPK]],"")</f>
        <v/>
      </c>
      <c r="BG30" s="819"/>
      <c r="BH30" s="819"/>
      <c r="BI30" s="819"/>
      <c r="BJ30" s="855"/>
      <c r="BK30" s="819"/>
      <c r="BL30" s="819"/>
      <c r="BM30" s="855"/>
      <c r="BN30" s="856"/>
      <c r="BO30" s="853"/>
      <c r="BP30" s="867"/>
      <c r="BQ30" s="816"/>
      <c r="BR30" s="858"/>
      <c r="BS30" s="816"/>
      <c r="BT30" s="859"/>
      <c r="BU30" s="868"/>
      <c r="BV30" s="806"/>
      <c r="BW30" s="862"/>
      <c r="BX30" s="869"/>
      <c r="BY30" s="677">
        <f>IF(AND(OR($G$20="SH",$G$20="PL"),AND(NOT(Table1[[#This Row],[UI]]="SH"),NOT(Table1[[#This Row],[UI]]="PL")),AND(Table1[[#This Row],[REG COST DeCA]]&lt;&gt;"",Table1[[#This Row],[SH/PLT]]&lt;&gt;"")),(Table1[[#This Row],[REG COST DeCA]]-(Table1[[#This Row],[SH/PLT]]/Table1[[#This Row],[UPK]]))*Table1[[#This Row],[SH/PLT CONTAINS]],0)</f>
        <v>0</v>
      </c>
      <c r="CG30" s="518" t="s">
        <v>886</v>
      </c>
      <c r="CH30" s="518"/>
      <c r="CI30" s="518"/>
      <c r="CJ30" s="518">
        <f t="shared" si="1"/>
        <v>6</v>
      </c>
      <c r="CK30" s="518">
        <f t="shared" si="0"/>
        <v>1.4200000000000002</v>
      </c>
      <c r="CL30" s="518"/>
      <c r="CM30" s="518"/>
      <c r="CN30" s="848" t="s">
        <v>947</v>
      </c>
      <c r="CO30" s="848" t="s">
        <v>958</v>
      </c>
    </row>
    <row r="31" spans="1:93" x14ac:dyDescent="0.25">
      <c r="A31" s="516">
        <v>12</v>
      </c>
      <c r="B31" s="806"/>
      <c r="C31" s="806"/>
      <c r="D31" s="806"/>
      <c r="E31" s="806"/>
      <c r="F31" s="806"/>
      <c r="G31" s="806"/>
      <c r="H31" s="807"/>
      <c r="I31" s="806"/>
      <c r="J31" s="808"/>
      <c r="K31" s="662" t="str">
        <f>TEXT(Table1[[#This Row],[CASE GTIN]],"00000000000000")</f>
        <v>00000000000000</v>
      </c>
      <c r="L31" s="662">
        <f>MID(Table1[[#This Row],[LPAD CS GTIN TO 14]],1,1)*L$18</f>
        <v>0</v>
      </c>
      <c r="M31" s="662">
        <f>MID(Table1[[#This Row],[LPAD CS GTIN TO 14]],2,1)*M$18</f>
        <v>0</v>
      </c>
      <c r="N31" s="662">
        <f>MID(Table1[[#This Row],[LPAD CS GTIN TO 14]],3,1)*N$18</f>
        <v>0</v>
      </c>
      <c r="O31" s="662">
        <f>MID(Table1[[#This Row],[LPAD CS GTIN TO 14]],4,1)*O$18</f>
        <v>0</v>
      </c>
      <c r="P31" s="662">
        <f>MID(Table1[[#This Row],[LPAD CS GTIN TO 14]],5,1)*P$18</f>
        <v>0</v>
      </c>
      <c r="Q31" s="662">
        <f>MID(Table1[[#This Row],[LPAD CS GTIN TO 14]],6,1)*Q$18</f>
        <v>0</v>
      </c>
      <c r="R31" s="662">
        <f>MID(Table1[[#This Row],[LPAD CS GTIN TO 14]],7,1)*R$18</f>
        <v>0</v>
      </c>
      <c r="S31" s="662">
        <f>MID(Table1[[#This Row],[LPAD CS GTIN TO 14]],8,1)*S$18</f>
        <v>0</v>
      </c>
      <c r="T31" s="662">
        <f>MID(Table1[[#This Row],[LPAD CS GTIN TO 14]],9,1)*T$18</f>
        <v>0</v>
      </c>
      <c r="U31" s="662">
        <f>MID(Table1[[#This Row],[LPAD CS GTIN TO 14]],10,1)*U$18</f>
        <v>0</v>
      </c>
      <c r="V31" s="662">
        <f>MID(Table1[[#This Row],[LPAD CS GTIN TO 14]],11,1)*V$18</f>
        <v>0</v>
      </c>
      <c r="W31" s="662">
        <f>MID(Table1[[#This Row],[LPAD CS GTIN TO 14]],12,1)*W$18</f>
        <v>0</v>
      </c>
      <c r="X31" s="662">
        <f>MID(Table1[[#This Row],[LPAD CS GTIN TO 14]],13,1)*X$18</f>
        <v>0</v>
      </c>
      <c r="Y31" s="662">
        <f>MID(Table1[[#This Row],[LPAD CS GTIN TO 14]],14,1)*Y$18</f>
        <v>0</v>
      </c>
      <c r="Z31" s="662">
        <f>SUM(Table1[[#This Row],[CS GTIN POSITION 1]:[CS GTIN POSITION 14]])</f>
        <v>0</v>
      </c>
      <c r="AA31" s="662">
        <f>IFERROR(ROUNDUP(Table1[[#This Row],[SUM (COL L THUR Y)]],-1),"")</f>
        <v>0</v>
      </c>
      <c r="AB31" s="662">
        <f>Table1[[#This Row],[NEAREST MULT OF 10 (&gt;=SUM)]]-Table1[[#This Row],[SUM (COL L THUR Y)]]</f>
        <v>0</v>
      </c>
      <c r="AC31" s="674" t="str">
        <f>IF(Table1[[#This Row],[CASE GTIN]]&lt;&gt;"",IF(RIGHT(Table1[[#This Row],[CASE GTIN]],1)*1=Table1[[#This Row],[CHECK DIGIT]]*1,"VALID","INVALID"),"")</f>
        <v/>
      </c>
      <c r="AD31" s="808"/>
      <c r="AE31" s="809"/>
      <c r="AF31" s="810"/>
      <c r="AG31" s="811"/>
      <c r="AH31" s="812"/>
      <c r="AI31" s="812"/>
      <c r="AJ31" s="812"/>
      <c r="AK31" s="812"/>
      <c r="AL31" s="812"/>
      <c r="AM31" s="812"/>
      <c r="AN31" s="812"/>
      <c r="AO31" s="807"/>
      <c r="AP31" s="806"/>
      <c r="AQ31" s="806"/>
      <c r="AR31" s="806"/>
      <c r="AS31" s="806"/>
      <c r="AT31" s="806"/>
      <c r="AU31" s="813"/>
      <c r="AV31" s="691"/>
      <c r="AW31" s="814"/>
      <c r="AX31" s="814"/>
      <c r="AY31" s="814"/>
      <c r="AZ31" s="864"/>
      <c r="BA31" s="814"/>
      <c r="BB31" s="814"/>
      <c r="BC31" s="864"/>
      <c r="BD31" s="819" t="str">
        <f>IF(AND(Table1[[#This Row],[MGR   SPEC]]&lt;&gt;"",Table1[[#This Row],[UPK]]&lt;&gt;""),Table1[[#This Row],[MGR   SPEC]]/Table1[[#This Row],[UPK]],"")</f>
        <v/>
      </c>
      <c r="BE31" s="819" t="str">
        <f>IF(AND(Table1[[#This Row],[PWR  BUY]]&lt;&gt;"",Table1[[#This Row],[UPK]]&lt;&gt;""),Table1[[#This Row],[PWR  BUY]]/Table1[[#This Row],[UPK]],"")</f>
        <v/>
      </c>
      <c r="BF31" s="855" t="str">
        <f>IF(AND(Table1[[#This Row],[SH/PLT]]&lt;&gt;"",Table1[[#This Row],[UPK]]&lt;&gt;""),Table1[[#This Row],[SH/PLT]]/Table1[[#This Row],[UPK]],"")</f>
        <v/>
      </c>
      <c r="BG31" s="819"/>
      <c r="BH31" s="819"/>
      <c r="BI31" s="819"/>
      <c r="BJ31" s="855"/>
      <c r="BK31" s="819"/>
      <c r="BL31" s="819"/>
      <c r="BM31" s="855"/>
      <c r="BN31" s="856"/>
      <c r="BO31" s="853"/>
      <c r="BP31" s="867"/>
      <c r="BQ31" s="816"/>
      <c r="BR31" s="858"/>
      <c r="BS31" s="816"/>
      <c r="BT31" s="859"/>
      <c r="BU31" s="868"/>
      <c r="BV31" s="806"/>
      <c r="BW31" s="862"/>
      <c r="BX31" s="869"/>
      <c r="BY31" s="677">
        <f>IF(AND(OR($G$20="SH",$G$20="PL"),AND(NOT(Table1[[#This Row],[UI]]="SH"),NOT(Table1[[#This Row],[UI]]="PL")),AND(Table1[[#This Row],[REG COST DeCA]]&lt;&gt;"",Table1[[#This Row],[SH/PLT]]&lt;&gt;"")),(Table1[[#This Row],[REG COST DeCA]]-(Table1[[#This Row],[SH/PLT]]/Table1[[#This Row],[UPK]]))*Table1[[#This Row],[SH/PLT CONTAINS]],0)</f>
        <v>0</v>
      </c>
      <c r="CG31" s="518" t="s">
        <v>896</v>
      </c>
      <c r="CH31" s="518"/>
      <c r="CI31" s="518"/>
      <c r="CJ31" s="518">
        <f t="shared" si="1"/>
        <v>6.5</v>
      </c>
      <c r="CK31" s="518">
        <f t="shared" si="0"/>
        <v>1.4300000000000002</v>
      </c>
      <c r="CL31" s="518"/>
      <c r="CM31" s="518"/>
      <c r="CN31" s="848" t="s">
        <v>947</v>
      </c>
      <c r="CO31" s="848" t="s">
        <v>958</v>
      </c>
    </row>
    <row r="32" spans="1:93" x14ac:dyDescent="0.25">
      <c r="A32" s="516">
        <v>13</v>
      </c>
      <c r="B32" s="806"/>
      <c r="C32" s="806"/>
      <c r="D32" s="806"/>
      <c r="E32" s="806"/>
      <c r="F32" s="806"/>
      <c r="G32" s="806"/>
      <c r="H32" s="807"/>
      <c r="I32" s="806"/>
      <c r="J32" s="808"/>
      <c r="K32" s="662" t="str">
        <f>TEXT(Table1[[#This Row],[CASE GTIN]],"00000000000000")</f>
        <v>00000000000000</v>
      </c>
      <c r="L32" s="662">
        <f>MID(Table1[[#This Row],[LPAD CS GTIN TO 14]],1,1)*L$18</f>
        <v>0</v>
      </c>
      <c r="M32" s="662">
        <f>MID(Table1[[#This Row],[LPAD CS GTIN TO 14]],2,1)*M$18</f>
        <v>0</v>
      </c>
      <c r="N32" s="662">
        <f>MID(Table1[[#This Row],[LPAD CS GTIN TO 14]],3,1)*N$18</f>
        <v>0</v>
      </c>
      <c r="O32" s="662">
        <f>MID(Table1[[#This Row],[LPAD CS GTIN TO 14]],4,1)*O$18</f>
        <v>0</v>
      </c>
      <c r="P32" s="662">
        <f>MID(Table1[[#This Row],[LPAD CS GTIN TO 14]],5,1)*P$18</f>
        <v>0</v>
      </c>
      <c r="Q32" s="662">
        <f>MID(Table1[[#This Row],[LPAD CS GTIN TO 14]],6,1)*Q$18</f>
        <v>0</v>
      </c>
      <c r="R32" s="662">
        <f>MID(Table1[[#This Row],[LPAD CS GTIN TO 14]],7,1)*R$18</f>
        <v>0</v>
      </c>
      <c r="S32" s="662">
        <f>MID(Table1[[#This Row],[LPAD CS GTIN TO 14]],8,1)*S$18</f>
        <v>0</v>
      </c>
      <c r="T32" s="662">
        <f>MID(Table1[[#This Row],[LPAD CS GTIN TO 14]],9,1)*T$18</f>
        <v>0</v>
      </c>
      <c r="U32" s="662">
        <f>MID(Table1[[#This Row],[LPAD CS GTIN TO 14]],10,1)*U$18</f>
        <v>0</v>
      </c>
      <c r="V32" s="662">
        <f>MID(Table1[[#This Row],[LPAD CS GTIN TO 14]],11,1)*V$18</f>
        <v>0</v>
      </c>
      <c r="W32" s="662">
        <f>MID(Table1[[#This Row],[LPAD CS GTIN TO 14]],12,1)*W$18</f>
        <v>0</v>
      </c>
      <c r="X32" s="662">
        <f>MID(Table1[[#This Row],[LPAD CS GTIN TO 14]],13,1)*X$18</f>
        <v>0</v>
      </c>
      <c r="Y32" s="662">
        <f>MID(Table1[[#This Row],[LPAD CS GTIN TO 14]],14,1)*Y$18</f>
        <v>0</v>
      </c>
      <c r="Z32" s="662">
        <f>SUM(Table1[[#This Row],[CS GTIN POSITION 1]:[CS GTIN POSITION 14]])</f>
        <v>0</v>
      </c>
      <c r="AA32" s="662">
        <f>IFERROR(ROUNDUP(Table1[[#This Row],[SUM (COL L THUR Y)]],-1),"")</f>
        <v>0</v>
      </c>
      <c r="AB32" s="662">
        <f>Table1[[#This Row],[NEAREST MULT OF 10 (&gt;=SUM)]]-Table1[[#This Row],[SUM (COL L THUR Y)]]</f>
        <v>0</v>
      </c>
      <c r="AC32" s="674" t="str">
        <f>IF(Table1[[#This Row],[CASE GTIN]]&lt;&gt;"",IF(RIGHT(Table1[[#This Row],[CASE GTIN]],1)*1=Table1[[#This Row],[CHECK DIGIT]]*1,"VALID","INVALID"),"")</f>
        <v/>
      </c>
      <c r="AD32" s="808"/>
      <c r="AE32" s="809"/>
      <c r="AF32" s="810"/>
      <c r="AG32" s="811"/>
      <c r="AH32" s="812"/>
      <c r="AI32" s="812"/>
      <c r="AJ32" s="812"/>
      <c r="AK32" s="812"/>
      <c r="AL32" s="812"/>
      <c r="AM32" s="812"/>
      <c r="AN32" s="812"/>
      <c r="AO32" s="807"/>
      <c r="AP32" s="806"/>
      <c r="AQ32" s="806"/>
      <c r="AR32" s="806"/>
      <c r="AS32" s="806"/>
      <c r="AT32" s="806"/>
      <c r="AU32" s="813"/>
      <c r="AV32" s="691"/>
      <c r="AW32" s="814"/>
      <c r="AX32" s="814"/>
      <c r="AY32" s="814"/>
      <c r="AZ32" s="864"/>
      <c r="BA32" s="814"/>
      <c r="BB32" s="814"/>
      <c r="BC32" s="864"/>
      <c r="BD32" s="819" t="str">
        <f>IF(AND(Table1[[#This Row],[MGR   SPEC]]&lt;&gt;"",Table1[[#This Row],[UPK]]&lt;&gt;""),Table1[[#This Row],[MGR   SPEC]]/Table1[[#This Row],[UPK]],"")</f>
        <v/>
      </c>
      <c r="BE32" s="819" t="str">
        <f>IF(AND(Table1[[#This Row],[PWR  BUY]]&lt;&gt;"",Table1[[#This Row],[UPK]]&lt;&gt;""),Table1[[#This Row],[PWR  BUY]]/Table1[[#This Row],[UPK]],"")</f>
        <v/>
      </c>
      <c r="BF32" s="855" t="str">
        <f>IF(AND(Table1[[#This Row],[SH/PLT]]&lt;&gt;"",Table1[[#This Row],[UPK]]&lt;&gt;""),Table1[[#This Row],[SH/PLT]]/Table1[[#This Row],[UPK]],"")</f>
        <v/>
      </c>
      <c r="BG32" s="819"/>
      <c r="BH32" s="819"/>
      <c r="BI32" s="819"/>
      <c r="BJ32" s="855"/>
      <c r="BK32" s="819"/>
      <c r="BL32" s="819"/>
      <c r="BM32" s="855"/>
      <c r="BN32" s="856"/>
      <c r="BO32" s="853"/>
      <c r="BP32" s="867"/>
      <c r="BQ32" s="816"/>
      <c r="BR32" s="858"/>
      <c r="BS32" s="816"/>
      <c r="BT32" s="859"/>
      <c r="BU32" s="868"/>
      <c r="BV32" s="806"/>
      <c r="BW32" s="862"/>
      <c r="BX32" s="869"/>
      <c r="BY32" s="677">
        <f>IF(AND(OR($G$20="SH",$G$20="PL"),AND(NOT(Table1[[#This Row],[UI]]="SH"),NOT(Table1[[#This Row],[UI]]="PL")),AND(Table1[[#This Row],[REG COST DeCA]]&lt;&gt;"",Table1[[#This Row],[SH/PLT]]&lt;&gt;"")),(Table1[[#This Row],[REG COST DeCA]]-(Table1[[#This Row],[SH/PLT]]/Table1[[#This Row],[UPK]]))*Table1[[#This Row],[SH/PLT CONTAINS]],0)</f>
        <v>0</v>
      </c>
      <c r="CG32" s="518" t="s">
        <v>897</v>
      </c>
      <c r="CH32" s="518"/>
      <c r="CI32" s="518"/>
      <c r="CJ32" s="518">
        <f t="shared" si="1"/>
        <v>7</v>
      </c>
      <c r="CK32" s="518">
        <f t="shared" si="0"/>
        <v>1.4400000000000002</v>
      </c>
      <c r="CL32" s="518"/>
      <c r="CM32" s="518"/>
      <c r="CN32" s="848" t="s">
        <v>947</v>
      </c>
      <c r="CO32" s="848" t="s">
        <v>958</v>
      </c>
    </row>
    <row r="33" spans="1:93" x14ac:dyDescent="0.25">
      <c r="A33" s="516">
        <v>14</v>
      </c>
      <c r="B33" s="806"/>
      <c r="C33" s="806"/>
      <c r="D33" s="806"/>
      <c r="E33" s="806"/>
      <c r="F33" s="806"/>
      <c r="G33" s="806"/>
      <c r="H33" s="807"/>
      <c r="I33" s="806"/>
      <c r="J33" s="808"/>
      <c r="K33" s="662" t="str">
        <f>TEXT(Table1[[#This Row],[CASE GTIN]],"00000000000000")</f>
        <v>00000000000000</v>
      </c>
      <c r="L33" s="662">
        <f>MID(Table1[[#This Row],[LPAD CS GTIN TO 14]],1,1)*L$18</f>
        <v>0</v>
      </c>
      <c r="M33" s="662">
        <f>MID(Table1[[#This Row],[LPAD CS GTIN TO 14]],2,1)*M$18</f>
        <v>0</v>
      </c>
      <c r="N33" s="662">
        <f>MID(Table1[[#This Row],[LPAD CS GTIN TO 14]],3,1)*N$18</f>
        <v>0</v>
      </c>
      <c r="O33" s="662">
        <f>MID(Table1[[#This Row],[LPAD CS GTIN TO 14]],4,1)*O$18</f>
        <v>0</v>
      </c>
      <c r="P33" s="662">
        <f>MID(Table1[[#This Row],[LPAD CS GTIN TO 14]],5,1)*P$18</f>
        <v>0</v>
      </c>
      <c r="Q33" s="662">
        <f>MID(Table1[[#This Row],[LPAD CS GTIN TO 14]],6,1)*Q$18</f>
        <v>0</v>
      </c>
      <c r="R33" s="662">
        <f>MID(Table1[[#This Row],[LPAD CS GTIN TO 14]],7,1)*R$18</f>
        <v>0</v>
      </c>
      <c r="S33" s="662">
        <f>MID(Table1[[#This Row],[LPAD CS GTIN TO 14]],8,1)*S$18</f>
        <v>0</v>
      </c>
      <c r="T33" s="662">
        <f>MID(Table1[[#This Row],[LPAD CS GTIN TO 14]],9,1)*T$18</f>
        <v>0</v>
      </c>
      <c r="U33" s="662">
        <f>MID(Table1[[#This Row],[LPAD CS GTIN TO 14]],10,1)*U$18</f>
        <v>0</v>
      </c>
      <c r="V33" s="662">
        <f>MID(Table1[[#This Row],[LPAD CS GTIN TO 14]],11,1)*V$18</f>
        <v>0</v>
      </c>
      <c r="W33" s="662">
        <f>MID(Table1[[#This Row],[LPAD CS GTIN TO 14]],12,1)*W$18</f>
        <v>0</v>
      </c>
      <c r="X33" s="662">
        <f>MID(Table1[[#This Row],[LPAD CS GTIN TO 14]],13,1)*X$18</f>
        <v>0</v>
      </c>
      <c r="Y33" s="662">
        <f>MID(Table1[[#This Row],[LPAD CS GTIN TO 14]],14,1)*Y$18</f>
        <v>0</v>
      </c>
      <c r="Z33" s="662">
        <f>SUM(Table1[[#This Row],[CS GTIN POSITION 1]:[CS GTIN POSITION 14]])</f>
        <v>0</v>
      </c>
      <c r="AA33" s="662">
        <f>IFERROR(ROUNDUP(Table1[[#This Row],[SUM (COL L THUR Y)]],-1),"")</f>
        <v>0</v>
      </c>
      <c r="AB33" s="662">
        <f>Table1[[#This Row],[NEAREST MULT OF 10 (&gt;=SUM)]]-Table1[[#This Row],[SUM (COL L THUR Y)]]</f>
        <v>0</v>
      </c>
      <c r="AC33" s="674" t="str">
        <f>IF(Table1[[#This Row],[CASE GTIN]]&lt;&gt;"",IF(RIGHT(Table1[[#This Row],[CASE GTIN]],1)*1=Table1[[#This Row],[CHECK DIGIT]]*1,"VALID","INVALID"),"")</f>
        <v/>
      </c>
      <c r="AD33" s="808"/>
      <c r="AE33" s="809"/>
      <c r="AF33" s="810"/>
      <c r="AG33" s="811"/>
      <c r="AH33" s="812"/>
      <c r="AI33" s="812"/>
      <c r="AJ33" s="812"/>
      <c r="AK33" s="812"/>
      <c r="AL33" s="812"/>
      <c r="AM33" s="812"/>
      <c r="AN33" s="812"/>
      <c r="AO33" s="807"/>
      <c r="AP33" s="806"/>
      <c r="AQ33" s="806"/>
      <c r="AR33" s="806"/>
      <c r="AS33" s="806"/>
      <c r="AT33" s="806"/>
      <c r="AU33" s="813"/>
      <c r="AV33" s="691"/>
      <c r="AW33" s="814"/>
      <c r="AX33" s="814"/>
      <c r="AY33" s="814"/>
      <c r="AZ33" s="864"/>
      <c r="BA33" s="814"/>
      <c r="BB33" s="814"/>
      <c r="BC33" s="864"/>
      <c r="BD33" s="819" t="str">
        <f>IF(AND(Table1[[#This Row],[MGR   SPEC]]&lt;&gt;"",Table1[[#This Row],[UPK]]&lt;&gt;""),Table1[[#This Row],[MGR   SPEC]]/Table1[[#This Row],[UPK]],"")</f>
        <v/>
      </c>
      <c r="BE33" s="819" t="str">
        <f>IF(AND(Table1[[#This Row],[PWR  BUY]]&lt;&gt;"",Table1[[#This Row],[UPK]]&lt;&gt;""),Table1[[#This Row],[PWR  BUY]]/Table1[[#This Row],[UPK]],"")</f>
        <v/>
      </c>
      <c r="BF33" s="855" t="str">
        <f>IF(AND(Table1[[#This Row],[SH/PLT]]&lt;&gt;"",Table1[[#This Row],[UPK]]&lt;&gt;""),Table1[[#This Row],[SH/PLT]]/Table1[[#This Row],[UPK]],"")</f>
        <v/>
      </c>
      <c r="BG33" s="819"/>
      <c r="BH33" s="819"/>
      <c r="BI33" s="819"/>
      <c r="BJ33" s="855"/>
      <c r="BK33" s="819"/>
      <c r="BL33" s="819"/>
      <c r="BM33" s="855"/>
      <c r="BN33" s="856"/>
      <c r="BO33" s="853"/>
      <c r="BP33" s="867"/>
      <c r="BQ33" s="816"/>
      <c r="BR33" s="858"/>
      <c r="BS33" s="816"/>
      <c r="BT33" s="859"/>
      <c r="BU33" s="868"/>
      <c r="BV33" s="806"/>
      <c r="BW33" s="862"/>
      <c r="BX33" s="869"/>
      <c r="BY33" s="677">
        <f>IF(AND(OR($G$20="SH",$G$20="PL"),AND(NOT(Table1[[#This Row],[UI]]="SH"),NOT(Table1[[#This Row],[UI]]="PL")),AND(Table1[[#This Row],[REG COST DeCA]]&lt;&gt;"",Table1[[#This Row],[SH/PLT]]&lt;&gt;"")),(Table1[[#This Row],[REG COST DeCA]]-(Table1[[#This Row],[SH/PLT]]/Table1[[#This Row],[UPK]]))*Table1[[#This Row],[SH/PLT CONTAINS]],0)</f>
        <v>0</v>
      </c>
      <c r="CG33" s="518" t="s">
        <v>883</v>
      </c>
      <c r="CH33" s="518"/>
      <c r="CI33" s="518"/>
      <c r="CJ33" s="518">
        <f t="shared" si="1"/>
        <v>7.5</v>
      </c>
      <c r="CK33" s="518"/>
      <c r="CL33" s="518"/>
      <c r="CM33" s="518"/>
      <c r="CN33" s="848" t="s">
        <v>947</v>
      </c>
      <c r="CO33" s="848" t="s">
        <v>958</v>
      </c>
    </row>
    <row r="34" spans="1:93" x14ac:dyDescent="0.25">
      <c r="A34" s="516">
        <v>15</v>
      </c>
      <c r="B34" s="806"/>
      <c r="C34" s="806"/>
      <c r="D34" s="806"/>
      <c r="E34" s="806"/>
      <c r="F34" s="806"/>
      <c r="G34" s="806"/>
      <c r="H34" s="807"/>
      <c r="I34" s="806"/>
      <c r="J34" s="808"/>
      <c r="K34" s="662" t="str">
        <f>TEXT(Table1[[#This Row],[CASE GTIN]],"00000000000000")</f>
        <v>00000000000000</v>
      </c>
      <c r="L34" s="662">
        <f>MID(Table1[[#This Row],[LPAD CS GTIN TO 14]],1,1)*L$18</f>
        <v>0</v>
      </c>
      <c r="M34" s="662">
        <f>MID(Table1[[#This Row],[LPAD CS GTIN TO 14]],2,1)*M$18</f>
        <v>0</v>
      </c>
      <c r="N34" s="662">
        <f>MID(Table1[[#This Row],[LPAD CS GTIN TO 14]],3,1)*N$18</f>
        <v>0</v>
      </c>
      <c r="O34" s="662">
        <f>MID(Table1[[#This Row],[LPAD CS GTIN TO 14]],4,1)*O$18</f>
        <v>0</v>
      </c>
      <c r="P34" s="662">
        <f>MID(Table1[[#This Row],[LPAD CS GTIN TO 14]],5,1)*P$18</f>
        <v>0</v>
      </c>
      <c r="Q34" s="662">
        <f>MID(Table1[[#This Row],[LPAD CS GTIN TO 14]],6,1)*Q$18</f>
        <v>0</v>
      </c>
      <c r="R34" s="662">
        <f>MID(Table1[[#This Row],[LPAD CS GTIN TO 14]],7,1)*R$18</f>
        <v>0</v>
      </c>
      <c r="S34" s="662">
        <f>MID(Table1[[#This Row],[LPAD CS GTIN TO 14]],8,1)*S$18</f>
        <v>0</v>
      </c>
      <c r="T34" s="662">
        <f>MID(Table1[[#This Row],[LPAD CS GTIN TO 14]],9,1)*T$18</f>
        <v>0</v>
      </c>
      <c r="U34" s="662">
        <f>MID(Table1[[#This Row],[LPAD CS GTIN TO 14]],10,1)*U$18</f>
        <v>0</v>
      </c>
      <c r="V34" s="662">
        <f>MID(Table1[[#This Row],[LPAD CS GTIN TO 14]],11,1)*V$18</f>
        <v>0</v>
      </c>
      <c r="W34" s="662">
        <f>MID(Table1[[#This Row],[LPAD CS GTIN TO 14]],12,1)*W$18</f>
        <v>0</v>
      </c>
      <c r="X34" s="662">
        <f>MID(Table1[[#This Row],[LPAD CS GTIN TO 14]],13,1)*X$18</f>
        <v>0</v>
      </c>
      <c r="Y34" s="662">
        <f>MID(Table1[[#This Row],[LPAD CS GTIN TO 14]],14,1)*Y$18</f>
        <v>0</v>
      </c>
      <c r="Z34" s="662">
        <f>SUM(Table1[[#This Row],[CS GTIN POSITION 1]:[CS GTIN POSITION 14]])</f>
        <v>0</v>
      </c>
      <c r="AA34" s="662">
        <f>IFERROR(ROUNDUP(Table1[[#This Row],[SUM (COL L THUR Y)]],-1),"")</f>
        <v>0</v>
      </c>
      <c r="AB34" s="662">
        <f>Table1[[#This Row],[NEAREST MULT OF 10 (&gt;=SUM)]]-Table1[[#This Row],[SUM (COL L THUR Y)]]</f>
        <v>0</v>
      </c>
      <c r="AC34" s="674" t="str">
        <f>IF(Table1[[#This Row],[CASE GTIN]]&lt;&gt;"",IF(RIGHT(Table1[[#This Row],[CASE GTIN]],1)*1=Table1[[#This Row],[CHECK DIGIT]]*1,"VALID","INVALID"),"")</f>
        <v/>
      </c>
      <c r="AD34" s="808"/>
      <c r="AE34" s="809"/>
      <c r="AF34" s="810"/>
      <c r="AG34" s="811"/>
      <c r="AH34" s="812"/>
      <c r="AI34" s="812"/>
      <c r="AJ34" s="812"/>
      <c r="AK34" s="812"/>
      <c r="AL34" s="812"/>
      <c r="AM34" s="812"/>
      <c r="AN34" s="812"/>
      <c r="AO34" s="807"/>
      <c r="AP34" s="806"/>
      <c r="AQ34" s="806"/>
      <c r="AR34" s="806"/>
      <c r="AS34" s="806"/>
      <c r="AT34" s="806"/>
      <c r="AU34" s="813"/>
      <c r="AV34" s="691"/>
      <c r="AW34" s="814"/>
      <c r="AX34" s="814"/>
      <c r="AY34" s="814"/>
      <c r="AZ34" s="864"/>
      <c r="BA34" s="814"/>
      <c r="BB34" s="814"/>
      <c r="BC34" s="864"/>
      <c r="BD34" s="819" t="str">
        <f>IF(AND(Table1[[#This Row],[MGR   SPEC]]&lt;&gt;"",Table1[[#This Row],[UPK]]&lt;&gt;""),Table1[[#This Row],[MGR   SPEC]]/Table1[[#This Row],[UPK]],"")</f>
        <v/>
      </c>
      <c r="BE34" s="819" t="str">
        <f>IF(AND(Table1[[#This Row],[PWR  BUY]]&lt;&gt;"",Table1[[#This Row],[UPK]]&lt;&gt;""),Table1[[#This Row],[PWR  BUY]]/Table1[[#This Row],[UPK]],"")</f>
        <v/>
      </c>
      <c r="BF34" s="855" t="str">
        <f>IF(AND(Table1[[#This Row],[SH/PLT]]&lt;&gt;"",Table1[[#This Row],[UPK]]&lt;&gt;""),Table1[[#This Row],[SH/PLT]]/Table1[[#This Row],[UPK]],"")</f>
        <v/>
      </c>
      <c r="BG34" s="819"/>
      <c r="BH34" s="819"/>
      <c r="BI34" s="819"/>
      <c r="BJ34" s="855"/>
      <c r="BK34" s="819"/>
      <c r="BL34" s="819"/>
      <c r="BM34" s="855"/>
      <c r="BN34" s="856"/>
      <c r="BO34" s="853"/>
      <c r="BP34" s="867"/>
      <c r="BQ34" s="816"/>
      <c r="BR34" s="858"/>
      <c r="BS34" s="816"/>
      <c r="BT34" s="859"/>
      <c r="BU34" s="868"/>
      <c r="BV34" s="806"/>
      <c r="BW34" s="862"/>
      <c r="BX34" s="869"/>
      <c r="BY34" s="677">
        <f>IF(AND(OR($G$20="SH",$G$20="PL"),AND(NOT(Table1[[#This Row],[UI]]="SH"),NOT(Table1[[#This Row],[UI]]="PL")),AND(Table1[[#This Row],[REG COST DeCA]]&lt;&gt;"",Table1[[#This Row],[SH/PLT]]&lt;&gt;"")),(Table1[[#This Row],[REG COST DeCA]]-(Table1[[#This Row],[SH/PLT]]/Table1[[#This Row],[UPK]]))*Table1[[#This Row],[SH/PLT CONTAINS]],0)</f>
        <v>0</v>
      </c>
      <c r="CG34" s="518" t="s">
        <v>884</v>
      </c>
      <c r="CH34" s="518"/>
      <c r="CI34" s="518"/>
      <c r="CJ34" s="518">
        <f t="shared" si="1"/>
        <v>8</v>
      </c>
      <c r="CK34" s="518"/>
      <c r="CL34" s="518"/>
      <c r="CM34" s="518"/>
      <c r="CN34" s="848" t="s">
        <v>947</v>
      </c>
      <c r="CO34" s="848" t="s">
        <v>958</v>
      </c>
    </row>
    <row r="35" spans="1:93" x14ac:dyDescent="0.25">
      <c r="A35" s="516">
        <v>16</v>
      </c>
      <c r="B35" s="806"/>
      <c r="C35" s="806"/>
      <c r="D35" s="806"/>
      <c r="E35" s="806"/>
      <c r="F35" s="806"/>
      <c r="G35" s="806"/>
      <c r="H35" s="807"/>
      <c r="I35" s="806"/>
      <c r="J35" s="808"/>
      <c r="K35" s="662" t="str">
        <f>TEXT(Table1[[#This Row],[CASE GTIN]],"00000000000000")</f>
        <v>00000000000000</v>
      </c>
      <c r="L35" s="662">
        <f>MID(Table1[[#This Row],[LPAD CS GTIN TO 14]],1,1)*L$18</f>
        <v>0</v>
      </c>
      <c r="M35" s="662">
        <f>MID(Table1[[#This Row],[LPAD CS GTIN TO 14]],2,1)*M$18</f>
        <v>0</v>
      </c>
      <c r="N35" s="662">
        <f>MID(Table1[[#This Row],[LPAD CS GTIN TO 14]],3,1)*N$18</f>
        <v>0</v>
      </c>
      <c r="O35" s="662">
        <f>MID(Table1[[#This Row],[LPAD CS GTIN TO 14]],4,1)*O$18</f>
        <v>0</v>
      </c>
      <c r="P35" s="662">
        <f>MID(Table1[[#This Row],[LPAD CS GTIN TO 14]],5,1)*P$18</f>
        <v>0</v>
      </c>
      <c r="Q35" s="662">
        <f>MID(Table1[[#This Row],[LPAD CS GTIN TO 14]],6,1)*Q$18</f>
        <v>0</v>
      </c>
      <c r="R35" s="662">
        <f>MID(Table1[[#This Row],[LPAD CS GTIN TO 14]],7,1)*R$18</f>
        <v>0</v>
      </c>
      <c r="S35" s="662">
        <f>MID(Table1[[#This Row],[LPAD CS GTIN TO 14]],8,1)*S$18</f>
        <v>0</v>
      </c>
      <c r="T35" s="662">
        <f>MID(Table1[[#This Row],[LPAD CS GTIN TO 14]],9,1)*T$18</f>
        <v>0</v>
      </c>
      <c r="U35" s="662">
        <f>MID(Table1[[#This Row],[LPAD CS GTIN TO 14]],10,1)*U$18</f>
        <v>0</v>
      </c>
      <c r="V35" s="662">
        <f>MID(Table1[[#This Row],[LPAD CS GTIN TO 14]],11,1)*V$18</f>
        <v>0</v>
      </c>
      <c r="W35" s="662">
        <f>MID(Table1[[#This Row],[LPAD CS GTIN TO 14]],12,1)*W$18</f>
        <v>0</v>
      </c>
      <c r="X35" s="662">
        <f>MID(Table1[[#This Row],[LPAD CS GTIN TO 14]],13,1)*X$18</f>
        <v>0</v>
      </c>
      <c r="Y35" s="662">
        <f>MID(Table1[[#This Row],[LPAD CS GTIN TO 14]],14,1)*Y$18</f>
        <v>0</v>
      </c>
      <c r="Z35" s="662">
        <f>SUM(Table1[[#This Row],[CS GTIN POSITION 1]:[CS GTIN POSITION 14]])</f>
        <v>0</v>
      </c>
      <c r="AA35" s="662">
        <f>IFERROR(ROUNDUP(Table1[[#This Row],[SUM (COL L THUR Y)]],-1),"")</f>
        <v>0</v>
      </c>
      <c r="AB35" s="662">
        <f>Table1[[#This Row],[NEAREST MULT OF 10 (&gt;=SUM)]]-Table1[[#This Row],[SUM (COL L THUR Y)]]</f>
        <v>0</v>
      </c>
      <c r="AC35" s="674" t="str">
        <f>IF(Table1[[#This Row],[CASE GTIN]]&lt;&gt;"",IF(RIGHT(Table1[[#This Row],[CASE GTIN]],1)*1=Table1[[#This Row],[CHECK DIGIT]]*1,"VALID","INVALID"),"")</f>
        <v/>
      </c>
      <c r="AD35" s="808"/>
      <c r="AE35" s="809"/>
      <c r="AF35" s="810"/>
      <c r="AG35" s="811"/>
      <c r="AH35" s="812"/>
      <c r="AI35" s="812"/>
      <c r="AJ35" s="812"/>
      <c r="AK35" s="812"/>
      <c r="AL35" s="812"/>
      <c r="AM35" s="812"/>
      <c r="AN35" s="812"/>
      <c r="AO35" s="807"/>
      <c r="AP35" s="806"/>
      <c r="AQ35" s="806"/>
      <c r="AR35" s="806"/>
      <c r="AS35" s="806"/>
      <c r="AT35" s="806"/>
      <c r="AU35" s="813"/>
      <c r="AV35" s="691"/>
      <c r="AW35" s="814"/>
      <c r="AX35" s="814"/>
      <c r="AY35" s="814"/>
      <c r="AZ35" s="864"/>
      <c r="BA35" s="814"/>
      <c r="BB35" s="814"/>
      <c r="BC35" s="864"/>
      <c r="BD35" s="819" t="str">
        <f>IF(AND(Table1[[#This Row],[MGR   SPEC]]&lt;&gt;"",Table1[[#This Row],[UPK]]&lt;&gt;""),Table1[[#This Row],[MGR   SPEC]]/Table1[[#This Row],[UPK]],"")</f>
        <v/>
      </c>
      <c r="BE35" s="819" t="str">
        <f>IF(AND(Table1[[#This Row],[PWR  BUY]]&lt;&gt;"",Table1[[#This Row],[UPK]]&lt;&gt;""),Table1[[#This Row],[PWR  BUY]]/Table1[[#This Row],[UPK]],"")</f>
        <v/>
      </c>
      <c r="BF35" s="855" t="str">
        <f>IF(AND(Table1[[#This Row],[SH/PLT]]&lt;&gt;"",Table1[[#This Row],[UPK]]&lt;&gt;""),Table1[[#This Row],[SH/PLT]]/Table1[[#This Row],[UPK]],"")</f>
        <v/>
      </c>
      <c r="BG35" s="819"/>
      <c r="BH35" s="819"/>
      <c r="BI35" s="819"/>
      <c r="BJ35" s="855"/>
      <c r="BK35" s="819"/>
      <c r="BL35" s="819"/>
      <c r="BM35" s="855"/>
      <c r="BN35" s="856"/>
      <c r="BO35" s="853"/>
      <c r="BP35" s="867"/>
      <c r="BQ35" s="816"/>
      <c r="BR35" s="858"/>
      <c r="BS35" s="816"/>
      <c r="BT35" s="859"/>
      <c r="BU35" s="868"/>
      <c r="BV35" s="806"/>
      <c r="BW35" s="862"/>
      <c r="BX35" s="869"/>
      <c r="BY35" s="677">
        <f>IF(AND(OR($G$20="SH",$G$20="PL"),AND(NOT(Table1[[#This Row],[UI]]="SH"),NOT(Table1[[#This Row],[UI]]="PL")),AND(Table1[[#This Row],[REG COST DeCA]]&lt;&gt;"",Table1[[#This Row],[SH/PLT]]&lt;&gt;"")),(Table1[[#This Row],[REG COST DeCA]]-(Table1[[#This Row],[SH/PLT]]/Table1[[#This Row],[UPK]]))*Table1[[#This Row],[SH/PLT CONTAINS]],0)</f>
        <v>0</v>
      </c>
      <c r="CG35" s="518" t="s">
        <v>885</v>
      </c>
      <c r="CH35" s="518"/>
      <c r="CI35" s="518"/>
      <c r="CJ35" s="518">
        <f t="shared" si="1"/>
        <v>8.5</v>
      </c>
      <c r="CK35" s="518"/>
      <c r="CL35" s="518"/>
      <c r="CM35" s="518"/>
      <c r="CN35" s="848" t="s">
        <v>947</v>
      </c>
      <c r="CO35" s="848" t="s">
        <v>958</v>
      </c>
    </row>
    <row r="36" spans="1:93" x14ac:dyDescent="0.25">
      <c r="A36" s="516">
        <v>17</v>
      </c>
      <c r="B36" s="806"/>
      <c r="C36" s="806"/>
      <c r="D36" s="806"/>
      <c r="E36" s="806"/>
      <c r="F36" s="806"/>
      <c r="G36" s="806"/>
      <c r="H36" s="807"/>
      <c r="I36" s="806"/>
      <c r="J36" s="808"/>
      <c r="K36" s="662" t="str">
        <f>TEXT(Table1[[#This Row],[CASE GTIN]],"00000000000000")</f>
        <v>00000000000000</v>
      </c>
      <c r="L36" s="662">
        <f>MID(Table1[[#This Row],[LPAD CS GTIN TO 14]],1,1)*L$18</f>
        <v>0</v>
      </c>
      <c r="M36" s="662">
        <f>MID(Table1[[#This Row],[LPAD CS GTIN TO 14]],2,1)*M$18</f>
        <v>0</v>
      </c>
      <c r="N36" s="662">
        <f>MID(Table1[[#This Row],[LPAD CS GTIN TO 14]],3,1)*N$18</f>
        <v>0</v>
      </c>
      <c r="O36" s="662">
        <f>MID(Table1[[#This Row],[LPAD CS GTIN TO 14]],4,1)*O$18</f>
        <v>0</v>
      </c>
      <c r="P36" s="662">
        <f>MID(Table1[[#This Row],[LPAD CS GTIN TO 14]],5,1)*P$18</f>
        <v>0</v>
      </c>
      <c r="Q36" s="662">
        <f>MID(Table1[[#This Row],[LPAD CS GTIN TO 14]],6,1)*Q$18</f>
        <v>0</v>
      </c>
      <c r="R36" s="662">
        <f>MID(Table1[[#This Row],[LPAD CS GTIN TO 14]],7,1)*R$18</f>
        <v>0</v>
      </c>
      <c r="S36" s="662">
        <f>MID(Table1[[#This Row],[LPAD CS GTIN TO 14]],8,1)*S$18</f>
        <v>0</v>
      </c>
      <c r="T36" s="662">
        <f>MID(Table1[[#This Row],[LPAD CS GTIN TO 14]],9,1)*T$18</f>
        <v>0</v>
      </c>
      <c r="U36" s="662">
        <f>MID(Table1[[#This Row],[LPAD CS GTIN TO 14]],10,1)*U$18</f>
        <v>0</v>
      </c>
      <c r="V36" s="662">
        <f>MID(Table1[[#This Row],[LPAD CS GTIN TO 14]],11,1)*V$18</f>
        <v>0</v>
      </c>
      <c r="W36" s="662">
        <f>MID(Table1[[#This Row],[LPAD CS GTIN TO 14]],12,1)*W$18</f>
        <v>0</v>
      </c>
      <c r="X36" s="662">
        <f>MID(Table1[[#This Row],[LPAD CS GTIN TO 14]],13,1)*X$18</f>
        <v>0</v>
      </c>
      <c r="Y36" s="662">
        <f>MID(Table1[[#This Row],[LPAD CS GTIN TO 14]],14,1)*Y$18</f>
        <v>0</v>
      </c>
      <c r="Z36" s="662">
        <f>SUM(Table1[[#This Row],[CS GTIN POSITION 1]:[CS GTIN POSITION 14]])</f>
        <v>0</v>
      </c>
      <c r="AA36" s="662">
        <f>IFERROR(ROUNDUP(Table1[[#This Row],[SUM (COL L THUR Y)]],-1),"")</f>
        <v>0</v>
      </c>
      <c r="AB36" s="662">
        <f>Table1[[#This Row],[NEAREST MULT OF 10 (&gt;=SUM)]]-Table1[[#This Row],[SUM (COL L THUR Y)]]</f>
        <v>0</v>
      </c>
      <c r="AC36" s="674" t="str">
        <f>IF(Table1[[#This Row],[CASE GTIN]]&lt;&gt;"",IF(RIGHT(Table1[[#This Row],[CASE GTIN]],1)*1=Table1[[#This Row],[CHECK DIGIT]]*1,"VALID","INVALID"),"")</f>
        <v/>
      </c>
      <c r="AD36" s="808"/>
      <c r="AE36" s="809"/>
      <c r="AF36" s="810"/>
      <c r="AG36" s="811"/>
      <c r="AH36" s="812"/>
      <c r="AI36" s="812"/>
      <c r="AJ36" s="812"/>
      <c r="AK36" s="812"/>
      <c r="AL36" s="812"/>
      <c r="AM36" s="812"/>
      <c r="AN36" s="812"/>
      <c r="AO36" s="807"/>
      <c r="AP36" s="806"/>
      <c r="AQ36" s="806"/>
      <c r="AR36" s="806"/>
      <c r="AS36" s="806"/>
      <c r="AT36" s="806"/>
      <c r="AU36" s="813"/>
      <c r="AV36" s="691"/>
      <c r="AW36" s="814"/>
      <c r="AX36" s="814"/>
      <c r="AY36" s="814"/>
      <c r="AZ36" s="864"/>
      <c r="BA36" s="814"/>
      <c r="BB36" s="814"/>
      <c r="BC36" s="864"/>
      <c r="BD36" s="819" t="str">
        <f>IF(AND(Table1[[#This Row],[MGR   SPEC]]&lt;&gt;"",Table1[[#This Row],[UPK]]&lt;&gt;""),Table1[[#This Row],[MGR   SPEC]]/Table1[[#This Row],[UPK]],"")</f>
        <v/>
      </c>
      <c r="BE36" s="819" t="str">
        <f>IF(AND(Table1[[#This Row],[PWR  BUY]]&lt;&gt;"",Table1[[#This Row],[UPK]]&lt;&gt;""),Table1[[#This Row],[PWR  BUY]]/Table1[[#This Row],[UPK]],"")</f>
        <v/>
      </c>
      <c r="BF36" s="855" t="str">
        <f>IF(AND(Table1[[#This Row],[SH/PLT]]&lt;&gt;"",Table1[[#This Row],[UPK]]&lt;&gt;""),Table1[[#This Row],[SH/PLT]]/Table1[[#This Row],[UPK]],"")</f>
        <v/>
      </c>
      <c r="BG36" s="819"/>
      <c r="BH36" s="819"/>
      <c r="BI36" s="819"/>
      <c r="BJ36" s="855"/>
      <c r="BK36" s="819"/>
      <c r="BL36" s="819"/>
      <c r="BM36" s="855"/>
      <c r="BN36" s="856"/>
      <c r="BO36" s="853"/>
      <c r="BP36" s="867"/>
      <c r="BQ36" s="816"/>
      <c r="BR36" s="858"/>
      <c r="BS36" s="816"/>
      <c r="BT36" s="859"/>
      <c r="BU36" s="868"/>
      <c r="BV36" s="806"/>
      <c r="BW36" s="862"/>
      <c r="BX36" s="869"/>
      <c r="BY36" s="677">
        <f>IF(AND(OR($G$20="SH",$G$20="PL"),AND(NOT(Table1[[#This Row],[UI]]="SH"),NOT(Table1[[#This Row],[UI]]="PL")),AND(Table1[[#This Row],[REG COST DeCA]]&lt;&gt;"",Table1[[#This Row],[SH/PLT]]&lt;&gt;"")),(Table1[[#This Row],[REG COST DeCA]]-(Table1[[#This Row],[SH/PLT]]/Table1[[#This Row],[UPK]]))*Table1[[#This Row],[SH/PLT CONTAINS]],0)</f>
        <v>0</v>
      </c>
      <c r="CG36" s="518" t="s">
        <v>887</v>
      </c>
      <c r="CH36" s="518"/>
      <c r="CI36" s="518"/>
      <c r="CJ36" s="518">
        <f t="shared" si="1"/>
        <v>9</v>
      </c>
      <c r="CK36" s="518"/>
      <c r="CL36" s="518"/>
      <c r="CM36" s="518"/>
      <c r="CN36" s="848" t="s">
        <v>948</v>
      </c>
      <c r="CO36" s="848" t="s">
        <v>959</v>
      </c>
    </row>
    <row r="37" spans="1:93" x14ac:dyDescent="0.25">
      <c r="A37" s="516">
        <v>18</v>
      </c>
      <c r="B37" s="806"/>
      <c r="C37" s="806"/>
      <c r="D37" s="806"/>
      <c r="E37" s="806"/>
      <c r="F37" s="806"/>
      <c r="G37" s="806"/>
      <c r="H37" s="807"/>
      <c r="I37" s="806"/>
      <c r="J37" s="808"/>
      <c r="K37" s="662" t="str">
        <f>TEXT(Table1[[#This Row],[CASE GTIN]],"00000000000000")</f>
        <v>00000000000000</v>
      </c>
      <c r="L37" s="662">
        <f>MID(Table1[[#This Row],[LPAD CS GTIN TO 14]],1,1)*L$18</f>
        <v>0</v>
      </c>
      <c r="M37" s="662">
        <f>MID(Table1[[#This Row],[LPAD CS GTIN TO 14]],2,1)*M$18</f>
        <v>0</v>
      </c>
      <c r="N37" s="662">
        <f>MID(Table1[[#This Row],[LPAD CS GTIN TO 14]],3,1)*N$18</f>
        <v>0</v>
      </c>
      <c r="O37" s="662">
        <f>MID(Table1[[#This Row],[LPAD CS GTIN TO 14]],4,1)*O$18</f>
        <v>0</v>
      </c>
      <c r="P37" s="662">
        <f>MID(Table1[[#This Row],[LPAD CS GTIN TO 14]],5,1)*P$18</f>
        <v>0</v>
      </c>
      <c r="Q37" s="662">
        <f>MID(Table1[[#This Row],[LPAD CS GTIN TO 14]],6,1)*Q$18</f>
        <v>0</v>
      </c>
      <c r="R37" s="662">
        <f>MID(Table1[[#This Row],[LPAD CS GTIN TO 14]],7,1)*R$18</f>
        <v>0</v>
      </c>
      <c r="S37" s="662">
        <f>MID(Table1[[#This Row],[LPAD CS GTIN TO 14]],8,1)*S$18</f>
        <v>0</v>
      </c>
      <c r="T37" s="662">
        <f>MID(Table1[[#This Row],[LPAD CS GTIN TO 14]],9,1)*T$18</f>
        <v>0</v>
      </c>
      <c r="U37" s="662">
        <f>MID(Table1[[#This Row],[LPAD CS GTIN TO 14]],10,1)*U$18</f>
        <v>0</v>
      </c>
      <c r="V37" s="662">
        <f>MID(Table1[[#This Row],[LPAD CS GTIN TO 14]],11,1)*V$18</f>
        <v>0</v>
      </c>
      <c r="W37" s="662">
        <f>MID(Table1[[#This Row],[LPAD CS GTIN TO 14]],12,1)*W$18</f>
        <v>0</v>
      </c>
      <c r="X37" s="662">
        <f>MID(Table1[[#This Row],[LPAD CS GTIN TO 14]],13,1)*X$18</f>
        <v>0</v>
      </c>
      <c r="Y37" s="662">
        <f>MID(Table1[[#This Row],[LPAD CS GTIN TO 14]],14,1)*Y$18</f>
        <v>0</v>
      </c>
      <c r="Z37" s="662">
        <f>SUM(Table1[[#This Row],[CS GTIN POSITION 1]:[CS GTIN POSITION 14]])</f>
        <v>0</v>
      </c>
      <c r="AA37" s="662">
        <f>IFERROR(ROUNDUP(Table1[[#This Row],[SUM (COL L THUR Y)]],-1),"")</f>
        <v>0</v>
      </c>
      <c r="AB37" s="662">
        <f>Table1[[#This Row],[NEAREST MULT OF 10 (&gt;=SUM)]]-Table1[[#This Row],[SUM (COL L THUR Y)]]</f>
        <v>0</v>
      </c>
      <c r="AC37" s="674" t="str">
        <f>IF(Table1[[#This Row],[CASE GTIN]]&lt;&gt;"",IF(RIGHT(Table1[[#This Row],[CASE GTIN]],1)*1=Table1[[#This Row],[CHECK DIGIT]]*1,"VALID","INVALID"),"")</f>
        <v/>
      </c>
      <c r="AD37" s="808"/>
      <c r="AE37" s="809"/>
      <c r="AF37" s="810"/>
      <c r="AG37" s="811"/>
      <c r="AH37" s="812"/>
      <c r="AI37" s="812"/>
      <c r="AJ37" s="812"/>
      <c r="AK37" s="812"/>
      <c r="AL37" s="812"/>
      <c r="AM37" s="812"/>
      <c r="AN37" s="812"/>
      <c r="AO37" s="807"/>
      <c r="AP37" s="806"/>
      <c r="AQ37" s="806"/>
      <c r="AR37" s="806"/>
      <c r="AS37" s="806"/>
      <c r="AT37" s="806"/>
      <c r="AU37" s="813"/>
      <c r="AV37" s="691"/>
      <c r="AW37" s="814"/>
      <c r="AX37" s="814"/>
      <c r="AY37" s="814"/>
      <c r="AZ37" s="864"/>
      <c r="BA37" s="814"/>
      <c r="BB37" s="814"/>
      <c r="BC37" s="864"/>
      <c r="BD37" s="819" t="str">
        <f>IF(AND(Table1[[#This Row],[MGR   SPEC]]&lt;&gt;"",Table1[[#This Row],[UPK]]&lt;&gt;""),Table1[[#This Row],[MGR   SPEC]]/Table1[[#This Row],[UPK]],"")</f>
        <v/>
      </c>
      <c r="BE37" s="819" t="str">
        <f>IF(AND(Table1[[#This Row],[PWR  BUY]]&lt;&gt;"",Table1[[#This Row],[UPK]]&lt;&gt;""),Table1[[#This Row],[PWR  BUY]]/Table1[[#This Row],[UPK]],"")</f>
        <v/>
      </c>
      <c r="BF37" s="855" t="str">
        <f>IF(AND(Table1[[#This Row],[SH/PLT]]&lt;&gt;"",Table1[[#This Row],[UPK]]&lt;&gt;""),Table1[[#This Row],[SH/PLT]]/Table1[[#This Row],[UPK]],"")</f>
        <v/>
      </c>
      <c r="BG37" s="819"/>
      <c r="BH37" s="819"/>
      <c r="BI37" s="819"/>
      <c r="BJ37" s="855"/>
      <c r="BK37" s="819"/>
      <c r="BL37" s="819"/>
      <c r="BM37" s="855"/>
      <c r="BN37" s="856"/>
      <c r="BO37" s="853"/>
      <c r="BP37" s="867"/>
      <c r="BQ37" s="816"/>
      <c r="BR37" s="858"/>
      <c r="BS37" s="816"/>
      <c r="BT37" s="859"/>
      <c r="BU37" s="868"/>
      <c r="BV37" s="806"/>
      <c r="BW37" s="862"/>
      <c r="BX37" s="869"/>
      <c r="BY37" s="677">
        <f>IF(AND(OR($G$20="SH",$G$20="PL"),AND(NOT(Table1[[#This Row],[UI]]="SH"),NOT(Table1[[#This Row],[UI]]="PL")),AND(Table1[[#This Row],[REG COST DeCA]]&lt;&gt;"",Table1[[#This Row],[SH/PLT]]&lt;&gt;"")),(Table1[[#This Row],[REG COST DeCA]]-(Table1[[#This Row],[SH/PLT]]/Table1[[#This Row],[UPK]]))*Table1[[#This Row],[SH/PLT CONTAINS]],0)</f>
        <v>0</v>
      </c>
      <c r="CG37" s="518" t="s">
        <v>888</v>
      </c>
      <c r="CH37" s="518"/>
      <c r="CI37" s="518"/>
      <c r="CJ37" s="518">
        <f t="shared" si="1"/>
        <v>9.5</v>
      </c>
      <c r="CK37" s="518"/>
      <c r="CL37" s="518"/>
      <c r="CM37" s="518"/>
      <c r="CN37" s="848" t="s">
        <v>948</v>
      </c>
      <c r="CO37" s="848" t="s">
        <v>959</v>
      </c>
    </row>
    <row r="38" spans="1:93" x14ac:dyDescent="0.25">
      <c r="A38" s="516">
        <v>19</v>
      </c>
      <c r="B38" s="806"/>
      <c r="C38" s="806"/>
      <c r="D38" s="806"/>
      <c r="E38" s="806"/>
      <c r="F38" s="806"/>
      <c r="G38" s="806"/>
      <c r="H38" s="807"/>
      <c r="I38" s="806"/>
      <c r="J38" s="808"/>
      <c r="K38" s="662" t="str">
        <f>TEXT(Table1[[#This Row],[CASE GTIN]],"00000000000000")</f>
        <v>00000000000000</v>
      </c>
      <c r="L38" s="662">
        <f>MID(Table1[[#This Row],[LPAD CS GTIN TO 14]],1,1)*L$18</f>
        <v>0</v>
      </c>
      <c r="M38" s="662">
        <f>MID(Table1[[#This Row],[LPAD CS GTIN TO 14]],2,1)*M$18</f>
        <v>0</v>
      </c>
      <c r="N38" s="662">
        <f>MID(Table1[[#This Row],[LPAD CS GTIN TO 14]],3,1)*N$18</f>
        <v>0</v>
      </c>
      <c r="O38" s="662">
        <f>MID(Table1[[#This Row],[LPAD CS GTIN TO 14]],4,1)*O$18</f>
        <v>0</v>
      </c>
      <c r="P38" s="662">
        <f>MID(Table1[[#This Row],[LPAD CS GTIN TO 14]],5,1)*P$18</f>
        <v>0</v>
      </c>
      <c r="Q38" s="662">
        <f>MID(Table1[[#This Row],[LPAD CS GTIN TO 14]],6,1)*Q$18</f>
        <v>0</v>
      </c>
      <c r="R38" s="662">
        <f>MID(Table1[[#This Row],[LPAD CS GTIN TO 14]],7,1)*R$18</f>
        <v>0</v>
      </c>
      <c r="S38" s="662">
        <f>MID(Table1[[#This Row],[LPAD CS GTIN TO 14]],8,1)*S$18</f>
        <v>0</v>
      </c>
      <c r="T38" s="662">
        <f>MID(Table1[[#This Row],[LPAD CS GTIN TO 14]],9,1)*T$18</f>
        <v>0</v>
      </c>
      <c r="U38" s="662">
        <f>MID(Table1[[#This Row],[LPAD CS GTIN TO 14]],10,1)*U$18</f>
        <v>0</v>
      </c>
      <c r="V38" s="662">
        <f>MID(Table1[[#This Row],[LPAD CS GTIN TO 14]],11,1)*V$18</f>
        <v>0</v>
      </c>
      <c r="W38" s="662">
        <f>MID(Table1[[#This Row],[LPAD CS GTIN TO 14]],12,1)*W$18</f>
        <v>0</v>
      </c>
      <c r="X38" s="662">
        <f>MID(Table1[[#This Row],[LPAD CS GTIN TO 14]],13,1)*X$18</f>
        <v>0</v>
      </c>
      <c r="Y38" s="662">
        <f>MID(Table1[[#This Row],[LPAD CS GTIN TO 14]],14,1)*Y$18</f>
        <v>0</v>
      </c>
      <c r="Z38" s="662">
        <f>SUM(Table1[[#This Row],[CS GTIN POSITION 1]:[CS GTIN POSITION 14]])</f>
        <v>0</v>
      </c>
      <c r="AA38" s="662">
        <f>IFERROR(ROUNDUP(Table1[[#This Row],[SUM (COL L THUR Y)]],-1),"")</f>
        <v>0</v>
      </c>
      <c r="AB38" s="662">
        <f>Table1[[#This Row],[NEAREST MULT OF 10 (&gt;=SUM)]]-Table1[[#This Row],[SUM (COL L THUR Y)]]</f>
        <v>0</v>
      </c>
      <c r="AC38" s="674" t="str">
        <f>IF(Table1[[#This Row],[CASE GTIN]]&lt;&gt;"",IF(RIGHT(Table1[[#This Row],[CASE GTIN]],1)*1=Table1[[#This Row],[CHECK DIGIT]]*1,"VALID","INVALID"),"")</f>
        <v/>
      </c>
      <c r="AD38" s="808"/>
      <c r="AE38" s="809"/>
      <c r="AF38" s="810"/>
      <c r="AG38" s="811"/>
      <c r="AH38" s="812"/>
      <c r="AI38" s="812"/>
      <c r="AJ38" s="812"/>
      <c r="AK38" s="812"/>
      <c r="AL38" s="812"/>
      <c r="AM38" s="812"/>
      <c r="AN38" s="812"/>
      <c r="AO38" s="807"/>
      <c r="AP38" s="806"/>
      <c r="AQ38" s="806"/>
      <c r="AR38" s="806"/>
      <c r="AS38" s="806"/>
      <c r="AT38" s="806"/>
      <c r="AU38" s="813"/>
      <c r="AV38" s="691"/>
      <c r="AW38" s="814"/>
      <c r="AX38" s="814"/>
      <c r="AY38" s="814"/>
      <c r="AZ38" s="864"/>
      <c r="BA38" s="814"/>
      <c r="BB38" s="814"/>
      <c r="BC38" s="864"/>
      <c r="BD38" s="819" t="str">
        <f>IF(AND(Table1[[#This Row],[MGR   SPEC]]&lt;&gt;"",Table1[[#This Row],[UPK]]&lt;&gt;""),Table1[[#This Row],[MGR   SPEC]]/Table1[[#This Row],[UPK]],"")</f>
        <v/>
      </c>
      <c r="BE38" s="819" t="str">
        <f>IF(AND(Table1[[#This Row],[PWR  BUY]]&lt;&gt;"",Table1[[#This Row],[UPK]]&lt;&gt;""),Table1[[#This Row],[PWR  BUY]]/Table1[[#This Row],[UPK]],"")</f>
        <v/>
      </c>
      <c r="BF38" s="855" t="str">
        <f>IF(AND(Table1[[#This Row],[SH/PLT]]&lt;&gt;"",Table1[[#This Row],[UPK]]&lt;&gt;""),Table1[[#This Row],[SH/PLT]]/Table1[[#This Row],[UPK]],"")</f>
        <v/>
      </c>
      <c r="BG38" s="819"/>
      <c r="BH38" s="819"/>
      <c r="BI38" s="819"/>
      <c r="BJ38" s="855"/>
      <c r="BK38" s="819"/>
      <c r="BL38" s="819"/>
      <c r="BM38" s="855"/>
      <c r="BN38" s="856"/>
      <c r="BO38" s="853"/>
      <c r="BP38" s="867"/>
      <c r="BQ38" s="816"/>
      <c r="BR38" s="858"/>
      <c r="BS38" s="816"/>
      <c r="BT38" s="859"/>
      <c r="BU38" s="868"/>
      <c r="BV38" s="806"/>
      <c r="BW38" s="862"/>
      <c r="BX38" s="869"/>
      <c r="BY38" s="677">
        <f>IF(AND(OR($G$20="SH",$G$20="PL"),AND(NOT(Table1[[#This Row],[UI]]="SH"),NOT(Table1[[#This Row],[UI]]="PL")),AND(Table1[[#This Row],[REG COST DeCA]]&lt;&gt;"",Table1[[#This Row],[SH/PLT]]&lt;&gt;"")),(Table1[[#This Row],[REG COST DeCA]]-(Table1[[#This Row],[SH/PLT]]/Table1[[#This Row],[UPK]]))*Table1[[#This Row],[SH/PLT CONTAINS]],0)</f>
        <v>0</v>
      </c>
      <c r="CG38" s="518" t="s">
        <v>889</v>
      </c>
      <c r="CH38" s="518"/>
      <c r="CI38" s="518"/>
      <c r="CJ38" s="518">
        <f t="shared" si="1"/>
        <v>10</v>
      </c>
      <c r="CK38" s="518"/>
      <c r="CL38" s="518"/>
      <c r="CM38" s="518"/>
      <c r="CN38" s="848" t="s">
        <v>948</v>
      </c>
      <c r="CO38" s="848" t="s">
        <v>959</v>
      </c>
    </row>
    <row r="39" spans="1:93" x14ac:dyDescent="0.25">
      <c r="A39" s="516">
        <v>20</v>
      </c>
      <c r="B39" s="806"/>
      <c r="C39" s="806"/>
      <c r="D39" s="806"/>
      <c r="E39" s="806"/>
      <c r="F39" s="806"/>
      <c r="G39" s="806"/>
      <c r="H39" s="807"/>
      <c r="I39" s="806"/>
      <c r="J39" s="808"/>
      <c r="K39" s="662" t="str">
        <f>TEXT(Table1[[#This Row],[CASE GTIN]],"00000000000000")</f>
        <v>00000000000000</v>
      </c>
      <c r="L39" s="662">
        <f>MID(Table1[[#This Row],[LPAD CS GTIN TO 14]],1,1)*L$18</f>
        <v>0</v>
      </c>
      <c r="M39" s="662">
        <f>MID(Table1[[#This Row],[LPAD CS GTIN TO 14]],2,1)*M$18</f>
        <v>0</v>
      </c>
      <c r="N39" s="662">
        <f>MID(Table1[[#This Row],[LPAD CS GTIN TO 14]],3,1)*N$18</f>
        <v>0</v>
      </c>
      <c r="O39" s="662">
        <f>MID(Table1[[#This Row],[LPAD CS GTIN TO 14]],4,1)*O$18</f>
        <v>0</v>
      </c>
      <c r="P39" s="662">
        <f>MID(Table1[[#This Row],[LPAD CS GTIN TO 14]],5,1)*P$18</f>
        <v>0</v>
      </c>
      <c r="Q39" s="662">
        <f>MID(Table1[[#This Row],[LPAD CS GTIN TO 14]],6,1)*Q$18</f>
        <v>0</v>
      </c>
      <c r="R39" s="662">
        <f>MID(Table1[[#This Row],[LPAD CS GTIN TO 14]],7,1)*R$18</f>
        <v>0</v>
      </c>
      <c r="S39" s="662">
        <f>MID(Table1[[#This Row],[LPAD CS GTIN TO 14]],8,1)*S$18</f>
        <v>0</v>
      </c>
      <c r="T39" s="662">
        <f>MID(Table1[[#This Row],[LPAD CS GTIN TO 14]],9,1)*T$18</f>
        <v>0</v>
      </c>
      <c r="U39" s="662">
        <f>MID(Table1[[#This Row],[LPAD CS GTIN TO 14]],10,1)*U$18</f>
        <v>0</v>
      </c>
      <c r="V39" s="662">
        <f>MID(Table1[[#This Row],[LPAD CS GTIN TO 14]],11,1)*V$18</f>
        <v>0</v>
      </c>
      <c r="W39" s="662">
        <f>MID(Table1[[#This Row],[LPAD CS GTIN TO 14]],12,1)*W$18</f>
        <v>0</v>
      </c>
      <c r="X39" s="662">
        <f>MID(Table1[[#This Row],[LPAD CS GTIN TO 14]],13,1)*X$18</f>
        <v>0</v>
      </c>
      <c r="Y39" s="662">
        <f>MID(Table1[[#This Row],[LPAD CS GTIN TO 14]],14,1)*Y$18</f>
        <v>0</v>
      </c>
      <c r="Z39" s="662">
        <f>SUM(Table1[[#This Row],[CS GTIN POSITION 1]:[CS GTIN POSITION 14]])</f>
        <v>0</v>
      </c>
      <c r="AA39" s="662">
        <f>IFERROR(ROUNDUP(Table1[[#This Row],[SUM (COL L THUR Y)]],-1),"")</f>
        <v>0</v>
      </c>
      <c r="AB39" s="662">
        <f>Table1[[#This Row],[NEAREST MULT OF 10 (&gt;=SUM)]]-Table1[[#This Row],[SUM (COL L THUR Y)]]</f>
        <v>0</v>
      </c>
      <c r="AC39" s="674" t="str">
        <f>IF(Table1[[#This Row],[CASE GTIN]]&lt;&gt;"",IF(RIGHT(Table1[[#This Row],[CASE GTIN]],1)*1=Table1[[#This Row],[CHECK DIGIT]]*1,"VALID","INVALID"),"")</f>
        <v/>
      </c>
      <c r="AD39" s="808"/>
      <c r="AE39" s="809"/>
      <c r="AF39" s="810"/>
      <c r="AG39" s="811"/>
      <c r="AH39" s="812"/>
      <c r="AI39" s="812"/>
      <c r="AJ39" s="812"/>
      <c r="AK39" s="812"/>
      <c r="AL39" s="812"/>
      <c r="AM39" s="812"/>
      <c r="AN39" s="812"/>
      <c r="AO39" s="807"/>
      <c r="AP39" s="806"/>
      <c r="AQ39" s="806"/>
      <c r="AR39" s="806"/>
      <c r="AS39" s="806"/>
      <c r="AT39" s="806"/>
      <c r="AU39" s="813"/>
      <c r="AV39" s="691"/>
      <c r="AW39" s="814"/>
      <c r="AX39" s="814"/>
      <c r="AY39" s="814"/>
      <c r="AZ39" s="864"/>
      <c r="BA39" s="814"/>
      <c r="BB39" s="814"/>
      <c r="BC39" s="864"/>
      <c r="BD39" s="819" t="str">
        <f>IF(AND(Table1[[#This Row],[MGR   SPEC]]&lt;&gt;"",Table1[[#This Row],[UPK]]&lt;&gt;""),Table1[[#This Row],[MGR   SPEC]]/Table1[[#This Row],[UPK]],"")</f>
        <v/>
      </c>
      <c r="BE39" s="819" t="str">
        <f>IF(AND(Table1[[#This Row],[PWR  BUY]]&lt;&gt;"",Table1[[#This Row],[UPK]]&lt;&gt;""),Table1[[#This Row],[PWR  BUY]]/Table1[[#This Row],[UPK]],"")</f>
        <v/>
      </c>
      <c r="BF39" s="855" t="str">
        <f>IF(AND(Table1[[#This Row],[SH/PLT]]&lt;&gt;"",Table1[[#This Row],[UPK]]&lt;&gt;""),Table1[[#This Row],[SH/PLT]]/Table1[[#This Row],[UPK]],"")</f>
        <v/>
      </c>
      <c r="BG39" s="819"/>
      <c r="BH39" s="819"/>
      <c r="BI39" s="819"/>
      <c r="BJ39" s="855"/>
      <c r="BK39" s="819"/>
      <c r="BL39" s="819"/>
      <c r="BM39" s="855"/>
      <c r="BN39" s="856"/>
      <c r="BO39" s="853"/>
      <c r="BP39" s="867"/>
      <c r="BQ39" s="816"/>
      <c r="BR39" s="858"/>
      <c r="BS39" s="816"/>
      <c r="BT39" s="859"/>
      <c r="BU39" s="868"/>
      <c r="BV39" s="806"/>
      <c r="BW39" s="862"/>
      <c r="BX39" s="869"/>
      <c r="BY39" s="677">
        <f>IF(AND(OR($G$20="SH",$G$20="PL"),AND(NOT(Table1[[#This Row],[UI]]="SH"),NOT(Table1[[#This Row],[UI]]="PL")),AND(Table1[[#This Row],[REG COST DeCA]]&lt;&gt;"",Table1[[#This Row],[SH/PLT]]&lt;&gt;"")),(Table1[[#This Row],[REG COST DeCA]]-(Table1[[#This Row],[SH/PLT]]/Table1[[#This Row],[UPK]]))*Table1[[#This Row],[SH/PLT CONTAINS]],0)</f>
        <v>0</v>
      </c>
      <c r="CG39" s="518" t="s">
        <v>890</v>
      </c>
      <c r="CH39" s="518"/>
      <c r="CI39" s="518"/>
      <c r="CJ39" s="518">
        <f t="shared" si="1"/>
        <v>10.5</v>
      </c>
      <c r="CK39" s="518"/>
      <c r="CL39" s="518"/>
      <c r="CM39" s="518"/>
      <c r="CN39" s="848" t="s">
        <v>948</v>
      </c>
      <c r="CO39" s="848" t="s">
        <v>959</v>
      </c>
    </row>
    <row r="40" spans="1:93" x14ac:dyDescent="0.25">
      <c r="A40" s="516">
        <v>21</v>
      </c>
      <c r="B40" s="806"/>
      <c r="C40" s="806"/>
      <c r="D40" s="806"/>
      <c r="E40" s="806"/>
      <c r="F40" s="806"/>
      <c r="G40" s="806"/>
      <c r="H40" s="807"/>
      <c r="I40" s="806"/>
      <c r="J40" s="808"/>
      <c r="K40" s="662" t="str">
        <f>TEXT(Table1[[#This Row],[CASE GTIN]],"00000000000000")</f>
        <v>00000000000000</v>
      </c>
      <c r="L40" s="662">
        <f>MID(Table1[[#This Row],[LPAD CS GTIN TO 14]],1,1)*L$18</f>
        <v>0</v>
      </c>
      <c r="M40" s="662">
        <f>MID(Table1[[#This Row],[LPAD CS GTIN TO 14]],2,1)*M$18</f>
        <v>0</v>
      </c>
      <c r="N40" s="662">
        <f>MID(Table1[[#This Row],[LPAD CS GTIN TO 14]],3,1)*N$18</f>
        <v>0</v>
      </c>
      <c r="O40" s="662">
        <f>MID(Table1[[#This Row],[LPAD CS GTIN TO 14]],4,1)*O$18</f>
        <v>0</v>
      </c>
      <c r="P40" s="662">
        <f>MID(Table1[[#This Row],[LPAD CS GTIN TO 14]],5,1)*P$18</f>
        <v>0</v>
      </c>
      <c r="Q40" s="662">
        <f>MID(Table1[[#This Row],[LPAD CS GTIN TO 14]],6,1)*Q$18</f>
        <v>0</v>
      </c>
      <c r="R40" s="662">
        <f>MID(Table1[[#This Row],[LPAD CS GTIN TO 14]],7,1)*R$18</f>
        <v>0</v>
      </c>
      <c r="S40" s="662">
        <f>MID(Table1[[#This Row],[LPAD CS GTIN TO 14]],8,1)*S$18</f>
        <v>0</v>
      </c>
      <c r="T40" s="662">
        <f>MID(Table1[[#This Row],[LPAD CS GTIN TO 14]],9,1)*T$18</f>
        <v>0</v>
      </c>
      <c r="U40" s="662">
        <f>MID(Table1[[#This Row],[LPAD CS GTIN TO 14]],10,1)*U$18</f>
        <v>0</v>
      </c>
      <c r="V40" s="662">
        <f>MID(Table1[[#This Row],[LPAD CS GTIN TO 14]],11,1)*V$18</f>
        <v>0</v>
      </c>
      <c r="W40" s="662">
        <f>MID(Table1[[#This Row],[LPAD CS GTIN TO 14]],12,1)*W$18</f>
        <v>0</v>
      </c>
      <c r="X40" s="662">
        <f>MID(Table1[[#This Row],[LPAD CS GTIN TO 14]],13,1)*X$18</f>
        <v>0</v>
      </c>
      <c r="Y40" s="662">
        <f>MID(Table1[[#This Row],[LPAD CS GTIN TO 14]],14,1)*Y$18</f>
        <v>0</v>
      </c>
      <c r="Z40" s="662">
        <f>SUM(Table1[[#This Row],[CS GTIN POSITION 1]:[CS GTIN POSITION 14]])</f>
        <v>0</v>
      </c>
      <c r="AA40" s="662">
        <f>IFERROR(ROUNDUP(Table1[[#This Row],[SUM (COL L THUR Y)]],-1),"")</f>
        <v>0</v>
      </c>
      <c r="AB40" s="662">
        <f>Table1[[#This Row],[NEAREST MULT OF 10 (&gt;=SUM)]]-Table1[[#This Row],[SUM (COL L THUR Y)]]</f>
        <v>0</v>
      </c>
      <c r="AC40" s="674" t="str">
        <f>IF(Table1[[#This Row],[CASE GTIN]]&lt;&gt;"",IF(RIGHT(Table1[[#This Row],[CASE GTIN]],1)*1=Table1[[#This Row],[CHECK DIGIT]]*1,"VALID","INVALID"),"")</f>
        <v/>
      </c>
      <c r="AD40" s="808"/>
      <c r="AE40" s="809"/>
      <c r="AF40" s="810"/>
      <c r="AG40" s="811"/>
      <c r="AH40" s="812"/>
      <c r="AI40" s="812"/>
      <c r="AJ40" s="812"/>
      <c r="AK40" s="812"/>
      <c r="AL40" s="812"/>
      <c r="AM40" s="812"/>
      <c r="AN40" s="812"/>
      <c r="AO40" s="807"/>
      <c r="AP40" s="806"/>
      <c r="AQ40" s="806"/>
      <c r="AR40" s="806"/>
      <c r="AS40" s="806"/>
      <c r="AT40" s="806"/>
      <c r="AU40" s="813"/>
      <c r="AV40" s="691"/>
      <c r="AW40" s="814"/>
      <c r="AX40" s="814"/>
      <c r="AY40" s="814"/>
      <c r="AZ40" s="864"/>
      <c r="BA40" s="814"/>
      <c r="BB40" s="814"/>
      <c r="BC40" s="864"/>
      <c r="BD40" s="819" t="str">
        <f>IF(AND(Table1[[#This Row],[MGR   SPEC]]&lt;&gt;"",Table1[[#This Row],[UPK]]&lt;&gt;""),Table1[[#This Row],[MGR   SPEC]]/Table1[[#This Row],[UPK]],"")</f>
        <v/>
      </c>
      <c r="BE40" s="819" t="str">
        <f>IF(AND(Table1[[#This Row],[PWR  BUY]]&lt;&gt;"",Table1[[#This Row],[UPK]]&lt;&gt;""),Table1[[#This Row],[PWR  BUY]]/Table1[[#This Row],[UPK]],"")</f>
        <v/>
      </c>
      <c r="BF40" s="855" t="str">
        <f>IF(AND(Table1[[#This Row],[SH/PLT]]&lt;&gt;"",Table1[[#This Row],[UPK]]&lt;&gt;""),Table1[[#This Row],[SH/PLT]]/Table1[[#This Row],[UPK]],"")</f>
        <v/>
      </c>
      <c r="BG40" s="819"/>
      <c r="BH40" s="819"/>
      <c r="BI40" s="819"/>
      <c r="BJ40" s="855"/>
      <c r="BK40" s="819"/>
      <c r="BL40" s="819"/>
      <c r="BM40" s="855"/>
      <c r="BN40" s="856"/>
      <c r="BO40" s="853"/>
      <c r="BP40" s="867"/>
      <c r="BQ40" s="816"/>
      <c r="BR40" s="858"/>
      <c r="BS40" s="816"/>
      <c r="BT40" s="859"/>
      <c r="BU40" s="868"/>
      <c r="BV40" s="806"/>
      <c r="BW40" s="862"/>
      <c r="BX40" s="869"/>
      <c r="BY40" s="677">
        <f>IF(AND(OR($G$20="SH",$G$20="PL"),AND(NOT(Table1[[#This Row],[UI]]="SH"),NOT(Table1[[#This Row],[UI]]="PL")),AND(Table1[[#This Row],[REG COST DeCA]]&lt;&gt;"",Table1[[#This Row],[SH/PLT]]&lt;&gt;"")),(Table1[[#This Row],[REG COST DeCA]]-(Table1[[#This Row],[SH/PLT]]/Table1[[#This Row],[UPK]]))*Table1[[#This Row],[SH/PLT CONTAINS]],0)</f>
        <v>0</v>
      </c>
      <c r="CG40" s="518" t="s">
        <v>891</v>
      </c>
      <c r="CH40" s="518"/>
      <c r="CI40" s="518"/>
      <c r="CJ40" s="518">
        <f t="shared" si="1"/>
        <v>11</v>
      </c>
      <c r="CK40" s="518"/>
      <c r="CL40" s="518"/>
      <c r="CM40" s="518"/>
      <c r="CN40" s="848" t="s">
        <v>948</v>
      </c>
      <c r="CO40" s="848" t="s">
        <v>959</v>
      </c>
    </row>
    <row r="41" spans="1:93" x14ac:dyDescent="0.25">
      <c r="A41" s="516">
        <v>22</v>
      </c>
      <c r="B41" s="806"/>
      <c r="C41" s="806"/>
      <c r="D41" s="806"/>
      <c r="E41" s="806"/>
      <c r="F41" s="806"/>
      <c r="G41" s="806"/>
      <c r="H41" s="807"/>
      <c r="I41" s="806"/>
      <c r="J41" s="808"/>
      <c r="K41" s="662" t="str">
        <f>TEXT(Table1[[#This Row],[CASE GTIN]],"00000000000000")</f>
        <v>00000000000000</v>
      </c>
      <c r="L41" s="662">
        <f>MID(Table1[[#This Row],[LPAD CS GTIN TO 14]],1,1)*L$18</f>
        <v>0</v>
      </c>
      <c r="M41" s="662">
        <f>MID(Table1[[#This Row],[LPAD CS GTIN TO 14]],2,1)*M$18</f>
        <v>0</v>
      </c>
      <c r="N41" s="662">
        <f>MID(Table1[[#This Row],[LPAD CS GTIN TO 14]],3,1)*N$18</f>
        <v>0</v>
      </c>
      <c r="O41" s="662">
        <f>MID(Table1[[#This Row],[LPAD CS GTIN TO 14]],4,1)*O$18</f>
        <v>0</v>
      </c>
      <c r="P41" s="662">
        <f>MID(Table1[[#This Row],[LPAD CS GTIN TO 14]],5,1)*P$18</f>
        <v>0</v>
      </c>
      <c r="Q41" s="662">
        <f>MID(Table1[[#This Row],[LPAD CS GTIN TO 14]],6,1)*Q$18</f>
        <v>0</v>
      </c>
      <c r="R41" s="662">
        <f>MID(Table1[[#This Row],[LPAD CS GTIN TO 14]],7,1)*R$18</f>
        <v>0</v>
      </c>
      <c r="S41" s="662">
        <f>MID(Table1[[#This Row],[LPAD CS GTIN TO 14]],8,1)*S$18</f>
        <v>0</v>
      </c>
      <c r="T41" s="662">
        <f>MID(Table1[[#This Row],[LPAD CS GTIN TO 14]],9,1)*T$18</f>
        <v>0</v>
      </c>
      <c r="U41" s="662">
        <f>MID(Table1[[#This Row],[LPAD CS GTIN TO 14]],10,1)*U$18</f>
        <v>0</v>
      </c>
      <c r="V41" s="662">
        <f>MID(Table1[[#This Row],[LPAD CS GTIN TO 14]],11,1)*V$18</f>
        <v>0</v>
      </c>
      <c r="W41" s="662">
        <f>MID(Table1[[#This Row],[LPAD CS GTIN TO 14]],12,1)*W$18</f>
        <v>0</v>
      </c>
      <c r="X41" s="662">
        <f>MID(Table1[[#This Row],[LPAD CS GTIN TO 14]],13,1)*X$18</f>
        <v>0</v>
      </c>
      <c r="Y41" s="662">
        <f>MID(Table1[[#This Row],[LPAD CS GTIN TO 14]],14,1)*Y$18</f>
        <v>0</v>
      </c>
      <c r="Z41" s="662">
        <f>SUM(Table1[[#This Row],[CS GTIN POSITION 1]:[CS GTIN POSITION 14]])</f>
        <v>0</v>
      </c>
      <c r="AA41" s="662">
        <f>IFERROR(ROUNDUP(Table1[[#This Row],[SUM (COL L THUR Y)]],-1),"")</f>
        <v>0</v>
      </c>
      <c r="AB41" s="662">
        <f>Table1[[#This Row],[NEAREST MULT OF 10 (&gt;=SUM)]]-Table1[[#This Row],[SUM (COL L THUR Y)]]</f>
        <v>0</v>
      </c>
      <c r="AC41" s="674" t="str">
        <f>IF(Table1[[#This Row],[CASE GTIN]]&lt;&gt;"",IF(RIGHT(Table1[[#This Row],[CASE GTIN]],1)*1=Table1[[#This Row],[CHECK DIGIT]]*1,"VALID","INVALID"),"")</f>
        <v/>
      </c>
      <c r="AD41" s="808"/>
      <c r="AE41" s="809"/>
      <c r="AF41" s="810"/>
      <c r="AG41" s="811"/>
      <c r="AH41" s="812"/>
      <c r="AI41" s="812"/>
      <c r="AJ41" s="812"/>
      <c r="AK41" s="812"/>
      <c r="AL41" s="812"/>
      <c r="AM41" s="812"/>
      <c r="AN41" s="812"/>
      <c r="AO41" s="807"/>
      <c r="AP41" s="806"/>
      <c r="AQ41" s="806"/>
      <c r="AR41" s="806"/>
      <c r="AS41" s="806"/>
      <c r="AT41" s="806"/>
      <c r="AU41" s="813"/>
      <c r="AV41" s="691"/>
      <c r="AW41" s="814"/>
      <c r="AX41" s="814"/>
      <c r="AY41" s="814"/>
      <c r="AZ41" s="864"/>
      <c r="BA41" s="814"/>
      <c r="BB41" s="814"/>
      <c r="BC41" s="864"/>
      <c r="BD41" s="819" t="str">
        <f>IF(AND(Table1[[#This Row],[MGR   SPEC]]&lt;&gt;"",Table1[[#This Row],[UPK]]&lt;&gt;""),Table1[[#This Row],[MGR   SPEC]]/Table1[[#This Row],[UPK]],"")</f>
        <v/>
      </c>
      <c r="BE41" s="819" t="str">
        <f>IF(AND(Table1[[#This Row],[PWR  BUY]]&lt;&gt;"",Table1[[#This Row],[UPK]]&lt;&gt;""),Table1[[#This Row],[PWR  BUY]]/Table1[[#This Row],[UPK]],"")</f>
        <v/>
      </c>
      <c r="BF41" s="855" t="str">
        <f>IF(AND(Table1[[#This Row],[SH/PLT]]&lt;&gt;"",Table1[[#This Row],[UPK]]&lt;&gt;""),Table1[[#This Row],[SH/PLT]]/Table1[[#This Row],[UPK]],"")</f>
        <v/>
      </c>
      <c r="BG41" s="819"/>
      <c r="BH41" s="819"/>
      <c r="BI41" s="819"/>
      <c r="BJ41" s="855"/>
      <c r="BK41" s="819"/>
      <c r="BL41" s="819"/>
      <c r="BM41" s="855"/>
      <c r="BN41" s="856"/>
      <c r="BO41" s="853"/>
      <c r="BP41" s="867"/>
      <c r="BQ41" s="816"/>
      <c r="BR41" s="858"/>
      <c r="BS41" s="816"/>
      <c r="BT41" s="859"/>
      <c r="BU41" s="868"/>
      <c r="BV41" s="806"/>
      <c r="BW41" s="862"/>
      <c r="BX41" s="869"/>
      <c r="BY41" s="677">
        <f>IF(AND(OR($G$20="SH",$G$20="PL"),AND(NOT(Table1[[#This Row],[UI]]="SH"),NOT(Table1[[#This Row],[UI]]="PL")),AND(Table1[[#This Row],[REG COST DeCA]]&lt;&gt;"",Table1[[#This Row],[SH/PLT]]&lt;&gt;"")),(Table1[[#This Row],[REG COST DeCA]]-(Table1[[#This Row],[SH/PLT]]/Table1[[#This Row],[UPK]]))*Table1[[#This Row],[SH/PLT CONTAINS]],0)</f>
        <v>0</v>
      </c>
      <c r="CG41" s="518" t="s">
        <v>892</v>
      </c>
      <c r="CH41" s="518"/>
      <c r="CI41" s="518"/>
      <c r="CJ41" s="518">
        <f t="shared" si="1"/>
        <v>11.5</v>
      </c>
      <c r="CK41" s="518"/>
      <c r="CL41" s="518"/>
      <c r="CM41" s="518"/>
      <c r="CN41" s="848" t="s">
        <v>948</v>
      </c>
      <c r="CO41" s="848" t="s">
        <v>959</v>
      </c>
    </row>
    <row r="42" spans="1:93" x14ac:dyDescent="0.25">
      <c r="A42" s="516">
        <v>23</v>
      </c>
      <c r="B42" s="806"/>
      <c r="C42" s="806"/>
      <c r="D42" s="806"/>
      <c r="E42" s="806"/>
      <c r="F42" s="806"/>
      <c r="G42" s="806"/>
      <c r="H42" s="807"/>
      <c r="I42" s="806"/>
      <c r="J42" s="808"/>
      <c r="K42" s="662" t="str">
        <f>TEXT(Table1[[#This Row],[CASE GTIN]],"00000000000000")</f>
        <v>00000000000000</v>
      </c>
      <c r="L42" s="662">
        <f>MID(Table1[[#This Row],[LPAD CS GTIN TO 14]],1,1)*L$18</f>
        <v>0</v>
      </c>
      <c r="M42" s="662">
        <f>MID(Table1[[#This Row],[LPAD CS GTIN TO 14]],2,1)*M$18</f>
        <v>0</v>
      </c>
      <c r="N42" s="662">
        <f>MID(Table1[[#This Row],[LPAD CS GTIN TO 14]],3,1)*N$18</f>
        <v>0</v>
      </c>
      <c r="O42" s="662">
        <f>MID(Table1[[#This Row],[LPAD CS GTIN TO 14]],4,1)*O$18</f>
        <v>0</v>
      </c>
      <c r="P42" s="662">
        <f>MID(Table1[[#This Row],[LPAD CS GTIN TO 14]],5,1)*P$18</f>
        <v>0</v>
      </c>
      <c r="Q42" s="662">
        <f>MID(Table1[[#This Row],[LPAD CS GTIN TO 14]],6,1)*Q$18</f>
        <v>0</v>
      </c>
      <c r="R42" s="662">
        <f>MID(Table1[[#This Row],[LPAD CS GTIN TO 14]],7,1)*R$18</f>
        <v>0</v>
      </c>
      <c r="S42" s="662">
        <f>MID(Table1[[#This Row],[LPAD CS GTIN TO 14]],8,1)*S$18</f>
        <v>0</v>
      </c>
      <c r="T42" s="662">
        <f>MID(Table1[[#This Row],[LPAD CS GTIN TO 14]],9,1)*T$18</f>
        <v>0</v>
      </c>
      <c r="U42" s="662">
        <f>MID(Table1[[#This Row],[LPAD CS GTIN TO 14]],10,1)*U$18</f>
        <v>0</v>
      </c>
      <c r="V42" s="662">
        <f>MID(Table1[[#This Row],[LPAD CS GTIN TO 14]],11,1)*V$18</f>
        <v>0</v>
      </c>
      <c r="W42" s="662">
        <f>MID(Table1[[#This Row],[LPAD CS GTIN TO 14]],12,1)*W$18</f>
        <v>0</v>
      </c>
      <c r="X42" s="662">
        <f>MID(Table1[[#This Row],[LPAD CS GTIN TO 14]],13,1)*X$18</f>
        <v>0</v>
      </c>
      <c r="Y42" s="662">
        <f>MID(Table1[[#This Row],[LPAD CS GTIN TO 14]],14,1)*Y$18</f>
        <v>0</v>
      </c>
      <c r="Z42" s="662">
        <f>SUM(Table1[[#This Row],[CS GTIN POSITION 1]:[CS GTIN POSITION 14]])</f>
        <v>0</v>
      </c>
      <c r="AA42" s="662">
        <f>IFERROR(ROUNDUP(Table1[[#This Row],[SUM (COL L THUR Y)]],-1),"")</f>
        <v>0</v>
      </c>
      <c r="AB42" s="662">
        <f>Table1[[#This Row],[NEAREST MULT OF 10 (&gt;=SUM)]]-Table1[[#This Row],[SUM (COL L THUR Y)]]</f>
        <v>0</v>
      </c>
      <c r="AC42" s="674" t="str">
        <f>IF(Table1[[#This Row],[CASE GTIN]]&lt;&gt;"",IF(RIGHT(Table1[[#This Row],[CASE GTIN]],1)*1=Table1[[#This Row],[CHECK DIGIT]]*1,"VALID","INVALID"),"")</f>
        <v/>
      </c>
      <c r="AD42" s="808"/>
      <c r="AE42" s="809"/>
      <c r="AF42" s="810"/>
      <c r="AG42" s="811"/>
      <c r="AH42" s="812"/>
      <c r="AI42" s="812"/>
      <c r="AJ42" s="812"/>
      <c r="AK42" s="812"/>
      <c r="AL42" s="812"/>
      <c r="AM42" s="812"/>
      <c r="AN42" s="812"/>
      <c r="AO42" s="807"/>
      <c r="AP42" s="806"/>
      <c r="AQ42" s="806"/>
      <c r="AR42" s="806"/>
      <c r="AS42" s="806"/>
      <c r="AT42" s="806"/>
      <c r="AU42" s="813"/>
      <c r="AV42" s="691"/>
      <c r="AW42" s="814"/>
      <c r="AX42" s="814"/>
      <c r="AY42" s="814"/>
      <c r="AZ42" s="864"/>
      <c r="BA42" s="814"/>
      <c r="BB42" s="814"/>
      <c r="BC42" s="864"/>
      <c r="BD42" s="819" t="str">
        <f>IF(AND(Table1[[#This Row],[MGR   SPEC]]&lt;&gt;"",Table1[[#This Row],[UPK]]&lt;&gt;""),Table1[[#This Row],[MGR   SPEC]]/Table1[[#This Row],[UPK]],"")</f>
        <v/>
      </c>
      <c r="BE42" s="819" t="str">
        <f>IF(AND(Table1[[#This Row],[PWR  BUY]]&lt;&gt;"",Table1[[#This Row],[UPK]]&lt;&gt;""),Table1[[#This Row],[PWR  BUY]]/Table1[[#This Row],[UPK]],"")</f>
        <v/>
      </c>
      <c r="BF42" s="855" t="str">
        <f>IF(AND(Table1[[#This Row],[SH/PLT]]&lt;&gt;"",Table1[[#This Row],[UPK]]&lt;&gt;""),Table1[[#This Row],[SH/PLT]]/Table1[[#This Row],[UPK]],"")</f>
        <v/>
      </c>
      <c r="BG42" s="819"/>
      <c r="BH42" s="819"/>
      <c r="BI42" s="819"/>
      <c r="BJ42" s="855"/>
      <c r="BK42" s="819"/>
      <c r="BL42" s="819"/>
      <c r="BM42" s="855"/>
      <c r="BN42" s="856"/>
      <c r="BO42" s="853"/>
      <c r="BP42" s="867"/>
      <c r="BQ42" s="816"/>
      <c r="BR42" s="858"/>
      <c r="BS42" s="816"/>
      <c r="BT42" s="859"/>
      <c r="BU42" s="868"/>
      <c r="BV42" s="806"/>
      <c r="BW42" s="862"/>
      <c r="BX42" s="869"/>
      <c r="BY42" s="677">
        <f>IF(AND(OR($G$20="SH",$G$20="PL"),AND(NOT(Table1[[#This Row],[UI]]="SH"),NOT(Table1[[#This Row],[UI]]="PL")),AND(Table1[[#This Row],[REG COST DeCA]]&lt;&gt;"",Table1[[#This Row],[SH/PLT]]&lt;&gt;"")),(Table1[[#This Row],[REG COST DeCA]]-(Table1[[#This Row],[SH/PLT]]/Table1[[#This Row],[UPK]]))*Table1[[#This Row],[SH/PLT CONTAINS]],0)</f>
        <v>0</v>
      </c>
      <c r="CG42" s="518" t="s">
        <v>901</v>
      </c>
      <c r="CH42" s="518"/>
      <c r="CI42" s="518"/>
      <c r="CJ42" s="518">
        <f t="shared" si="1"/>
        <v>12</v>
      </c>
      <c r="CK42" s="518"/>
      <c r="CL42" s="518"/>
      <c r="CM42" s="518"/>
      <c r="CN42" s="848" t="s">
        <v>949</v>
      </c>
      <c r="CO42" s="848" t="s">
        <v>960</v>
      </c>
    </row>
    <row r="43" spans="1:93" x14ac:dyDescent="0.25">
      <c r="A43" s="516">
        <v>24</v>
      </c>
      <c r="B43" s="806"/>
      <c r="C43" s="806"/>
      <c r="D43" s="806"/>
      <c r="E43" s="806"/>
      <c r="F43" s="806"/>
      <c r="G43" s="806"/>
      <c r="H43" s="807"/>
      <c r="I43" s="806"/>
      <c r="J43" s="808"/>
      <c r="K43" s="662" t="str">
        <f>TEXT(Table1[[#This Row],[CASE GTIN]],"00000000000000")</f>
        <v>00000000000000</v>
      </c>
      <c r="L43" s="662">
        <f>MID(Table1[[#This Row],[LPAD CS GTIN TO 14]],1,1)*L$18</f>
        <v>0</v>
      </c>
      <c r="M43" s="662">
        <f>MID(Table1[[#This Row],[LPAD CS GTIN TO 14]],2,1)*M$18</f>
        <v>0</v>
      </c>
      <c r="N43" s="662">
        <f>MID(Table1[[#This Row],[LPAD CS GTIN TO 14]],3,1)*N$18</f>
        <v>0</v>
      </c>
      <c r="O43" s="662">
        <f>MID(Table1[[#This Row],[LPAD CS GTIN TO 14]],4,1)*O$18</f>
        <v>0</v>
      </c>
      <c r="P43" s="662">
        <f>MID(Table1[[#This Row],[LPAD CS GTIN TO 14]],5,1)*P$18</f>
        <v>0</v>
      </c>
      <c r="Q43" s="662">
        <f>MID(Table1[[#This Row],[LPAD CS GTIN TO 14]],6,1)*Q$18</f>
        <v>0</v>
      </c>
      <c r="R43" s="662">
        <f>MID(Table1[[#This Row],[LPAD CS GTIN TO 14]],7,1)*R$18</f>
        <v>0</v>
      </c>
      <c r="S43" s="662">
        <f>MID(Table1[[#This Row],[LPAD CS GTIN TO 14]],8,1)*S$18</f>
        <v>0</v>
      </c>
      <c r="T43" s="662">
        <f>MID(Table1[[#This Row],[LPAD CS GTIN TO 14]],9,1)*T$18</f>
        <v>0</v>
      </c>
      <c r="U43" s="662">
        <f>MID(Table1[[#This Row],[LPAD CS GTIN TO 14]],10,1)*U$18</f>
        <v>0</v>
      </c>
      <c r="V43" s="662">
        <f>MID(Table1[[#This Row],[LPAD CS GTIN TO 14]],11,1)*V$18</f>
        <v>0</v>
      </c>
      <c r="W43" s="662">
        <f>MID(Table1[[#This Row],[LPAD CS GTIN TO 14]],12,1)*W$18</f>
        <v>0</v>
      </c>
      <c r="X43" s="662">
        <f>MID(Table1[[#This Row],[LPAD CS GTIN TO 14]],13,1)*X$18</f>
        <v>0</v>
      </c>
      <c r="Y43" s="662">
        <f>MID(Table1[[#This Row],[LPAD CS GTIN TO 14]],14,1)*Y$18</f>
        <v>0</v>
      </c>
      <c r="Z43" s="662">
        <f>SUM(Table1[[#This Row],[CS GTIN POSITION 1]:[CS GTIN POSITION 14]])</f>
        <v>0</v>
      </c>
      <c r="AA43" s="662">
        <f>IFERROR(ROUNDUP(Table1[[#This Row],[SUM (COL L THUR Y)]],-1),"")</f>
        <v>0</v>
      </c>
      <c r="AB43" s="662">
        <f>Table1[[#This Row],[NEAREST MULT OF 10 (&gt;=SUM)]]-Table1[[#This Row],[SUM (COL L THUR Y)]]</f>
        <v>0</v>
      </c>
      <c r="AC43" s="674" t="str">
        <f>IF(Table1[[#This Row],[CASE GTIN]]&lt;&gt;"",IF(RIGHT(Table1[[#This Row],[CASE GTIN]],1)*1=Table1[[#This Row],[CHECK DIGIT]]*1,"VALID","INVALID"),"")</f>
        <v/>
      </c>
      <c r="AD43" s="808"/>
      <c r="AE43" s="809"/>
      <c r="AF43" s="810"/>
      <c r="AG43" s="811"/>
      <c r="AH43" s="812"/>
      <c r="AI43" s="812"/>
      <c r="AJ43" s="812"/>
      <c r="AK43" s="812"/>
      <c r="AL43" s="812"/>
      <c r="AM43" s="812"/>
      <c r="AN43" s="812"/>
      <c r="AO43" s="807"/>
      <c r="AP43" s="806"/>
      <c r="AQ43" s="806"/>
      <c r="AR43" s="806"/>
      <c r="AS43" s="806"/>
      <c r="AT43" s="806"/>
      <c r="AU43" s="813"/>
      <c r="AV43" s="691"/>
      <c r="AW43" s="814"/>
      <c r="AX43" s="814"/>
      <c r="AY43" s="814"/>
      <c r="AZ43" s="864"/>
      <c r="BA43" s="814"/>
      <c r="BB43" s="814"/>
      <c r="BC43" s="864"/>
      <c r="BD43" s="819" t="str">
        <f>IF(AND(Table1[[#This Row],[MGR   SPEC]]&lt;&gt;"",Table1[[#This Row],[UPK]]&lt;&gt;""),Table1[[#This Row],[MGR   SPEC]]/Table1[[#This Row],[UPK]],"")</f>
        <v/>
      </c>
      <c r="BE43" s="819" t="str">
        <f>IF(AND(Table1[[#This Row],[PWR  BUY]]&lt;&gt;"",Table1[[#This Row],[UPK]]&lt;&gt;""),Table1[[#This Row],[PWR  BUY]]/Table1[[#This Row],[UPK]],"")</f>
        <v/>
      </c>
      <c r="BF43" s="855" t="str">
        <f>IF(AND(Table1[[#This Row],[SH/PLT]]&lt;&gt;"",Table1[[#This Row],[UPK]]&lt;&gt;""),Table1[[#This Row],[SH/PLT]]/Table1[[#This Row],[UPK]],"")</f>
        <v/>
      </c>
      <c r="BG43" s="819"/>
      <c r="BH43" s="819"/>
      <c r="BI43" s="819"/>
      <c r="BJ43" s="855"/>
      <c r="BK43" s="819"/>
      <c r="BL43" s="819"/>
      <c r="BM43" s="855"/>
      <c r="BN43" s="856"/>
      <c r="BO43" s="853"/>
      <c r="BP43" s="867"/>
      <c r="BQ43" s="816"/>
      <c r="BR43" s="858"/>
      <c r="BS43" s="816"/>
      <c r="BT43" s="859"/>
      <c r="BU43" s="868"/>
      <c r="BV43" s="806"/>
      <c r="BW43" s="862"/>
      <c r="BX43" s="869"/>
      <c r="BY43" s="677">
        <f>IF(AND(OR($G$20="SH",$G$20="PL"),AND(NOT(Table1[[#This Row],[UI]]="SH"),NOT(Table1[[#This Row],[UI]]="PL")),AND(Table1[[#This Row],[REG COST DeCA]]&lt;&gt;"",Table1[[#This Row],[SH/PLT]]&lt;&gt;"")),(Table1[[#This Row],[REG COST DeCA]]-(Table1[[#This Row],[SH/PLT]]/Table1[[#This Row],[UPK]]))*Table1[[#This Row],[SH/PLT CONTAINS]],0)</f>
        <v>0</v>
      </c>
      <c r="CG43" s="518"/>
      <c r="CH43" s="518"/>
      <c r="CI43" s="518"/>
      <c r="CJ43" s="518">
        <f t="shared" si="1"/>
        <v>12.5</v>
      </c>
      <c r="CK43" s="518"/>
      <c r="CL43" s="518"/>
      <c r="CM43" s="518"/>
      <c r="CN43" s="848" t="s">
        <v>949</v>
      </c>
      <c r="CO43" s="848" t="s">
        <v>960</v>
      </c>
    </row>
    <row r="44" spans="1:93" x14ac:dyDescent="0.25">
      <c r="A44" s="516">
        <v>25</v>
      </c>
      <c r="B44" s="806"/>
      <c r="C44" s="806"/>
      <c r="D44" s="806"/>
      <c r="E44" s="806"/>
      <c r="F44" s="806"/>
      <c r="G44" s="806"/>
      <c r="H44" s="807"/>
      <c r="I44" s="806"/>
      <c r="J44" s="808"/>
      <c r="K44" s="662" t="str">
        <f>TEXT(Table1[[#This Row],[CASE GTIN]],"00000000000000")</f>
        <v>00000000000000</v>
      </c>
      <c r="L44" s="662">
        <f>MID(Table1[[#This Row],[LPAD CS GTIN TO 14]],1,1)*L$18</f>
        <v>0</v>
      </c>
      <c r="M44" s="662">
        <f>MID(Table1[[#This Row],[LPAD CS GTIN TO 14]],2,1)*M$18</f>
        <v>0</v>
      </c>
      <c r="N44" s="662">
        <f>MID(Table1[[#This Row],[LPAD CS GTIN TO 14]],3,1)*N$18</f>
        <v>0</v>
      </c>
      <c r="O44" s="662">
        <f>MID(Table1[[#This Row],[LPAD CS GTIN TO 14]],4,1)*O$18</f>
        <v>0</v>
      </c>
      <c r="P44" s="662">
        <f>MID(Table1[[#This Row],[LPAD CS GTIN TO 14]],5,1)*P$18</f>
        <v>0</v>
      </c>
      <c r="Q44" s="662">
        <f>MID(Table1[[#This Row],[LPAD CS GTIN TO 14]],6,1)*Q$18</f>
        <v>0</v>
      </c>
      <c r="R44" s="662">
        <f>MID(Table1[[#This Row],[LPAD CS GTIN TO 14]],7,1)*R$18</f>
        <v>0</v>
      </c>
      <c r="S44" s="662">
        <f>MID(Table1[[#This Row],[LPAD CS GTIN TO 14]],8,1)*S$18</f>
        <v>0</v>
      </c>
      <c r="T44" s="662">
        <f>MID(Table1[[#This Row],[LPAD CS GTIN TO 14]],9,1)*T$18</f>
        <v>0</v>
      </c>
      <c r="U44" s="662">
        <f>MID(Table1[[#This Row],[LPAD CS GTIN TO 14]],10,1)*U$18</f>
        <v>0</v>
      </c>
      <c r="V44" s="662">
        <f>MID(Table1[[#This Row],[LPAD CS GTIN TO 14]],11,1)*V$18</f>
        <v>0</v>
      </c>
      <c r="W44" s="662">
        <f>MID(Table1[[#This Row],[LPAD CS GTIN TO 14]],12,1)*W$18</f>
        <v>0</v>
      </c>
      <c r="X44" s="662">
        <f>MID(Table1[[#This Row],[LPAD CS GTIN TO 14]],13,1)*X$18</f>
        <v>0</v>
      </c>
      <c r="Y44" s="662">
        <f>MID(Table1[[#This Row],[LPAD CS GTIN TO 14]],14,1)*Y$18</f>
        <v>0</v>
      </c>
      <c r="Z44" s="662">
        <f>SUM(Table1[[#This Row],[CS GTIN POSITION 1]:[CS GTIN POSITION 14]])</f>
        <v>0</v>
      </c>
      <c r="AA44" s="662">
        <f>IFERROR(ROUNDUP(Table1[[#This Row],[SUM (COL L THUR Y)]],-1),"")</f>
        <v>0</v>
      </c>
      <c r="AB44" s="662">
        <f>Table1[[#This Row],[NEAREST MULT OF 10 (&gt;=SUM)]]-Table1[[#This Row],[SUM (COL L THUR Y)]]</f>
        <v>0</v>
      </c>
      <c r="AC44" s="674" t="str">
        <f>IF(Table1[[#This Row],[CASE GTIN]]&lt;&gt;"",IF(RIGHT(Table1[[#This Row],[CASE GTIN]],1)*1=Table1[[#This Row],[CHECK DIGIT]]*1,"VALID","INVALID"),"")</f>
        <v/>
      </c>
      <c r="AD44" s="808"/>
      <c r="AE44" s="809"/>
      <c r="AF44" s="810"/>
      <c r="AG44" s="811"/>
      <c r="AH44" s="812"/>
      <c r="AI44" s="812"/>
      <c r="AJ44" s="812"/>
      <c r="AK44" s="812"/>
      <c r="AL44" s="812"/>
      <c r="AM44" s="812"/>
      <c r="AN44" s="812"/>
      <c r="AO44" s="807"/>
      <c r="AP44" s="806"/>
      <c r="AQ44" s="806"/>
      <c r="AR44" s="806"/>
      <c r="AS44" s="806"/>
      <c r="AT44" s="806"/>
      <c r="AU44" s="813"/>
      <c r="AV44" s="691"/>
      <c r="AW44" s="814"/>
      <c r="AX44" s="814"/>
      <c r="AY44" s="814"/>
      <c r="AZ44" s="864"/>
      <c r="BA44" s="814"/>
      <c r="BB44" s="814"/>
      <c r="BC44" s="864"/>
      <c r="BD44" s="819" t="str">
        <f>IF(AND(Table1[[#This Row],[MGR   SPEC]]&lt;&gt;"",Table1[[#This Row],[UPK]]&lt;&gt;""),Table1[[#This Row],[MGR   SPEC]]/Table1[[#This Row],[UPK]],"")</f>
        <v/>
      </c>
      <c r="BE44" s="819" t="str">
        <f>IF(AND(Table1[[#This Row],[PWR  BUY]]&lt;&gt;"",Table1[[#This Row],[UPK]]&lt;&gt;""),Table1[[#This Row],[PWR  BUY]]/Table1[[#This Row],[UPK]],"")</f>
        <v/>
      </c>
      <c r="BF44" s="855" t="str">
        <f>IF(AND(Table1[[#This Row],[SH/PLT]]&lt;&gt;"",Table1[[#This Row],[UPK]]&lt;&gt;""),Table1[[#This Row],[SH/PLT]]/Table1[[#This Row],[UPK]],"")</f>
        <v/>
      </c>
      <c r="BG44" s="819"/>
      <c r="BH44" s="819"/>
      <c r="BI44" s="819"/>
      <c r="BJ44" s="855"/>
      <c r="BK44" s="819"/>
      <c r="BL44" s="819"/>
      <c r="BM44" s="855"/>
      <c r="BN44" s="856"/>
      <c r="BO44" s="853"/>
      <c r="BP44" s="867"/>
      <c r="BQ44" s="816"/>
      <c r="BR44" s="858"/>
      <c r="BS44" s="816"/>
      <c r="BT44" s="859"/>
      <c r="BU44" s="868"/>
      <c r="BV44" s="806"/>
      <c r="BW44" s="862"/>
      <c r="BX44" s="869"/>
      <c r="BY44" s="677">
        <f>IF(AND(OR($G$20="SH",$G$20="PL"),AND(NOT(Table1[[#This Row],[UI]]="SH"),NOT(Table1[[#This Row],[UI]]="PL")),AND(Table1[[#This Row],[REG COST DeCA]]&lt;&gt;"",Table1[[#This Row],[SH/PLT]]&lt;&gt;"")),(Table1[[#This Row],[REG COST DeCA]]-(Table1[[#This Row],[SH/PLT]]/Table1[[#This Row],[UPK]]))*Table1[[#This Row],[SH/PLT CONTAINS]],0)</f>
        <v>0</v>
      </c>
      <c r="CG44" s="518"/>
      <c r="CH44" s="518"/>
      <c r="CI44" s="518"/>
      <c r="CJ44" s="518">
        <f t="shared" si="1"/>
        <v>13</v>
      </c>
      <c r="CK44" s="518"/>
      <c r="CL44" s="518"/>
      <c r="CM44" s="518"/>
      <c r="CN44" s="848" t="s">
        <v>949</v>
      </c>
      <c r="CO44" s="848" t="s">
        <v>960</v>
      </c>
    </row>
    <row r="45" spans="1:93" x14ac:dyDescent="0.25">
      <c r="A45" s="516">
        <v>26</v>
      </c>
      <c r="B45" s="806"/>
      <c r="C45" s="806"/>
      <c r="D45" s="806"/>
      <c r="E45" s="806"/>
      <c r="F45" s="806"/>
      <c r="G45" s="806"/>
      <c r="H45" s="807"/>
      <c r="I45" s="806"/>
      <c r="J45" s="808"/>
      <c r="K45" s="662" t="str">
        <f>TEXT(Table1[[#This Row],[CASE GTIN]],"00000000000000")</f>
        <v>00000000000000</v>
      </c>
      <c r="L45" s="662">
        <f>MID(Table1[[#This Row],[LPAD CS GTIN TO 14]],1,1)*L$18</f>
        <v>0</v>
      </c>
      <c r="M45" s="662">
        <f>MID(Table1[[#This Row],[LPAD CS GTIN TO 14]],2,1)*M$18</f>
        <v>0</v>
      </c>
      <c r="N45" s="662">
        <f>MID(Table1[[#This Row],[LPAD CS GTIN TO 14]],3,1)*N$18</f>
        <v>0</v>
      </c>
      <c r="O45" s="662">
        <f>MID(Table1[[#This Row],[LPAD CS GTIN TO 14]],4,1)*O$18</f>
        <v>0</v>
      </c>
      <c r="P45" s="662">
        <f>MID(Table1[[#This Row],[LPAD CS GTIN TO 14]],5,1)*P$18</f>
        <v>0</v>
      </c>
      <c r="Q45" s="662">
        <f>MID(Table1[[#This Row],[LPAD CS GTIN TO 14]],6,1)*Q$18</f>
        <v>0</v>
      </c>
      <c r="R45" s="662">
        <f>MID(Table1[[#This Row],[LPAD CS GTIN TO 14]],7,1)*R$18</f>
        <v>0</v>
      </c>
      <c r="S45" s="662">
        <f>MID(Table1[[#This Row],[LPAD CS GTIN TO 14]],8,1)*S$18</f>
        <v>0</v>
      </c>
      <c r="T45" s="662">
        <f>MID(Table1[[#This Row],[LPAD CS GTIN TO 14]],9,1)*T$18</f>
        <v>0</v>
      </c>
      <c r="U45" s="662">
        <f>MID(Table1[[#This Row],[LPAD CS GTIN TO 14]],10,1)*U$18</f>
        <v>0</v>
      </c>
      <c r="V45" s="662">
        <f>MID(Table1[[#This Row],[LPAD CS GTIN TO 14]],11,1)*V$18</f>
        <v>0</v>
      </c>
      <c r="W45" s="662">
        <f>MID(Table1[[#This Row],[LPAD CS GTIN TO 14]],12,1)*W$18</f>
        <v>0</v>
      </c>
      <c r="X45" s="662">
        <f>MID(Table1[[#This Row],[LPAD CS GTIN TO 14]],13,1)*X$18</f>
        <v>0</v>
      </c>
      <c r="Y45" s="662">
        <f>MID(Table1[[#This Row],[LPAD CS GTIN TO 14]],14,1)*Y$18</f>
        <v>0</v>
      </c>
      <c r="Z45" s="662">
        <f>SUM(Table1[[#This Row],[CS GTIN POSITION 1]:[CS GTIN POSITION 14]])</f>
        <v>0</v>
      </c>
      <c r="AA45" s="662">
        <f>IFERROR(ROUNDUP(Table1[[#This Row],[SUM (COL L THUR Y)]],-1),"")</f>
        <v>0</v>
      </c>
      <c r="AB45" s="662">
        <f>Table1[[#This Row],[NEAREST MULT OF 10 (&gt;=SUM)]]-Table1[[#This Row],[SUM (COL L THUR Y)]]</f>
        <v>0</v>
      </c>
      <c r="AC45" s="674" t="str">
        <f>IF(Table1[[#This Row],[CASE GTIN]]&lt;&gt;"",IF(RIGHT(Table1[[#This Row],[CASE GTIN]],1)*1=Table1[[#This Row],[CHECK DIGIT]]*1,"VALID","INVALID"),"")</f>
        <v/>
      </c>
      <c r="AD45" s="808"/>
      <c r="AE45" s="809"/>
      <c r="AF45" s="810"/>
      <c r="AG45" s="811"/>
      <c r="AH45" s="812"/>
      <c r="AI45" s="812"/>
      <c r="AJ45" s="812"/>
      <c r="AK45" s="812"/>
      <c r="AL45" s="812"/>
      <c r="AM45" s="812"/>
      <c r="AN45" s="812"/>
      <c r="AO45" s="807"/>
      <c r="AP45" s="806"/>
      <c r="AQ45" s="806"/>
      <c r="AR45" s="806"/>
      <c r="AS45" s="806"/>
      <c r="AT45" s="806"/>
      <c r="AU45" s="813"/>
      <c r="AV45" s="691"/>
      <c r="AW45" s="814"/>
      <c r="AX45" s="814"/>
      <c r="AY45" s="814"/>
      <c r="AZ45" s="864"/>
      <c r="BA45" s="814"/>
      <c r="BB45" s="814"/>
      <c r="BC45" s="864"/>
      <c r="BD45" s="819" t="str">
        <f>IF(AND(Table1[[#This Row],[MGR   SPEC]]&lt;&gt;"",Table1[[#This Row],[UPK]]&lt;&gt;""),Table1[[#This Row],[MGR   SPEC]]/Table1[[#This Row],[UPK]],"")</f>
        <v/>
      </c>
      <c r="BE45" s="819" t="str">
        <f>IF(AND(Table1[[#This Row],[PWR  BUY]]&lt;&gt;"",Table1[[#This Row],[UPK]]&lt;&gt;""),Table1[[#This Row],[PWR  BUY]]/Table1[[#This Row],[UPK]],"")</f>
        <v/>
      </c>
      <c r="BF45" s="855" t="str">
        <f>IF(AND(Table1[[#This Row],[SH/PLT]]&lt;&gt;"",Table1[[#This Row],[UPK]]&lt;&gt;""),Table1[[#This Row],[SH/PLT]]/Table1[[#This Row],[UPK]],"")</f>
        <v/>
      </c>
      <c r="BG45" s="819"/>
      <c r="BH45" s="819"/>
      <c r="BI45" s="819"/>
      <c r="BJ45" s="855"/>
      <c r="BK45" s="819"/>
      <c r="BL45" s="819"/>
      <c r="BM45" s="855"/>
      <c r="BN45" s="856"/>
      <c r="BO45" s="853"/>
      <c r="BP45" s="867"/>
      <c r="BQ45" s="816"/>
      <c r="BR45" s="858"/>
      <c r="BS45" s="816"/>
      <c r="BT45" s="859"/>
      <c r="BU45" s="868"/>
      <c r="BV45" s="806"/>
      <c r="BW45" s="862"/>
      <c r="BX45" s="869"/>
      <c r="BY45" s="677">
        <f>IF(AND(OR($G$20="SH",$G$20="PL"),AND(NOT(Table1[[#This Row],[UI]]="SH"),NOT(Table1[[#This Row],[UI]]="PL")),AND(Table1[[#This Row],[REG COST DeCA]]&lt;&gt;"",Table1[[#This Row],[SH/PLT]]&lt;&gt;"")),(Table1[[#This Row],[REG COST DeCA]]-(Table1[[#This Row],[SH/PLT]]/Table1[[#This Row],[UPK]]))*Table1[[#This Row],[SH/PLT CONTAINS]],0)</f>
        <v>0</v>
      </c>
      <c r="CG45" s="518"/>
      <c r="CH45" s="518"/>
      <c r="CI45" s="518"/>
      <c r="CJ45" s="518">
        <f t="shared" si="1"/>
        <v>13.5</v>
      </c>
      <c r="CK45" s="518"/>
      <c r="CL45" s="518"/>
      <c r="CM45" s="518"/>
      <c r="CN45" s="848" t="s">
        <v>949</v>
      </c>
      <c r="CO45" s="848" t="s">
        <v>960</v>
      </c>
    </row>
    <row r="46" spans="1:93" x14ac:dyDescent="0.25">
      <c r="A46" s="516">
        <v>27</v>
      </c>
      <c r="B46" s="806"/>
      <c r="C46" s="806"/>
      <c r="D46" s="806"/>
      <c r="E46" s="806"/>
      <c r="F46" s="806"/>
      <c r="G46" s="806"/>
      <c r="H46" s="807"/>
      <c r="I46" s="806"/>
      <c r="J46" s="808"/>
      <c r="K46" s="662" t="str">
        <f>TEXT(Table1[[#This Row],[CASE GTIN]],"00000000000000")</f>
        <v>00000000000000</v>
      </c>
      <c r="L46" s="662">
        <f>MID(Table1[[#This Row],[LPAD CS GTIN TO 14]],1,1)*L$18</f>
        <v>0</v>
      </c>
      <c r="M46" s="662">
        <f>MID(Table1[[#This Row],[LPAD CS GTIN TO 14]],2,1)*M$18</f>
        <v>0</v>
      </c>
      <c r="N46" s="662">
        <f>MID(Table1[[#This Row],[LPAD CS GTIN TO 14]],3,1)*N$18</f>
        <v>0</v>
      </c>
      <c r="O46" s="662">
        <f>MID(Table1[[#This Row],[LPAD CS GTIN TO 14]],4,1)*O$18</f>
        <v>0</v>
      </c>
      <c r="P46" s="662">
        <f>MID(Table1[[#This Row],[LPAD CS GTIN TO 14]],5,1)*P$18</f>
        <v>0</v>
      </c>
      <c r="Q46" s="662">
        <f>MID(Table1[[#This Row],[LPAD CS GTIN TO 14]],6,1)*Q$18</f>
        <v>0</v>
      </c>
      <c r="R46" s="662">
        <f>MID(Table1[[#This Row],[LPAD CS GTIN TO 14]],7,1)*R$18</f>
        <v>0</v>
      </c>
      <c r="S46" s="662">
        <f>MID(Table1[[#This Row],[LPAD CS GTIN TO 14]],8,1)*S$18</f>
        <v>0</v>
      </c>
      <c r="T46" s="662">
        <f>MID(Table1[[#This Row],[LPAD CS GTIN TO 14]],9,1)*T$18</f>
        <v>0</v>
      </c>
      <c r="U46" s="662">
        <f>MID(Table1[[#This Row],[LPAD CS GTIN TO 14]],10,1)*U$18</f>
        <v>0</v>
      </c>
      <c r="V46" s="662">
        <f>MID(Table1[[#This Row],[LPAD CS GTIN TO 14]],11,1)*V$18</f>
        <v>0</v>
      </c>
      <c r="W46" s="662">
        <f>MID(Table1[[#This Row],[LPAD CS GTIN TO 14]],12,1)*W$18</f>
        <v>0</v>
      </c>
      <c r="X46" s="662">
        <f>MID(Table1[[#This Row],[LPAD CS GTIN TO 14]],13,1)*X$18</f>
        <v>0</v>
      </c>
      <c r="Y46" s="662">
        <f>MID(Table1[[#This Row],[LPAD CS GTIN TO 14]],14,1)*Y$18</f>
        <v>0</v>
      </c>
      <c r="Z46" s="662">
        <f>SUM(Table1[[#This Row],[CS GTIN POSITION 1]:[CS GTIN POSITION 14]])</f>
        <v>0</v>
      </c>
      <c r="AA46" s="662">
        <f>IFERROR(ROUNDUP(Table1[[#This Row],[SUM (COL L THUR Y)]],-1),"")</f>
        <v>0</v>
      </c>
      <c r="AB46" s="662">
        <f>Table1[[#This Row],[NEAREST MULT OF 10 (&gt;=SUM)]]-Table1[[#This Row],[SUM (COL L THUR Y)]]</f>
        <v>0</v>
      </c>
      <c r="AC46" s="674" t="str">
        <f>IF(Table1[[#This Row],[CASE GTIN]]&lt;&gt;"",IF(RIGHT(Table1[[#This Row],[CASE GTIN]],1)*1=Table1[[#This Row],[CHECK DIGIT]]*1,"VALID","INVALID"),"")</f>
        <v/>
      </c>
      <c r="AD46" s="808"/>
      <c r="AE46" s="809"/>
      <c r="AF46" s="810"/>
      <c r="AG46" s="811"/>
      <c r="AH46" s="812"/>
      <c r="AI46" s="812"/>
      <c r="AJ46" s="812"/>
      <c r="AK46" s="812"/>
      <c r="AL46" s="812"/>
      <c r="AM46" s="812"/>
      <c r="AN46" s="812"/>
      <c r="AO46" s="807"/>
      <c r="AP46" s="806"/>
      <c r="AQ46" s="806"/>
      <c r="AR46" s="806"/>
      <c r="AS46" s="806"/>
      <c r="AT46" s="806"/>
      <c r="AU46" s="813"/>
      <c r="AV46" s="691"/>
      <c r="AW46" s="814"/>
      <c r="AX46" s="814"/>
      <c r="AY46" s="814"/>
      <c r="AZ46" s="864"/>
      <c r="BA46" s="814"/>
      <c r="BB46" s="814"/>
      <c r="BC46" s="864"/>
      <c r="BD46" s="819" t="str">
        <f>IF(AND(Table1[[#This Row],[MGR   SPEC]]&lt;&gt;"",Table1[[#This Row],[UPK]]&lt;&gt;""),Table1[[#This Row],[MGR   SPEC]]/Table1[[#This Row],[UPK]],"")</f>
        <v/>
      </c>
      <c r="BE46" s="819" t="str">
        <f>IF(AND(Table1[[#This Row],[PWR  BUY]]&lt;&gt;"",Table1[[#This Row],[UPK]]&lt;&gt;""),Table1[[#This Row],[PWR  BUY]]/Table1[[#This Row],[UPK]],"")</f>
        <v/>
      </c>
      <c r="BF46" s="855" t="str">
        <f>IF(AND(Table1[[#This Row],[SH/PLT]]&lt;&gt;"",Table1[[#This Row],[UPK]]&lt;&gt;""),Table1[[#This Row],[SH/PLT]]/Table1[[#This Row],[UPK]],"")</f>
        <v/>
      </c>
      <c r="BG46" s="819"/>
      <c r="BH46" s="819"/>
      <c r="BI46" s="819"/>
      <c r="BJ46" s="855"/>
      <c r="BK46" s="819"/>
      <c r="BL46" s="819"/>
      <c r="BM46" s="855"/>
      <c r="BN46" s="856"/>
      <c r="BO46" s="853"/>
      <c r="BP46" s="867"/>
      <c r="BQ46" s="816"/>
      <c r="BR46" s="858"/>
      <c r="BS46" s="816"/>
      <c r="BT46" s="859"/>
      <c r="BU46" s="868"/>
      <c r="BV46" s="806"/>
      <c r="BW46" s="862"/>
      <c r="BX46" s="869"/>
      <c r="BY46" s="677">
        <f>IF(AND(OR($G$20="SH",$G$20="PL"),AND(NOT(Table1[[#This Row],[UI]]="SH"),NOT(Table1[[#This Row],[UI]]="PL")),AND(Table1[[#This Row],[REG COST DeCA]]&lt;&gt;"",Table1[[#This Row],[SH/PLT]]&lt;&gt;"")),(Table1[[#This Row],[REG COST DeCA]]-(Table1[[#This Row],[SH/PLT]]/Table1[[#This Row],[UPK]]))*Table1[[#This Row],[SH/PLT CONTAINS]],0)</f>
        <v>0</v>
      </c>
      <c r="CG46" s="518"/>
      <c r="CH46" s="518"/>
      <c r="CI46" s="518"/>
      <c r="CJ46" s="518">
        <f t="shared" si="1"/>
        <v>14</v>
      </c>
      <c r="CK46" s="518"/>
      <c r="CL46" s="518"/>
      <c r="CM46" s="518"/>
      <c r="CN46" s="848" t="s">
        <v>949</v>
      </c>
      <c r="CO46" s="848" t="s">
        <v>960</v>
      </c>
    </row>
    <row r="47" spans="1:93" x14ac:dyDescent="0.25">
      <c r="A47" s="516">
        <v>28</v>
      </c>
      <c r="B47" s="806"/>
      <c r="C47" s="806"/>
      <c r="D47" s="806"/>
      <c r="E47" s="806"/>
      <c r="F47" s="806"/>
      <c r="G47" s="806"/>
      <c r="H47" s="807"/>
      <c r="I47" s="806"/>
      <c r="J47" s="808"/>
      <c r="K47" s="662" t="str">
        <f>TEXT(Table1[[#This Row],[CASE GTIN]],"00000000000000")</f>
        <v>00000000000000</v>
      </c>
      <c r="L47" s="662">
        <f>MID(Table1[[#This Row],[LPAD CS GTIN TO 14]],1,1)*L$18</f>
        <v>0</v>
      </c>
      <c r="M47" s="662">
        <f>MID(Table1[[#This Row],[LPAD CS GTIN TO 14]],2,1)*M$18</f>
        <v>0</v>
      </c>
      <c r="N47" s="662">
        <f>MID(Table1[[#This Row],[LPAD CS GTIN TO 14]],3,1)*N$18</f>
        <v>0</v>
      </c>
      <c r="O47" s="662">
        <f>MID(Table1[[#This Row],[LPAD CS GTIN TO 14]],4,1)*O$18</f>
        <v>0</v>
      </c>
      <c r="P47" s="662">
        <f>MID(Table1[[#This Row],[LPAD CS GTIN TO 14]],5,1)*P$18</f>
        <v>0</v>
      </c>
      <c r="Q47" s="662">
        <f>MID(Table1[[#This Row],[LPAD CS GTIN TO 14]],6,1)*Q$18</f>
        <v>0</v>
      </c>
      <c r="R47" s="662">
        <f>MID(Table1[[#This Row],[LPAD CS GTIN TO 14]],7,1)*R$18</f>
        <v>0</v>
      </c>
      <c r="S47" s="662">
        <f>MID(Table1[[#This Row],[LPAD CS GTIN TO 14]],8,1)*S$18</f>
        <v>0</v>
      </c>
      <c r="T47" s="662">
        <f>MID(Table1[[#This Row],[LPAD CS GTIN TO 14]],9,1)*T$18</f>
        <v>0</v>
      </c>
      <c r="U47" s="662">
        <f>MID(Table1[[#This Row],[LPAD CS GTIN TO 14]],10,1)*U$18</f>
        <v>0</v>
      </c>
      <c r="V47" s="662">
        <f>MID(Table1[[#This Row],[LPAD CS GTIN TO 14]],11,1)*V$18</f>
        <v>0</v>
      </c>
      <c r="W47" s="662">
        <f>MID(Table1[[#This Row],[LPAD CS GTIN TO 14]],12,1)*W$18</f>
        <v>0</v>
      </c>
      <c r="X47" s="662">
        <f>MID(Table1[[#This Row],[LPAD CS GTIN TO 14]],13,1)*X$18</f>
        <v>0</v>
      </c>
      <c r="Y47" s="662">
        <f>MID(Table1[[#This Row],[LPAD CS GTIN TO 14]],14,1)*Y$18</f>
        <v>0</v>
      </c>
      <c r="Z47" s="662">
        <f>SUM(Table1[[#This Row],[CS GTIN POSITION 1]:[CS GTIN POSITION 14]])</f>
        <v>0</v>
      </c>
      <c r="AA47" s="662">
        <f>IFERROR(ROUNDUP(Table1[[#This Row],[SUM (COL L THUR Y)]],-1),"")</f>
        <v>0</v>
      </c>
      <c r="AB47" s="662">
        <f>Table1[[#This Row],[NEAREST MULT OF 10 (&gt;=SUM)]]-Table1[[#This Row],[SUM (COL L THUR Y)]]</f>
        <v>0</v>
      </c>
      <c r="AC47" s="674" t="str">
        <f>IF(Table1[[#This Row],[CASE GTIN]]&lt;&gt;"",IF(RIGHT(Table1[[#This Row],[CASE GTIN]],1)*1=Table1[[#This Row],[CHECK DIGIT]]*1,"VALID","INVALID"),"")</f>
        <v/>
      </c>
      <c r="AD47" s="808"/>
      <c r="AE47" s="809"/>
      <c r="AF47" s="810"/>
      <c r="AG47" s="811"/>
      <c r="AH47" s="812"/>
      <c r="AI47" s="812"/>
      <c r="AJ47" s="812"/>
      <c r="AK47" s="812"/>
      <c r="AL47" s="812"/>
      <c r="AM47" s="812"/>
      <c r="AN47" s="812"/>
      <c r="AO47" s="807"/>
      <c r="AP47" s="806"/>
      <c r="AQ47" s="806"/>
      <c r="AR47" s="806"/>
      <c r="AS47" s="806"/>
      <c r="AT47" s="806"/>
      <c r="AU47" s="813"/>
      <c r="AV47" s="691"/>
      <c r="AW47" s="814"/>
      <c r="AX47" s="814"/>
      <c r="AY47" s="814"/>
      <c r="AZ47" s="864"/>
      <c r="BA47" s="814"/>
      <c r="BB47" s="814"/>
      <c r="BC47" s="864"/>
      <c r="BD47" s="819" t="str">
        <f>IF(AND(Table1[[#This Row],[MGR   SPEC]]&lt;&gt;"",Table1[[#This Row],[UPK]]&lt;&gt;""),Table1[[#This Row],[MGR   SPEC]]/Table1[[#This Row],[UPK]],"")</f>
        <v/>
      </c>
      <c r="BE47" s="819" t="str">
        <f>IF(AND(Table1[[#This Row],[PWR  BUY]]&lt;&gt;"",Table1[[#This Row],[UPK]]&lt;&gt;""),Table1[[#This Row],[PWR  BUY]]/Table1[[#This Row],[UPK]],"")</f>
        <v/>
      </c>
      <c r="BF47" s="855" t="str">
        <f>IF(AND(Table1[[#This Row],[SH/PLT]]&lt;&gt;"",Table1[[#This Row],[UPK]]&lt;&gt;""),Table1[[#This Row],[SH/PLT]]/Table1[[#This Row],[UPK]],"")</f>
        <v/>
      </c>
      <c r="BG47" s="819"/>
      <c r="BH47" s="819"/>
      <c r="BI47" s="819"/>
      <c r="BJ47" s="855"/>
      <c r="BK47" s="819"/>
      <c r="BL47" s="819"/>
      <c r="BM47" s="855"/>
      <c r="BN47" s="856"/>
      <c r="BO47" s="853"/>
      <c r="BP47" s="867"/>
      <c r="BQ47" s="816"/>
      <c r="BR47" s="858"/>
      <c r="BS47" s="816"/>
      <c r="BT47" s="859"/>
      <c r="BU47" s="868"/>
      <c r="BV47" s="806"/>
      <c r="BW47" s="862"/>
      <c r="BX47" s="869"/>
      <c r="BY47" s="677">
        <f>IF(AND(OR($G$20="SH",$G$20="PL"),AND(NOT(Table1[[#This Row],[UI]]="SH"),NOT(Table1[[#This Row],[UI]]="PL")),AND(Table1[[#This Row],[REG COST DeCA]]&lt;&gt;"",Table1[[#This Row],[SH/PLT]]&lt;&gt;"")),(Table1[[#This Row],[REG COST DeCA]]-(Table1[[#This Row],[SH/PLT]]/Table1[[#This Row],[UPK]]))*Table1[[#This Row],[SH/PLT CONTAINS]],0)</f>
        <v>0</v>
      </c>
      <c r="CG47" s="518"/>
      <c r="CH47" s="518"/>
      <c r="CI47" s="518"/>
      <c r="CJ47" s="518">
        <f t="shared" si="1"/>
        <v>14.5</v>
      </c>
      <c r="CK47" s="518"/>
      <c r="CL47" s="518"/>
      <c r="CM47" s="518"/>
      <c r="CN47" s="848" t="s">
        <v>949</v>
      </c>
      <c r="CO47" s="848" t="s">
        <v>960</v>
      </c>
    </row>
    <row r="48" spans="1:93" x14ac:dyDescent="0.25">
      <c r="A48" s="516">
        <v>29</v>
      </c>
      <c r="B48" s="806"/>
      <c r="C48" s="806"/>
      <c r="D48" s="806"/>
      <c r="E48" s="806"/>
      <c r="F48" s="806"/>
      <c r="G48" s="806"/>
      <c r="H48" s="807"/>
      <c r="I48" s="806"/>
      <c r="J48" s="808"/>
      <c r="K48" s="662" t="str">
        <f>TEXT(Table1[[#This Row],[CASE GTIN]],"00000000000000")</f>
        <v>00000000000000</v>
      </c>
      <c r="L48" s="662">
        <f>MID(Table1[[#This Row],[LPAD CS GTIN TO 14]],1,1)*L$18</f>
        <v>0</v>
      </c>
      <c r="M48" s="662">
        <f>MID(Table1[[#This Row],[LPAD CS GTIN TO 14]],2,1)*M$18</f>
        <v>0</v>
      </c>
      <c r="N48" s="662">
        <f>MID(Table1[[#This Row],[LPAD CS GTIN TO 14]],3,1)*N$18</f>
        <v>0</v>
      </c>
      <c r="O48" s="662">
        <f>MID(Table1[[#This Row],[LPAD CS GTIN TO 14]],4,1)*O$18</f>
        <v>0</v>
      </c>
      <c r="P48" s="662">
        <f>MID(Table1[[#This Row],[LPAD CS GTIN TO 14]],5,1)*P$18</f>
        <v>0</v>
      </c>
      <c r="Q48" s="662">
        <f>MID(Table1[[#This Row],[LPAD CS GTIN TO 14]],6,1)*Q$18</f>
        <v>0</v>
      </c>
      <c r="R48" s="662">
        <f>MID(Table1[[#This Row],[LPAD CS GTIN TO 14]],7,1)*R$18</f>
        <v>0</v>
      </c>
      <c r="S48" s="662">
        <f>MID(Table1[[#This Row],[LPAD CS GTIN TO 14]],8,1)*S$18</f>
        <v>0</v>
      </c>
      <c r="T48" s="662">
        <f>MID(Table1[[#This Row],[LPAD CS GTIN TO 14]],9,1)*T$18</f>
        <v>0</v>
      </c>
      <c r="U48" s="662">
        <f>MID(Table1[[#This Row],[LPAD CS GTIN TO 14]],10,1)*U$18</f>
        <v>0</v>
      </c>
      <c r="V48" s="662">
        <f>MID(Table1[[#This Row],[LPAD CS GTIN TO 14]],11,1)*V$18</f>
        <v>0</v>
      </c>
      <c r="W48" s="662">
        <f>MID(Table1[[#This Row],[LPAD CS GTIN TO 14]],12,1)*W$18</f>
        <v>0</v>
      </c>
      <c r="X48" s="662">
        <f>MID(Table1[[#This Row],[LPAD CS GTIN TO 14]],13,1)*X$18</f>
        <v>0</v>
      </c>
      <c r="Y48" s="662">
        <f>MID(Table1[[#This Row],[LPAD CS GTIN TO 14]],14,1)*Y$18</f>
        <v>0</v>
      </c>
      <c r="Z48" s="662">
        <f>SUM(Table1[[#This Row],[CS GTIN POSITION 1]:[CS GTIN POSITION 14]])</f>
        <v>0</v>
      </c>
      <c r="AA48" s="662">
        <f>IFERROR(ROUNDUP(Table1[[#This Row],[SUM (COL L THUR Y)]],-1),"")</f>
        <v>0</v>
      </c>
      <c r="AB48" s="662">
        <f>Table1[[#This Row],[NEAREST MULT OF 10 (&gt;=SUM)]]-Table1[[#This Row],[SUM (COL L THUR Y)]]</f>
        <v>0</v>
      </c>
      <c r="AC48" s="674" t="str">
        <f>IF(Table1[[#This Row],[CASE GTIN]]&lt;&gt;"",IF(RIGHT(Table1[[#This Row],[CASE GTIN]],1)*1=Table1[[#This Row],[CHECK DIGIT]]*1,"VALID","INVALID"),"")</f>
        <v/>
      </c>
      <c r="AD48" s="808"/>
      <c r="AE48" s="809"/>
      <c r="AF48" s="810"/>
      <c r="AG48" s="811"/>
      <c r="AH48" s="812"/>
      <c r="AI48" s="812"/>
      <c r="AJ48" s="812"/>
      <c r="AK48" s="812"/>
      <c r="AL48" s="812"/>
      <c r="AM48" s="812"/>
      <c r="AN48" s="812"/>
      <c r="AO48" s="807"/>
      <c r="AP48" s="806"/>
      <c r="AQ48" s="806"/>
      <c r="AR48" s="806"/>
      <c r="AS48" s="806"/>
      <c r="AT48" s="806"/>
      <c r="AU48" s="813"/>
      <c r="AV48" s="691"/>
      <c r="AW48" s="814"/>
      <c r="AX48" s="814"/>
      <c r="AY48" s="814"/>
      <c r="AZ48" s="864"/>
      <c r="BA48" s="814"/>
      <c r="BB48" s="814"/>
      <c r="BC48" s="864"/>
      <c r="BD48" s="819" t="str">
        <f>IF(AND(Table1[[#This Row],[MGR   SPEC]]&lt;&gt;"",Table1[[#This Row],[UPK]]&lt;&gt;""),Table1[[#This Row],[MGR   SPEC]]/Table1[[#This Row],[UPK]],"")</f>
        <v/>
      </c>
      <c r="BE48" s="819" t="str">
        <f>IF(AND(Table1[[#This Row],[PWR  BUY]]&lt;&gt;"",Table1[[#This Row],[UPK]]&lt;&gt;""),Table1[[#This Row],[PWR  BUY]]/Table1[[#This Row],[UPK]],"")</f>
        <v/>
      </c>
      <c r="BF48" s="855" t="str">
        <f>IF(AND(Table1[[#This Row],[SH/PLT]]&lt;&gt;"",Table1[[#This Row],[UPK]]&lt;&gt;""),Table1[[#This Row],[SH/PLT]]/Table1[[#This Row],[UPK]],"")</f>
        <v/>
      </c>
      <c r="BG48" s="819"/>
      <c r="BH48" s="819"/>
      <c r="BI48" s="819"/>
      <c r="BJ48" s="855"/>
      <c r="BK48" s="819"/>
      <c r="BL48" s="819"/>
      <c r="BM48" s="855"/>
      <c r="BN48" s="856"/>
      <c r="BO48" s="853"/>
      <c r="BP48" s="867"/>
      <c r="BQ48" s="816"/>
      <c r="BR48" s="858"/>
      <c r="BS48" s="816"/>
      <c r="BT48" s="859"/>
      <c r="BU48" s="868"/>
      <c r="BV48" s="806"/>
      <c r="BW48" s="862"/>
      <c r="BX48" s="869"/>
      <c r="BY48" s="677">
        <f>IF(AND(OR($G$20="SH",$G$20="PL"),AND(NOT(Table1[[#This Row],[UI]]="SH"),NOT(Table1[[#This Row],[UI]]="PL")),AND(Table1[[#This Row],[REG COST DeCA]]&lt;&gt;"",Table1[[#This Row],[SH/PLT]]&lt;&gt;"")),(Table1[[#This Row],[REG COST DeCA]]-(Table1[[#This Row],[SH/PLT]]/Table1[[#This Row],[UPK]]))*Table1[[#This Row],[SH/PLT CONTAINS]],0)</f>
        <v>0</v>
      </c>
      <c r="CG48" s="518"/>
      <c r="CH48" s="518"/>
      <c r="CI48" s="518"/>
      <c r="CJ48" s="518">
        <f t="shared" si="1"/>
        <v>15</v>
      </c>
      <c r="CK48" s="518"/>
      <c r="CL48" s="518"/>
      <c r="CM48" s="518"/>
      <c r="CN48" s="848" t="s">
        <v>950</v>
      </c>
      <c r="CO48" s="848" t="s">
        <v>961</v>
      </c>
    </row>
    <row r="49" spans="1:93" x14ac:dyDescent="0.25">
      <c r="A49" s="516">
        <v>30</v>
      </c>
      <c r="B49" s="806"/>
      <c r="C49" s="806"/>
      <c r="D49" s="806"/>
      <c r="E49" s="806"/>
      <c r="F49" s="806"/>
      <c r="G49" s="806"/>
      <c r="H49" s="807"/>
      <c r="I49" s="806"/>
      <c r="J49" s="808"/>
      <c r="K49" s="662" t="str">
        <f>TEXT(Table1[[#This Row],[CASE GTIN]],"00000000000000")</f>
        <v>00000000000000</v>
      </c>
      <c r="L49" s="662">
        <f>MID(Table1[[#This Row],[LPAD CS GTIN TO 14]],1,1)*L$18</f>
        <v>0</v>
      </c>
      <c r="M49" s="662">
        <f>MID(Table1[[#This Row],[LPAD CS GTIN TO 14]],2,1)*M$18</f>
        <v>0</v>
      </c>
      <c r="N49" s="662">
        <f>MID(Table1[[#This Row],[LPAD CS GTIN TO 14]],3,1)*N$18</f>
        <v>0</v>
      </c>
      <c r="O49" s="662">
        <f>MID(Table1[[#This Row],[LPAD CS GTIN TO 14]],4,1)*O$18</f>
        <v>0</v>
      </c>
      <c r="P49" s="662">
        <f>MID(Table1[[#This Row],[LPAD CS GTIN TO 14]],5,1)*P$18</f>
        <v>0</v>
      </c>
      <c r="Q49" s="662">
        <f>MID(Table1[[#This Row],[LPAD CS GTIN TO 14]],6,1)*Q$18</f>
        <v>0</v>
      </c>
      <c r="R49" s="662">
        <f>MID(Table1[[#This Row],[LPAD CS GTIN TO 14]],7,1)*R$18</f>
        <v>0</v>
      </c>
      <c r="S49" s="662">
        <f>MID(Table1[[#This Row],[LPAD CS GTIN TO 14]],8,1)*S$18</f>
        <v>0</v>
      </c>
      <c r="T49" s="662">
        <f>MID(Table1[[#This Row],[LPAD CS GTIN TO 14]],9,1)*T$18</f>
        <v>0</v>
      </c>
      <c r="U49" s="662">
        <f>MID(Table1[[#This Row],[LPAD CS GTIN TO 14]],10,1)*U$18</f>
        <v>0</v>
      </c>
      <c r="V49" s="662">
        <f>MID(Table1[[#This Row],[LPAD CS GTIN TO 14]],11,1)*V$18</f>
        <v>0</v>
      </c>
      <c r="W49" s="662">
        <f>MID(Table1[[#This Row],[LPAD CS GTIN TO 14]],12,1)*W$18</f>
        <v>0</v>
      </c>
      <c r="X49" s="662">
        <f>MID(Table1[[#This Row],[LPAD CS GTIN TO 14]],13,1)*X$18</f>
        <v>0</v>
      </c>
      <c r="Y49" s="662">
        <f>MID(Table1[[#This Row],[LPAD CS GTIN TO 14]],14,1)*Y$18</f>
        <v>0</v>
      </c>
      <c r="Z49" s="662">
        <f>SUM(Table1[[#This Row],[CS GTIN POSITION 1]:[CS GTIN POSITION 14]])</f>
        <v>0</v>
      </c>
      <c r="AA49" s="662">
        <f>IFERROR(ROUNDUP(Table1[[#This Row],[SUM (COL L THUR Y)]],-1),"")</f>
        <v>0</v>
      </c>
      <c r="AB49" s="662">
        <f>Table1[[#This Row],[NEAREST MULT OF 10 (&gt;=SUM)]]-Table1[[#This Row],[SUM (COL L THUR Y)]]</f>
        <v>0</v>
      </c>
      <c r="AC49" s="674" t="str">
        <f>IF(Table1[[#This Row],[CASE GTIN]]&lt;&gt;"",IF(RIGHT(Table1[[#This Row],[CASE GTIN]],1)*1=Table1[[#This Row],[CHECK DIGIT]]*1,"VALID","INVALID"),"")</f>
        <v/>
      </c>
      <c r="AD49" s="808"/>
      <c r="AE49" s="809"/>
      <c r="AF49" s="810"/>
      <c r="AG49" s="811"/>
      <c r="AH49" s="812"/>
      <c r="AI49" s="812"/>
      <c r="AJ49" s="812"/>
      <c r="AK49" s="812"/>
      <c r="AL49" s="812"/>
      <c r="AM49" s="812"/>
      <c r="AN49" s="812"/>
      <c r="AO49" s="807"/>
      <c r="AP49" s="806"/>
      <c r="AQ49" s="806"/>
      <c r="AR49" s="806"/>
      <c r="AS49" s="806"/>
      <c r="AT49" s="806"/>
      <c r="AU49" s="813"/>
      <c r="AV49" s="691"/>
      <c r="AW49" s="814"/>
      <c r="AX49" s="814"/>
      <c r="AY49" s="814"/>
      <c r="AZ49" s="864"/>
      <c r="BA49" s="814"/>
      <c r="BB49" s="814"/>
      <c r="BC49" s="864"/>
      <c r="BD49" s="819" t="str">
        <f>IF(AND(Table1[[#This Row],[MGR   SPEC]]&lt;&gt;"",Table1[[#This Row],[UPK]]&lt;&gt;""),Table1[[#This Row],[MGR   SPEC]]/Table1[[#This Row],[UPK]],"")</f>
        <v/>
      </c>
      <c r="BE49" s="819" t="str">
        <f>IF(AND(Table1[[#This Row],[PWR  BUY]]&lt;&gt;"",Table1[[#This Row],[UPK]]&lt;&gt;""),Table1[[#This Row],[PWR  BUY]]/Table1[[#This Row],[UPK]],"")</f>
        <v/>
      </c>
      <c r="BF49" s="855" t="str">
        <f>IF(AND(Table1[[#This Row],[SH/PLT]]&lt;&gt;"",Table1[[#This Row],[UPK]]&lt;&gt;""),Table1[[#This Row],[SH/PLT]]/Table1[[#This Row],[UPK]],"")</f>
        <v/>
      </c>
      <c r="BG49" s="819"/>
      <c r="BH49" s="819"/>
      <c r="BI49" s="819"/>
      <c r="BJ49" s="855"/>
      <c r="BK49" s="819"/>
      <c r="BL49" s="819"/>
      <c r="BM49" s="855"/>
      <c r="BN49" s="856"/>
      <c r="BO49" s="853"/>
      <c r="BP49" s="867"/>
      <c r="BQ49" s="816"/>
      <c r="BR49" s="858"/>
      <c r="BS49" s="816"/>
      <c r="BT49" s="859"/>
      <c r="BU49" s="868"/>
      <c r="BV49" s="806"/>
      <c r="BW49" s="862"/>
      <c r="BX49" s="869"/>
      <c r="BY49" s="677">
        <f>IF(AND(OR($G$20="SH",$G$20="PL"),AND(NOT(Table1[[#This Row],[UI]]="SH"),NOT(Table1[[#This Row],[UI]]="PL")),AND(Table1[[#This Row],[REG COST DeCA]]&lt;&gt;"",Table1[[#This Row],[SH/PLT]]&lt;&gt;"")),(Table1[[#This Row],[REG COST DeCA]]-(Table1[[#This Row],[SH/PLT]]/Table1[[#This Row],[UPK]]))*Table1[[#This Row],[SH/PLT CONTAINS]],0)</f>
        <v>0</v>
      </c>
      <c r="CG49" s="518"/>
      <c r="CH49" s="518"/>
      <c r="CI49" s="518"/>
      <c r="CJ49" s="518">
        <f t="shared" si="1"/>
        <v>15.5</v>
      </c>
      <c r="CK49" s="518"/>
      <c r="CL49" s="518"/>
      <c r="CM49" s="518"/>
      <c r="CN49" s="848" t="s">
        <v>950</v>
      </c>
      <c r="CO49" s="848" t="s">
        <v>961</v>
      </c>
    </row>
    <row r="50" spans="1:93" x14ac:dyDescent="0.25">
      <c r="A50" s="516">
        <v>31</v>
      </c>
      <c r="B50" s="806"/>
      <c r="C50" s="806"/>
      <c r="D50" s="806"/>
      <c r="E50" s="806"/>
      <c r="F50" s="806"/>
      <c r="G50" s="806"/>
      <c r="H50" s="807"/>
      <c r="I50" s="806"/>
      <c r="J50" s="808"/>
      <c r="K50" s="662" t="str">
        <f>TEXT(Table1[[#This Row],[CASE GTIN]],"00000000000000")</f>
        <v>00000000000000</v>
      </c>
      <c r="L50" s="662">
        <f>MID(Table1[[#This Row],[LPAD CS GTIN TO 14]],1,1)*L$18</f>
        <v>0</v>
      </c>
      <c r="M50" s="662">
        <f>MID(Table1[[#This Row],[LPAD CS GTIN TO 14]],2,1)*M$18</f>
        <v>0</v>
      </c>
      <c r="N50" s="662">
        <f>MID(Table1[[#This Row],[LPAD CS GTIN TO 14]],3,1)*N$18</f>
        <v>0</v>
      </c>
      <c r="O50" s="662">
        <f>MID(Table1[[#This Row],[LPAD CS GTIN TO 14]],4,1)*O$18</f>
        <v>0</v>
      </c>
      <c r="P50" s="662">
        <f>MID(Table1[[#This Row],[LPAD CS GTIN TO 14]],5,1)*P$18</f>
        <v>0</v>
      </c>
      <c r="Q50" s="662">
        <f>MID(Table1[[#This Row],[LPAD CS GTIN TO 14]],6,1)*Q$18</f>
        <v>0</v>
      </c>
      <c r="R50" s="662">
        <f>MID(Table1[[#This Row],[LPAD CS GTIN TO 14]],7,1)*R$18</f>
        <v>0</v>
      </c>
      <c r="S50" s="662">
        <f>MID(Table1[[#This Row],[LPAD CS GTIN TO 14]],8,1)*S$18</f>
        <v>0</v>
      </c>
      <c r="T50" s="662">
        <f>MID(Table1[[#This Row],[LPAD CS GTIN TO 14]],9,1)*T$18</f>
        <v>0</v>
      </c>
      <c r="U50" s="662">
        <f>MID(Table1[[#This Row],[LPAD CS GTIN TO 14]],10,1)*U$18</f>
        <v>0</v>
      </c>
      <c r="V50" s="662">
        <f>MID(Table1[[#This Row],[LPAD CS GTIN TO 14]],11,1)*V$18</f>
        <v>0</v>
      </c>
      <c r="W50" s="662">
        <f>MID(Table1[[#This Row],[LPAD CS GTIN TO 14]],12,1)*W$18</f>
        <v>0</v>
      </c>
      <c r="X50" s="662">
        <f>MID(Table1[[#This Row],[LPAD CS GTIN TO 14]],13,1)*X$18</f>
        <v>0</v>
      </c>
      <c r="Y50" s="662">
        <f>MID(Table1[[#This Row],[LPAD CS GTIN TO 14]],14,1)*Y$18</f>
        <v>0</v>
      </c>
      <c r="Z50" s="662">
        <f>SUM(Table1[[#This Row],[CS GTIN POSITION 1]:[CS GTIN POSITION 14]])</f>
        <v>0</v>
      </c>
      <c r="AA50" s="662">
        <f>IFERROR(ROUNDUP(Table1[[#This Row],[SUM (COL L THUR Y)]],-1),"")</f>
        <v>0</v>
      </c>
      <c r="AB50" s="662">
        <f>Table1[[#This Row],[NEAREST MULT OF 10 (&gt;=SUM)]]-Table1[[#This Row],[SUM (COL L THUR Y)]]</f>
        <v>0</v>
      </c>
      <c r="AC50" s="674" t="str">
        <f>IF(Table1[[#This Row],[CASE GTIN]]&lt;&gt;"",IF(RIGHT(Table1[[#This Row],[CASE GTIN]],1)*1=Table1[[#This Row],[CHECK DIGIT]]*1,"VALID","INVALID"),"")</f>
        <v/>
      </c>
      <c r="AD50" s="808"/>
      <c r="AE50" s="809"/>
      <c r="AF50" s="810"/>
      <c r="AG50" s="811"/>
      <c r="AH50" s="812"/>
      <c r="AI50" s="812"/>
      <c r="AJ50" s="812"/>
      <c r="AK50" s="812"/>
      <c r="AL50" s="812"/>
      <c r="AM50" s="812"/>
      <c r="AN50" s="812"/>
      <c r="AO50" s="807"/>
      <c r="AP50" s="806"/>
      <c r="AQ50" s="806"/>
      <c r="AR50" s="806"/>
      <c r="AS50" s="806"/>
      <c r="AT50" s="806"/>
      <c r="AU50" s="813"/>
      <c r="AV50" s="691"/>
      <c r="AW50" s="814"/>
      <c r="AX50" s="814"/>
      <c r="AY50" s="814"/>
      <c r="AZ50" s="864"/>
      <c r="BA50" s="814"/>
      <c r="BB50" s="814"/>
      <c r="BC50" s="864"/>
      <c r="BD50" s="819" t="str">
        <f>IF(AND(Table1[[#This Row],[MGR   SPEC]]&lt;&gt;"",Table1[[#This Row],[UPK]]&lt;&gt;""),Table1[[#This Row],[MGR   SPEC]]/Table1[[#This Row],[UPK]],"")</f>
        <v/>
      </c>
      <c r="BE50" s="819" t="str">
        <f>IF(AND(Table1[[#This Row],[PWR  BUY]]&lt;&gt;"",Table1[[#This Row],[UPK]]&lt;&gt;""),Table1[[#This Row],[PWR  BUY]]/Table1[[#This Row],[UPK]],"")</f>
        <v/>
      </c>
      <c r="BF50" s="855" t="str">
        <f>IF(AND(Table1[[#This Row],[SH/PLT]]&lt;&gt;"",Table1[[#This Row],[UPK]]&lt;&gt;""),Table1[[#This Row],[SH/PLT]]/Table1[[#This Row],[UPK]],"")</f>
        <v/>
      </c>
      <c r="BG50" s="819"/>
      <c r="BH50" s="819"/>
      <c r="BI50" s="819"/>
      <c r="BJ50" s="855"/>
      <c r="BK50" s="819"/>
      <c r="BL50" s="819"/>
      <c r="BM50" s="855"/>
      <c r="BN50" s="856"/>
      <c r="BO50" s="853"/>
      <c r="BP50" s="867"/>
      <c r="BQ50" s="816"/>
      <c r="BR50" s="858"/>
      <c r="BS50" s="816"/>
      <c r="BT50" s="859"/>
      <c r="BU50" s="868"/>
      <c r="BV50" s="806"/>
      <c r="BW50" s="862"/>
      <c r="BX50" s="869"/>
      <c r="BY50" s="677">
        <f>IF(AND(OR($G$20="SH",$G$20="PL"),AND(NOT(Table1[[#This Row],[UI]]="SH"),NOT(Table1[[#This Row],[UI]]="PL")),AND(Table1[[#This Row],[REG COST DeCA]]&lt;&gt;"",Table1[[#This Row],[SH/PLT]]&lt;&gt;"")),(Table1[[#This Row],[REG COST DeCA]]-(Table1[[#This Row],[SH/PLT]]/Table1[[#This Row],[UPK]]))*Table1[[#This Row],[SH/PLT CONTAINS]],0)</f>
        <v>0</v>
      </c>
      <c r="CG50" s="518"/>
      <c r="CH50" s="518"/>
      <c r="CI50" s="518"/>
      <c r="CJ50" s="518">
        <f t="shared" si="1"/>
        <v>16</v>
      </c>
      <c r="CK50" s="518"/>
      <c r="CL50" s="518"/>
      <c r="CM50" s="518"/>
      <c r="CN50" s="848" t="s">
        <v>950</v>
      </c>
      <c r="CO50" s="848" t="s">
        <v>961</v>
      </c>
    </row>
    <row r="51" spans="1:93" x14ac:dyDescent="0.25">
      <c r="A51" s="516">
        <v>32</v>
      </c>
      <c r="B51" s="806"/>
      <c r="C51" s="806"/>
      <c r="D51" s="806"/>
      <c r="E51" s="806"/>
      <c r="F51" s="806"/>
      <c r="G51" s="806"/>
      <c r="H51" s="807"/>
      <c r="I51" s="806"/>
      <c r="J51" s="808"/>
      <c r="K51" s="662" t="str">
        <f>TEXT(Table1[[#This Row],[CASE GTIN]],"00000000000000")</f>
        <v>00000000000000</v>
      </c>
      <c r="L51" s="662">
        <f>MID(Table1[[#This Row],[LPAD CS GTIN TO 14]],1,1)*L$18</f>
        <v>0</v>
      </c>
      <c r="M51" s="662">
        <f>MID(Table1[[#This Row],[LPAD CS GTIN TO 14]],2,1)*M$18</f>
        <v>0</v>
      </c>
      <c r="N51" s="662">
        <f>MID(Table1[[#This Row],[LPAD CS GTIN TO 14]],3,1)*N$18</f>
        <v>0</v>
      </c>
      <c r="O51" s="662">
        <f>MID(Table1[[#This Row],[LPAD CS GTIN TO 14]],4,1)*O$18</f>
        <v>0</v>
      </c>
      <c r="P51" s="662">
        <f>MID(Table1[[#This Row],[LPAD CS GTIN TO 14]],5,1)*P$18</f>
        <v>0</v>
      </c>
      <c r="Q51" s="662">
        <f>MID(Table1[[#This Row],[LPAD CS GTIN TO 14]],6,1)*Q$18</f>
        <v>0</v>
      </c>
      <c r="R51" s="662">
        <f>MID(Table1[[#This Row],[LPAD CS GTIN TO 14]],7,1)*R$18</f>
        <v>0</v>
      </c>
      <c r="S51" s="662">
        <f>MID(Table1[[#This Row],[LPAD CS GTIN TO 14]],8,1)*S$18</f>
        <v>0</v>
      </c>
      <c r="T51" s="662">
        <f>MID(Table1[[#This Row],[LPAD CS GTIN TO 14]],9,1)*T$18</f>
        <v>0</v>
      </c>
      <c r="U51" s="662">
        <f>MID(Table1[[#This Row],[LPAD CS GTIN TO 14]],10,1)*U$18</f>
        <v>0</v>
      </c>
      <c r="V51" s="662">
        <f>MID(Table1[[#This Row],[LPAD CS GTIN TO 14]],11,1)*V$18</f>
        <v>0</v>
      </c>
      <c r="W51" s="662">
        <f>MID(Table1[[#This Row],[LPAD CS GTIN TO 14]],12,1)*W$18</f>
        <v>0</v>
      </c>
      <c r="X51" s="662">
        <f>MID(Table1[[#This Row],[LPAD CS GTIN TO 14]],13,1)*X$18</f>
        <v>0</v>
      </c>
      <c r="Y51" s="662">
        <f>MID(Table1[[#This Row],[LPAD CS GTIN TO 14]],14,1)*Y$18</f>
        <v>0</v>
      </c>
      <c r="Z51" s="662">
        <f>SUM(Table1[[#This Row],[CS GTIN POSITION 1]:[CS GTIN POSITION 14]])</f>
        <v>0</v>
      </c>
      <c r="AA51" s="662">
        <f>IFERROR(ROUNDUP(Table1[[#This Row],[SUM (COL L THUR Y)]],-1),"")</f>
        <v>0</v>
      </c>
      <c r="AB51" s="662">
        <f>Table1[[#This Row],[NEAREST MULT OF 10 (&gt;=SUM)]]-Table1[[#This Row],[SUM (COL L THUR Y)]]</f>
        <v>0</v>
      </c>
      <c r="AC51" s="674" t="str">
        <f>IF(Table1[[#This Row],[CASE GTIN]]&lt;&gt;"",IF(RIGHT(Table1[[#This Row],[CASE GTIN]],1)*1=Table1[[#This Row],[CHECK DIGIT]]*1,"VALID","INVALID"),"")</f>
        <v/>
      </c>
      <c r="AD51" s="808"/>
      <c r="AE51" s="809"/>
      <c r="AF51" s="810"/>
      <c r="AG51" s="811"/>
      <c r="AH51" s="812"/>
      <c r="AI51" s="812"/>
      <c r="AJ51" s="812"/>
      <c r="AK51" s="812"/>
      <c r="AL51" s="812"/>
      <c r="AM51" s="812"/>
      <c r="AN51" s="812"/>
      <c r="AO51" s="807"/>
      <c r="AP51" s="806"/>
      <c r="AQ51" s="806"/>
      <c r="AR51" s="806"/>
      <c r="AS51" s="806"/>
      <c r="AT51" s="806"/>
      <c r="AU51" s="813"/>
      <c r="AV51" s="691"/>
      <c r="AW51" s="814"/>
      <c r="AX51" s="814"/>
      <c r="AY51" s="814"/>
      <c r="AZ51" s="864"/>
      <c r="BA51" s="814"/>
      <c r="BB51" s="814"/>
      <c r="BC51" s="864"/>
      <c r="BD51" s="819" t="str">
        <f>IF(AND(Table1[[#This Row],[MGR   SPEC]]&lt;&gt;"",Table1[[#This Row],[UPK]]&lt;&gt;""),Table1[[#This Row],[MGR   SPEC]]/Table1[[#This Row],[UPK]],"")</f>
        <v/>
      </c>
      <c r="BE51" s="819" t="str">
        <f>IF(AND(Table1[[#This Row],[PWR  BUY]]&lt;&gt;"",Table1[[#This Row],[UPK]]&lt;&gt;""),Table1[[#This Row],[PWR  BUY]]/Table1[[#This Row],[UPK]],"")</f>
        <v/>
      </c>
      <c r="BF51" s="855" t="str">
        <f>IF(AND(Table1[[#This Row],[SH/PLT]]&lt;&gt;"",Table1[[#This Row],[UPK]]&lt;&gt;""),Table1[[#This Row],[SH/PLT]]/Table1[[#This Row],[UPK]],"")</f>
        <v/>
      </c>
      <c r="BG51" s="819"/>
      <c r="BH51" s="819"/>
      <c r="BI51" s="819"/>
      <c r="BJ51" s="855"/>
      <c r="BK51" s="819"/>
      <c r="BL51" s="819"/>
      <c r="BM51" s="855"/>
      <c r="BN51" s="856"/>
      <c r="BO51" s="853"/>
      <c r="BP51" s="867"/>
      <c r="BQ51" s="816"/>
      <c r="BR51" s="858"/>
      <c r="BS51" s="816"/>
      <c r="BT51" s="859"/>
      <c r="BU51" s="868"/>
      <c r="BV51" s="806"/>
      <c r="BW51" s="862"/>
      <c r="BX51" s="869"/>
      <c r="BY51" s="677">
        <f>IF(AND(OR($G$20="SH",$G$20="PL"),AND(NOT(Table1[[#This Row],[UI]]="SH"),NOT(Table1[[#This Row],[UI]]="PL")),AND(Table1[[#This Row],[REG COST DeCA]]&lt;&gt;"",Table1[[#This Row],[SH/PLT]]&lt;&gt;"")),(Table1[[#This Row],[REG COST DeCA]]-(Table1[[#This Row],[SH/PLT]]/Table1[[#This Row],[UPK]]))*Table1[[#This Row],[SH/PLT CONTAINS]],0)</f>
        <v>0</v>
      </c>
      <c r="CG51" s="518"/>
      <c r="CH51" s="518"/>
      <c r="CI51" s="518"/>
      <c r="CJ51" s="518">
        <f t="shared" si="1"/>
        <v>16.5</v>
      </c>
      <c r="CK51" s="518"/>
      <c r="CL51" s="518"/>
      <c r="CM51" s="518"/>
      <c r="CN51" s="848" t="s">
        <v>950</v>
      </c>
      <c r="CO51" s="848" t="s">
        <v>961</v>
      </c>
    </row>
    <row r="52" spans="1:93" x14ac:dyDescent="0.25">
      <c r="A52" s="516">
        <v>33</v>
      </c>
      <c r="B52" s="806"/>
      <c r="C52" s="806"/>
      <c r="D52" s="806"/>
      <c r="E52" s="806"/>
      <c r="F52" s="806"/>
      <c r="G52" s="806"/>
      <c r="H52" s="807"/>
      <c r="I52" s="806"/>
      <c r="J52" s="808"/>
      <c r="K52" s="662" t="str">
        <f>TEXT(Table1[[#This Row],[CASE GTIN]],"00000000000000")</f>
        <v>00000000000000</v>
      </c>
      <c r="L52" s="662">
        <f>MID(Table1[[#This Row],[LPAD CS GTIN TO 14]],1,1)*L$18</f>
        <v>0</v>
      </c>
      <c r="M52" s="662">
        <f>MID(Table1[[#This Row],[LPAD CS GTIN TO 14]],2,1)*M$18</f>
        <v>0</v>
      </c>
      <c r="N52" s="662">
        <f>MID(Table1[[#This Row],[LPAD CS GTIN TO 14]],3,1)*N$18</f>
        <v>0</v>
      </c>
      <c r="O52" s="662">
        <f>MID(Table1[[#This Row],[LPAD CS GTIN TO 14]],4,1)*O$18</f>
        <v>0</v>
      </c>
      <c r="P52" s="662">
        <f>MID(Table1[[#This Row],[LPAD CS GTIN TO 14]],5,1)*P$18</f>
        <v>0</v>
      </c>
      <c r="Q52" s="662">
        <f>MID(Table1[[#This Row],[LPAD CS GTIN TO 14]],6,1)*Q$18</f>
        <v>0</v>
      </c>
      <c r="R52" s="662">
        <f>MID(Table1[[#This Row],[LPAD CS GTIN TO 14]],7,1)*R$18</f>
        <v>0</v>
      </c>
      <c r="S52" s="662">
        <f>MID(Table1[[#This Row],[LPAD CS GTIN TO 14]],8,1)*S$18</f>
        <v>0</v>
      </c>
      <c r="T52" s="662">
        <f>MID(Table1[[#This Row],[LPAD CS GTIN TO 14]],9,1)*T$18</f>
        <v>0</v>
      </c>
      <c r="U52" s="662">
        <f>MID(Table1[[#This Row],[LPAD CS GTIN TO 14]],10,1)*U$18</f>
        <v>0</v>
      </c>
      <c r="V52" s="662">
        <f>MID(Table1[[#This Row],[LPAD CS GTIN TO 14]],11,1)*V$18</f>
        <v>0</v>
      </c>
      <c r="W52" s="662">
        <f>MID(Table1[[#This Row],[LPAD CS GTIN TO 14]],12,1)*W$18</f>
        <v>0</v>
      </c>
      <c r="X52" s="662">
        <f>MID(Table1[[#This Row],[LPAD CS GTIN TO 14]],13,1)*X$18</f>
        <v>0</v>
      </c>
      <c r="Y52" s="662">
        <f>MID(Table1[[#This Row],[LPAD CS GTIN TO 14]],14,1)*Y$18</f>
        <v>0</v>
      </c>
      <c r="Z52" s="662">
        <f>SUM(Table1[[#This Row],[CS GTIN POSITION 1]:[CS GTIN POSITION 14]])</f>
        <v>0</v>
      </c>
      <c r="AA52" s="662">
        <f>IFERROR(ROUNDUP(Table1[[#This Row],[SUM (COL L THUR Y)]],-1),"")</f>
        <v>0</v>
      </c>
      <c r="AB52" s="662">
        <f>Table1[[#This Row],[NEAREST MULT OF 10 (&gt;=SUM)]]-Table1[[#This Row],[SUM (COL L THUR Y)]]</f>
        <v>0</v>
      </c>
      <c r="AC52" s="674" t="str">
        <f>IF(Table1[[#This Row],[CASE GTIN]]&lt;&gt;"",IF(RIGHT(Table1[[#This Row],[CASE GTIN]],1)*1=Table1[[#This Row],[CHECK DIGIT]]*1,"VALID","INVALID"),"")</f>
        <v/>
      </c>
      <c r="AD52" s="808"/>
      <c r="AE52" s="809"/>
      <c r="AF52" s="810"/>
      <c r="AG52" s="811"/>
      <c r="AH52" s="812"/>
      <c r="AI52" s="812"/>
      <c r="AJ52" s="812"/>
      <c r="AK52" s="812"/>
      <c r="AL52" s="812"/>
      <c r="AM52" s="812"/>
      <c r="AN52" s="812"/>
      <c r="AO52" s="807"/>
      <c r="AP52" s="806"/>
      <c r="AQ52" s="806"/>
      <c r="AR52" s="806"/>
      <c r="AS52" s="806"/>
      <c r="AT52" s="806"/>
      <c r="AU52" s="813"/>
      <c r="AV52" s="691"/>
      <c r="AW52" s="814"/>
      <c r="AX52" s="814"/>
      <c r="AY52" s="814"/>
      <c r="AZ52" s="864"/>
      <c r="BA52" s="814"/>
      <c r="BB52" s="814"/>
      <c r="BC52" s="864"/>
      <c r="BD52" s="819" t="str">
        <f>IF(AND(Table1[[#This Row],[MGR   SPEC]]&lt;&gt;"",Table1[[#This Row],[UPK]]&lt;&gt;""),Table1[[#This Row],[MGR   SPEC]]/Table1[[#This Row],[UPK]],"")</f>
        <v/>
      </c>
      <c r="BE52" s="819" t="str">
        <f>IF(AND(Table1[[#This Row],[PWR  BUY]]&lt;&gt;"",Table1[[#This Row],[UPK]]&lt;&gt;""),Table1[[#This Row],[PWR  BUY]]/Table1[[#This Row],[UPK]],"")</f>
        <v/>
      </c>
      <c r="BF52" s="855" t="str">
        <f>IF(AND(Table1[[#This Row],[SH/PLT]]&lt;&gt;"",Table1[[#This Row],[UPK]]&lt;&gt;""),Table1[[#This Row],[SH/PLT]]/Table1[[#This Row],[UPK]],"")</f>
        <v/>
      </c>
      <c r="BG52" s="819"/>
      <c r="BH52" s="819"/>
      <c r="BI52" s="819"/>
      <c r="BJ52" s="855"/>
      <c r="BK52" s="819"/>
      <c r="BL52" s="819"/>
      <c r="BM52" s="855"/>
      <c r="BN52" s="856"/>
      <c r="BO52" s="853"/>
      <c r="BP52" s="867"/>
      <c r="BQ52" s="816"/>
      <c r="BR52" s="858"/>
      <c r="BS52" s="816"/>
      <c r="BT52" s="859"/>
      <c r="BU52" s="868"/>
      <c r="BV52" s="806"/>
      <c r="BW52" s="862"/>
      <c r="BX52" s="869"/>
      <c r="BY52" s="677">
        <f>IF(AND(OR($G$20="SH",$G$20="PL"),AND(NOT(Table1[[#This Row],[UI]]="SH"),NOT(Table1[[#This Row],[UI]]="PL")),AND(Table1[[#This Row],[REG COST DeCA]]&lt;&gt;"",Table1[[#This Row],[SH/PLT]]&lt;&gt;"")),(Table1[[#This Row],[REG COST DeCA]]-(Table1[[#This Row],[SH/PLT]]/Table1[[#This Row],[UPK]]))*Table1[[#This Row],[SH/PLT CONTAINS]],0)</f>
        <v>0</v>
      </c>
      <c r="CG52" s="518"/>
      <c r="CH52" s="518"/>
      <c r="CI52" s="518"/>
      <c r="CJ52" s="518">
        <f t="shared" si="1"/>
        <v>17</v>
      </c>
      <c r="CK52" s="518"/>
      <c r="CL52" s="518"/>
      <c r="CM52" s="518"/>
      <c r="CN52" s="848" t="s">
        <v>950</v>
      </c>
      <c r="CO52" s="848" t="s">
        <v>961</v>
      </c>
    </row>
    <row r="53" spans="1:93" x14ac:dyDescent="0.25">
      <c r="A53" s="516">
        <v>34</v>
      </c>
      <c r="B53" s="806"/>
      <c r="C53" s="806"/>
      <c r="D53" s="806"/>
      <c r="E53" s="806"/>
      <c r="F53" s="806"/>
      <c r="G53" s="806"/>
      <c r="H53" s="807"/>
      <c r="I53" s="806"/>
      <c r="J53" s="808"/>
      <c r="K53" s="662" t="str">
        <f>TEXT(Table1[[#This Row],[CASE GTIN]],"00000000000000")</f>
        <v>00000000000000</v>
      </c>
      <c r="L53" s="662">
        <f>MID(Table1[[#This Row],[LPAD CS GTIN TO 14]],1,1)*L$18</f>
        <v>0</v>
      </c>
      <c r="M53" s="662">
        <f>MID(Table1[[#This Row],[LPAD CS GTIN TO 14]],2,1)*M$18</f>
        <v>0</v>
      </c>
      <c r="N53" s="662">
        <f>MID(Table1[[#This Row],[LPAD CS GTIN TO 14]],3,1)*N$18</f>
        <v>0</v>
      </c>
      <c r="O53" s="662">
        <f>MID(Table1[[#This Row],[LPAD CS GTIN TO 14]],4,1)*O$18</f>
        <v>0</v>
      </c>
      <c r="P53" s="662">
        <f>MID(Table1[[#This Row],[LPAD CS GTIN TO 14]],5,1)*P$18</f>
        <v>0</v>
      </c>
      <c r="Q53" s="662">
        <f>MID(Table1[[#This Row],[LPAD CS GTIN TO 14]],6,1)*Q$18</f>
        <v>0</v>
      </c>
      <c r="R53" s="662">
        <f>MID(Table1[[#This Row],[LPAD CS GTIN TO 14]],7,1)*R$18</f>
        <v>0</v>
      </c>
      <c r="S53" s="662">
        <f>MID(Table1[[#This Row],[LPAD CS GTIN TO 14]],8,1)*S$18</f>
        <v>0</v>
      </c>
      <c r="T53" s="662">
        <f>MID(Table1[[#This Row],[LPAD CS GTIN TO 14]],9,1)*T$18</f>
        <v>0</v>
      </c>
      <c r="U53" s="662">
        <f>MID(Table1[[#This Row],[LPAD CS GTIN TO 14]],10,1)*U$18</f>
        <v>0</v>
      </c>
      <c r="V53" s="662">
        <f>MID(Table1[[#This Row],[LPAD CS GTIN TO 14]],11,1)*V$18</f>
        <v>0</v>
      </c>
      <c r="W53" s="662">
        <f>MID(Table1[[#This Row],[LPAD CS GTIN TO 14]],12,1)*W$18</f>
        <v>0</v>
      </c>
      <c r="X53" s="662">
        <f>MID(Table1[[#This Row],[LPAD CS GTIN TO 14]],13,1)*X$18</f>
        <v>0</v>
      </c>
      <c r="Y53" s="662">
        <f>MID(Table1[[#This Row],[LPAD CS GTIN TO 14]],14,1)*Y$18</f>
        <v>0</v>
      </c>
      <c r="Z53" s="662">
        <f>SUM(Table1[[#This Row],[CS GTIN POSITION 1]:[CS GTIN POSITION 14]])</f>
        <v>0</v>
      </c>
      <c r="AA53" s="662">
        <f>IFERROR(ROUNDUP(Table1[[#This Row],[SUM (COL L THUR Y)]],-1),"")</f>
        <v>0</v>
      </c>
      <c r="AB53" s="662">
        <f>Table1[[#This Row],[NEAREST MULT OF 10 (&gt;=SUM)]]-Table1[[#This Row],[SUM (COL L THUR Y)]]</f>
        <v>0</v>
      </c>
      <c r="AC53" s="674" t="str">
        <f>IF(Table1[[#This Row],[CASE GTIN]]&lt;&gt;"",IF(RIGHT(Table1[[#This Row],[CASE GTIN]],1)*1=Table1[[#This Row],[CHECK DIGIT]]*1,"VALID","INVALID"),"")</f>
        <v/>
      </c>
      <c r="AD53" s="808"/>
      <c r="AE53" s="809"/>
      <c r="AF53" s="810"/>
      <c r="AG53" s="811"/>
      <c r="AH53" s="812"/>
      <c r="AI53" s="812"/>
      <c r="AJ53" s="812"/>
      <c r="AK53" s="812"/>
      <c r="AL53" s="812"/>
      <c r="AM53" s="812"/>
      <c r="AN53" s="812"/>
      <c r="AO53" s="807"/>
      <c r="AP53" s="806"/>
      <c r="AQ53" s="806"/>
      <c r="AR53" s="806"/>
      <c r="AS53" s="806"/>
      <c r="AT53" s="806"/>
      <c r="AU53" s="813"/>
      <c r="AV53" s="691"/>
      <c r="AW53" s="814"/>
      <c r="AX53" s="814"/>
      <c r="AY53" s="814"/>
      <c r="AZ53" s="864"/>
      <c r="BA53" s="814"/>
      <c r="BB53" s="814"/>
      <c r="BC53" s="864"/>
      <c r="BD53" s="819" t="str">
        <f>IF(AND(Table1[[#This Row],[MGR   SPEC]]&lt;&gt;"",Table1[[#This Row],[UPK]]&lt;&gt;""),Table1[[#This Row],[MGR   SPEC]]/Table1[[#This Row],[UPK]],"")</f>
        <v/>
      </c>
      <c r="BE53" s="819" t="str">
        <f>IF(AND(Table1[[#This Row],[PWR  BUY]]&lt;&gt;"",Table1[[#This Row],[UPK]]&lt;&gt;""),Table1[[#This Row],[PWR  BUY]]/Table1[[#This Row],[UPK]],"")</f>
        <v/>
      </c>
      <c r="BF53" s="855" t="str">
        <f>IF(AND(Table1[[#This Row],[SH/PLT]]&lt;&gt;"",Table1[[#This Row],[UPK]]&lt;&gt;""),Table1[[#This Row],[SH/PLT]]/Table1[[#This Row],[UPK]],"")</f>
        <v/>
      </c>
      <c r="BG53" s="819"/>
      <c r="BH53" s="819"/>
      <c r="BI53" s="819"/>
      <c r="BJ53" s="855"/>
      <c r="BK53" s="819"/>
      <c r="BL53" s="819"/>
      <c r="BM53" s="855"/>
      <c r="BN53" s="856"/>
      <c r="BO53" s="853"/>
      <c r="BP53" s="867"/>
      <c r="BQ53" s="816"/>
      <c r="BR53" s="858"/>
      <c r="BS53" s="816"/>
      <c r="BT53" s="859"/>
      <c r="BU53" s="868"/>
      <c r="BV53" s="806"/>
      <c r="BW53" s="862"/>
      <c r="BX53" s="869"/>
      <c r="BY53" s="677">
        <f>IF(AND(OR($G$20="SH",$G$20="PL"),AND(NOT(Table1[[#This Row],[UI]]="SH"),NOT(Table1[[#This Row],[UI]]="PL")),AND(Table1[[#This Row],[REG COST DeCA]]&lt;&gt;"",Table1[[#This Row],[SH/PLT]]&lt;&gt;"")),(Table1[[#This Row],[REG COST DeCA]]-(Table1[[#This Row],[SH/PLT]]/Table1[[#This Row],[UPK]]))*Table1[[#This Row],[SH/PLT CONTAINS]],0)</f>
        <v>0</v>
      </c>
      <c r="CG53" s="518"/>
      <c r="CH53" s="518"/>
      <c r="CI53" s="518"/>
      <c r="CJ53" s="518">
        <f t="shared" si="1"/>
        <v>17.5</v>
      </c>
      <c r="CK53" s="518"/>
      <c r="CL53" s="518"/>
      <c r="CM53" s="518"/>
      <c r="CN53" s="848" t="s">
        <v>950</v>
      </c>
      <c r="CO53" s="848" t="s">
        <v>961</v>
      </c>
    </row>
    <row r="54" spans="1:93" x14ac:dyDescent="0.25">
      <c r="A54" s="516">
        <v>35</v>
      </c>
      <c r="B54" s="806"/>
      <c r="C54" s="806"/>
      <c r="D54" s="806"/>
      <c r="E54" s="806"/>
      <c r="F54" s="806"/>
      <c r="G54" s="806"/>
      <c r="H54" s="807"/>
      <c r="I54" s="806"/>
      <c r="J54" s="808"/>
      <c r="K54" s="662" t="str">
        <f>TEXT(Table1[[#This Row],[CASE GTIN]],"00000000000000")</f>
        <v>00000000000000</v>
      </c>
      <c r="L54" s="662">
        <f>MID(Table1[[#This Row],[LPAD CS GTIN TO 14]],1,1)*L$18</f>
        <v>0</v>
      </c>
      <c r="M54" s="662">
        <f>MID(Table1[[#This Row],[LPAD CS GTIN TO 14]],2,1)*M$18</f>
        <v>0</v>
      </c>
      <c r="N54" s="662">
        <f>MID(Table1[[#This Row],[LPAD CS GTIN TO 14]],3,1)*N$18</f>
        <v>0</v>
      </c>
      <c r="O54" s="662">
        <f>MID(Table1[[#This Row],[LPAD CS GTIN TO 14]],4,1)*O$18</f>
        <v>0</v>
      </c>
      <c r="P54" s="662">
        <f>MID(Table1[[#This Row],[LPAD CS GTIN TO 14]],5,1)*P$18</f>
        <v>0</v>
      </c>
      <c r="Q54" s="662">
        <f>MID(Table1[[#This Row],[LPAD CS GTIN TO 14]],6,1)*Q$18</f>
        <v>0</v>
      </c>
      <c r="R54" s="662">
        <f>MID(Table1[[#This Row],[LPAD CS GTIN TO 14]],7,1)*R$18</f>
        <v>0</v>
      </c>
      <c r="S54" s="662">
        <f>MID(Table1[[#This Row],[LPAD CS GTIN TO 14]],8,1)*S$18</f>
        <v>0</v>
      </c>
      <c r="T54" s="662">
        <f>MID(Table1[[#This Row],[LPAD CS GTIN TO 14]],9,1)*T$18</f>
        <v>0</v>
      </c>
      <c r="U54" s="662">
        <f>MID(Table1[[#This Row],[LPAD CS GTIN TO 14]],10,1)*U$18</f>
        <v>0</v>
      </c>
      <c r="V54" s="662">
        <f>MID(Table1[[#This Row],[LPAD CS GTIN TO 14]],11,1)*V$18</f>
        <v>0</v>
      </c>
      <c r="W54" s="662">
        <f>MID(Table1[[#This Row],[LPAD CS GTIN TO 14]],12,1)*W$18</f>
        <v>0</v>
      </c>
      <c r="X54" s="662">
        <f>MID(Table1[[#This Row],[LPAD CS GTIN TO 14]],13,1)*X$18</f>
        <v>0</v>
      </c>
      <c r="Y54" s="662">
        <f>MID(Table1[[#This Row],[LPAD CS GTIN TO 14]],14,1)*Y$18</f>
        <v>0</v>
      </c>
      <c r="Z54" s="662">
        <f>SUM(Table1[[#This Row],[CS GTIN POSITION 1]:[CS GTIN POSITION 14]])</f>
        <v>0</v>
      </c>
      <c r="AA54" s="662">
        <f>IFERROR(ROUNDUP(Table1[[#This Row],[SUM (COL L THUR Y)]],-1),"")</f>
        <v>0</v>
      </c>
      <c r="AB54" s="662">
        <f>Table1[[#This Row],[NEAREST MULT OF 10 (&gt;=SUM)]]-Table1[[#This Row],[SUM (COL L THUR Y)]]</f>
        <v>0</v>
      </c>
      <c r="AC54" s="674" t="str">
        <f>IF(Table1[[#This Row],[CASE GTIN]]&lt;&gt;"",IF(RIGHT(Table1[[#This Row],[CASE GTIN]],1)*1=Table1[[#This Row],[CHECK DIGIT]]*1,"VALID","INVALID"),"")</f>
        <v/>
      </c>
      <c r="AD54" s="808"/>
      <c r="AE54" s="809"/>
      <c r="AF54" s="810"/>
      <c r="AG54" s="811"/>
      <c r="AH54" s="812"/>
      <c r="AI54" s="812"/>
      <c r="AJ54" s="812"/>
      <c r="AK54" s="812"/>
      <c r="AL54" s="812"/>
      <c r="AM54" s="812"/>
      <c r="AN54" s="812"/>
      <c r="AO54" s="807"/>
      <c r="AP54" s="806"/>
      <c r="AQ54" s="806"/>
      <c r="AR54" s="806"/>
      <c r="AS54" s="806"/>
      <c r="AT54" s="806"/>
      <c r="AU54" s="813"/>
      <c r="AV54" s="691"/>
      <c r="AW54" s="814"/>
      <c r="AX54" s="814"/>
      <c r="AY54" s="814"/>
      <c r="AZ54" s="864"/>
      <c r="BA54" s="814"/>
      <c r="BB54" s="814"/>
      <c r="BC54" s="864"/>
      <c r="BD54" s="819" t="str">
        <f>IF(AND(Table1[[#This Row],[MGR   SPEC]]&lt;&gt;"",Table1[[#This Row],[UPK]]&lt;&gt;""),Table1[[#This Row],[MGR   SPEC]]/Table1[[#This Row],[UPK]],"")</f>
        <v/>
      </c>
      <c r="BE54" s="819" t="str">
        <f>IF(AND(Table1[[#This Row],[PWR  BUY]]&lt;&gt;"",Table1[[#This Row],[UPK]]&lt;&gt;""),Table1[[#This Row],[PWR  BUY]]/Table1[[#This Row],[UPK]],"")</f>
        <v/>
      </c>
      <c r="BF54" s="855" t="str">
        <f>IF(AND(Table1[[#This Row],[SH/PLT]]&lt;&gt;"",Table1[[#This Row],[UPK]]&lt;&gt;""),Table1[[#This Row],[SH/PLT]]/Table1[[#This Row],[UPK]],"")</f>
        <v/>
      </c>
      <c r="BG54" s="819"/>
      <c r="BH54" s="819"/>
      <c r="BI54" s="819"/>
      <c r="BJ54" s="855"/>
      <c r="BK54" s="819"/>
      <c r="BL54" s="819"/>
      <c r="BM54" s="855"/>
      <c r="BN54" s="856"/>
      <c r="BO54" s="853"/>
      <c r="BP54" s="867"/>
      <c r="BQ54" s="816"/>
      <c r="BR54" s="858"/>
      <c r="BS54" s="816"/>
      <c r="BT54" s="859"/>
      <c r="BU54" s="868"/>
      <c r="BV54" s="806"/>
      <c r="BW54" s="862"/>
      <c r="BX54" s="869"/>
      <c r="BY54" s="677">
        <f>IF(AND(OR($G$20="SH",$G$20="PL"),AND(NOT(Table1[[#This Row],[UI]]="SH"),NOT(Table1[[#This Row],[UI]]="PL")),AND(Table1[[#This Row],[REG COST DeCA]]&lt;&gt;"",Table1[[#This Row],[SH/PLT]]&lt;&gt;"")),(Table1[[#This Row],[REG COST DeCA]]-(Table1[[#This Row],[SH/PLT]]/Table1[[#This Row],[UPK]]))*Table1[[#This Row],[SH/PLT CONTAINS]],0)</f>
        <v>0</v>
      </c>
      <c r="CG54" s="518"/>
      <c r="CH54" s="518"/>
      <c r="CI54" s="518"/>
      <c r="CJ54" s="518">
        <f t="shared" si="1"/>
        <v>18</v>
      </c>
      <c r="CK54" s="518"/>
      <c r="CL54" s="518"/>
      <c r="CM54" s="518"/>
      <c r="CN54" s="848" t="s">
        <v>951</v>
      </c>
      <c r="CO54" s="848" t="s">
        <v>962</v>
      </c>
    </row>
    <row r="55" spans="1:93" x14ac:dyDescent="0.25">
      <c r="A55" s="516">
        <v>36</v>
      </c>
      <c r="B55" s="806"/>
      <c r="C55" s="806"/>
      <c r="D55" s="806"/>
      <c r="E55" s="806"/>
      <c r="F55" s="806"/>
      <c r="G55" s="806"/>
      <c r="H55" s="807"/>
      <c r="I55" s="806"/>
      <c r="J55" s="808"/>
      <c r="K55" s="662" t="str">
        <f>TEXT(Table1[[#This Row],[CASE GTIN]],"00000000000000")</f>
        <v>00000000000000</v>
      </c>
      <c r="L55" s="662">
        <f>MID(Table1[[#This Row],[LPAD CS GTIN TO 14]],1,1)*L$18</f>
        <v>0</v>
      </c>
      <c r="M55" s="662">
        <f>MID(Table1[[#This Row],[LPAD CS GTIN TO 14]],2,1)*M$18</f>
        <v>0</v>
      </c>
      <c r="N55" s="662">
        <f>MID(Table1[[#This Row],[LPAD CS GTIN TO 14]],3,1)*N$18</f>
        <v>0</v>
      </c>
      <c r="O55" s="662">
        <f>MID(Table1[[#This Row],[LPAD CS GTIN TO 14]],4,1)*O$18</f>
        <v>0</v>
      </c>
      <c r="P55" s="662">
        <f>MID(Table1[[#This Row],[LPAD CS GTIN TO 14]],5,1)*P$18</f>
        <v>0</v>
      </c>
      <c r="Q55" s="662">
        <f>MID(Table1[[#This Row],[LPAD CS GTIN TO 14]],6,1)*Q$18</f>
        <v>0</v>
      </c>
      <c r="R55" s="662">
        <f>MID(Table1[[#This Row],[LPAD CS GTIN TO 14]],7,1)*R$18</f>
        <v>0</v>
      </c>
      <c r="S55" s="662">
        <f>MID(Table1[[#This Row],[LPAD CS GTIN TO 14]],8,1)*S$18</f>
        <v>0</v>
      </c>
      <c r="T55" s="662">
        <f>MID(Table1[[#This Row],[LPAD CS GTIN TO 14]],9,1)*T$18</f>
        <v>0</v>
      </c>
      <c r="U55" s="662">
        <f>MID(Table1[[#This Row],[LPAD CS GTIN TO 14]],10,1)*U$18</f>
        <v>0</v>
      </c>
      <c r="V55" s="662">
        <f>MID(Table1[[#This Row],[LPAD CS GTIN TO 14]],11,1)*V$18</f>
        <v>0</v>
      </c>
      <c r="W55" s="662">
        <f>MID(Table1[[#This Row],[LPAD CS GTIN TO 14]],12,1)*W$18</f>
        <v>0</v>
      </c>
      <c r="X55" s="662">
        <f>MID(Table1[[#This Row],[LPAD CS GTIN TO 14]],13,1)*X$18</f>
        <v>0</v>
      </c>
      <c r="Y55" s="662">
        <f>MID(Table1[[#This Row],[LPAD CS GTIN TO 14]],14,1)*Y$18</f>
        <v>0</v>
      </c>
      <c r="Z55" s="662">
        <f>SUM(Table1[[#This Row],[CS GTIN POSITION 1]:[CS GTIN POSITION 14]])</f>
        <v>0</v>
      </c>
      <c r="AA55" s="662">
        <f>IFERROR(ROUNDUP(Table1[[#This Row],[SUM (COL L THUR Y)]],-1),"")</f>
        <v>0</v>
      </c>
      <c r="AB55" s="662">
        <f>Table1[[#This Row],[NEAREST MULT OF 10 (&gt;=SUM)]]-Table1[[#This Row],[SUM (COL L THUR Y)]]</f>
        <v>0</v>
      </c>
      <c r="AC55" s="674" t="str">
        <f>IF(Table1[[#This Row],[CASE GTIN]]&lt;&gt;"",IF(RIGHT(Table1[[#This Row],[CASE GTIN]],1)*1=Table1[[#This Row],[CHECK DIGIT]]*1,"VALID","INVALID"),"")</f>
        <v/>
      </c>
      <c r="AD55" s="808"/>
      <c r="AE55" s="809"/>
      <c r="AF55" s="810"/>
      <c r="AG55" s="811"/>
      <c r="AH55" s="812"/>
      <c r="AI55" s="812"/>
      <c r="AJ55" s="812"/>
      <c r="AK55" s="812"/>
      <c r="AL55" s="812"/>
      <c r="AM55" s="812"/>
      <c r="AN55" s="812"/>
      <c r="AO55" s="807"/>
      <c r="AP55" s="806"/>
      <c r="AQ55" s="806"/>
      <c r="AR55" s="806"/>
      <c r="AS55" s="806"/>
      <c r="AT55" s="806"/>
      <c r="AU55" s="813"/>
      <c r="AV55" s="691"/>
      <c r="AW55" s="814"/>
      <c r="AX55" s="814"/>
      <c r="AY55" s="814"/>
      <c r="AZ55" s="864"/>
      <c r="BA55" s="814"/>
      <c r="BB55" s="814"/>
      <c r="BC55" s="864"/>
      <c r="BD55" s="819" t="str">
        <f>IF(AND(Table1[[#This Row],[MGR   SPEC]]&lt;&gt;"",Table1[[#This Row],[UPK]]&lt;&gt;""),Table1[[#This Row],[MGR   SPEC]]/Table1[[#This Row],[UPK]],"")</f>
        <v/>
      </c>
      <c r="BE55" s="819" t="str">
        <f>IF(AND(Table1[[#This Row],[PWR  BUY]]&lt;&gt;"",Table1[[#This Row],[UPK]]&lt;&gt;""),Table1[[#This Row],[PWR  BUY]]/Table1[[#This Row],[UPK]],"")</f>
        <v/>
      </c>
      <c r="BF55" s="855" t="str">
        <f>IF(AND(Table1[[#This Row],[SH/PLT]]&lt;&gt;"",Table1[[#This Row],[UPK]]&lt;&gt;""),Table1[[#This Row],[SH/PLT]]/Table1[[#This Row],[UPK]],"")</f>
        <v/>
      </c>
      <c r="BG55" s="819"/>
      <c r="BH55" s="819"/>
      <c r="BI55" s="819"/>
      <c r="BJ55" s="855"/>
      <c r="BK55" s="819"/>
      <c r="BL55" s="819"/>
      <c r="BM55" s="855"/>
      <c r="BN55" s="856"/>
      <c r="BO55" s="853"/>
      <c r="BP55" s="867"/>
      <c r="BQ55" s="816"/>
      <c r="BR55" s="858"/>
      <c r="BS55" s="816"/>
      <c r="BT55" s="859"/>
      <c r="BU55" s="868"/>
      <c r="BV55" s="806"/>
      <c r="BW55" s="862"/>
      <c r="BX55" s="869"/>
      <c r="BY55" s="677">
        <f>IF(AND(OR($G$20="SH",$G$20="PL"),AND(NOT(Table1[[#This Row],[UI]]="SH"),NOT(Table1[[#This Row],[UI]]="PL")),AND(Table1[[#This Row],[REG COST DeCA]]&lt;&gt;"",Table1[[#This Row],[SH/PLT]]&lt;&gt;"")),(Table1[[#This Row],[REG COST DeCA]]-(Table1[[#This Row],[SH/PLT]]/Table1[[#This Row],[UPK]]))*Table1[[#This Row],[SH/PLT CONTAINS]],0)</f>
        <v>0</v>
      </c>
      <c r="CG55" s="518"/>
      <c r="CH55" s="518"/>
      <c r="CI55" s="518"/>
      <c r="CJ55" s="518">
        <f t="shared" si="1"/>
        <v>18.5</v>
      </c>
      <c r="CK55" s="518"/>
      <c r="CL55" s="518"/>
      <c r="CM55" s="518"/>
      <c r="CN55" s="848" t="s">
        <v>951</v>
      </c>
      <c r="CO55" s="848" t="s">
        <v>962</v>
      </c>
    </row>
    <row r="56" spans="1:93" x14ac:dyDescent="0.25">
      <c r="A56" s="516">
        <v>37</v>
      </c>
      <c r="B56" s="806"/>
      <c r="C56" s="806"/>
      <c r="D56" s="806"/>
      <c r="E56" s="806"/>
      <c r="F56" s="806"/>
      <c r="G56" s="806"/>
      <c r="H56" s="807"/>
      <c r="I56" s="806"/>
      <c r="J56" s="808"/>
      <c r="K56" s="662" t="str">
        <f>TEXT(Table1[[#This Row],[CASE GTIN]],"00000000000000")</f>
        <v>00000000000000</v>
      </c>
      <c r="L56" s="662">
        <f>MID(Table1[[#This Row],[LPAD CS GTIN TO 14]],1,1)*L$18</f>
        <v>0</v>
      </c>
      <c r="M56" s="662">
        <f>MID(Table1[[#This Row],[LPAD CS GTIN TO 14]],2,1)*M$18</f>
        <v>0</v>
      </c>
      <c r="N56" s="662">
        <f>MID(Table1[[#This Row],[LPAD CS GTIN TO 14]],3,1)*N$18</f>
        <v>0</v>
      </c>
      <c r="O56" s="662">
        <f>MID(Table1[[#This Row],[LPAD CS GTIN TO 14]],4,1)*O$18</f>
        <v>0</v>
      </c>
      <c r="P56" s="662">
        <f>MID(Table1[[#This Row],[LPAD CS GTIN TO 14]],5,1)*P$18</f>
        <v>0</v>
      </c>
      <c r="Q56" s="662">
        <f>MID(Table1[[#This Row],[LPAD CS GTIN TO 14]],6,1)*Q$18</f>
        <v>0</v>
      </c>
      <c r="R56" s="662">
        <f>MID(Table1[[#This Row],[LPAD CS GTIN TO 14]],7,1)*R$18</f>
        <v>0</v>
      </c>
      <c r="S56" s="662">
        <f>MID(Table1[[#This Row],[LPAD CS GTIN TO 14]],8,1)*S$18</f>
        <v>0</v>
      </c>
      <c r="T56" s="662">
        <f>MID(Table1[[#This Row],[LPAD CS GTIN TO 14]],9,1)*T$18</f>
        <v>0</v>
      </c>
      <c r="U56" s="662">
        <f>MID(Table1[[#This Row],[LPAD CS GTIN TO 14]],10,1)*U$18</f>
        <v>0</v>
      </c>
      <c r="V56" s="662">
        <f>MID(Table1[[#This Row],[LPAD CS GTIN TO 14]],11,1)*V$18</f>
        <v>0</v>
      </c>
      <c r="W56" s="662">
        <f>MID(Table1[[#This Row],[LPAD CS GTIN TO 14]],12,1)*W$18</f>
        <v>0</v>
      </c>
      <c r="X56" s="662">
        <f>MID(Table1[[#This Row],[LPAD CS GTIN TO 14]],13,1)*X$18</f>
        <v>0</v>
      </c>
      <c r="Y56" s="662">
        <f>MID(Table1[[#This Row],[LPAD CS GTIN TO 14]],14,1)*Y$18</f>
        <v>0</v>
      </c>
      <c r="Z56" s="662">
        <f>SUM(Table1[[#This Row],[CS GTIN POSITION 1]:[CS GTIN POSITION 14]])</f>
        <v>0</v>
      </c>
      <c r="AA56" s="662">
        <f>IFERROR(ROUNDUP(Table1[[#This Row],[SUM (COL L THUR Y)]],-1),"")</f>
        <v>0</v>
      </c>
      <c r="AB56" s="662">
        <f>Table1[[#This Row],[NEAREST MULT OF 10 (&gt;=SUM)]]-Table1[[#This Row],[SUM (COL L THUR Y)]]</f>
        <v>0</v>
      </c>
      <c r="AC56" s="674" t="str">
        <f>IF(Table1[[#This Row],[CASE GTIN]]&lt;&gt;"",IF(RIGHT(Table1[[#This Row],[CASE GTIN]],1)*1=Table1[[#This Row],[CHECK DIGIT]]*1,"VALID","INVALID"),"")</f>
        <v/>
      </c>
      <c r="AD56" s="808"/>
      <c r="AE56" s="809"/>
      <c r="AF56" s="810"/>
      <c r="AG56" s="811"/>
      <c r="AH56" s="812"/>
      <c r="AI56" s="812"/>
      <c r="AJ56" s="812"/>
      <c r="AK56" s="812"/>
      <c r="AL56" s="812"/>
      <c r="AM56" s="812"/>
      <c r="AN56" s="812"/>
      <c r="AO56" s="807"/>
      <c r="AP56" s="806"/>
      <c r="AQ56" s="806"/>
      <c r="AR56" s="806"/>
      <c r="AS56" s="806"/>
      <c r="AT56" s="806"/>
      <c r="AU56" s="813"/>
      <c r="AV56" s="691"/>
      <c r="AW56" s="814"/>
      <c r="AX56" s="814"/>
      <c r="AY56" s="814"/>
      <c r="AZ56" s="864"/>
      <c r="BA56" s="814"/>
      <c r="BB56" s="814"/>
      <c r="BC56" s="864"/>
      <c r="BD56" s="819" t="str">
        <f>IF(AND(Table1[[#This Row],[MGR   SPEC]]&lt;&gt;"",Table1[[#This Row],[UPK]]&lt;&gt;""),Table1[[#This Row],[MGR   SPEC]]/Table1[[#This Row],[UPK]],"")</f>
        <v/>
      </c>
      <c r="BE56" s="819" t="str">
        <f>IF(AND(Table1[[#This Row],[PWR  BUY]]&lt;&gt;"",Table1[[#This Row],[UPK]]&lt;&gt;""),Table1[[#This Row],[PWR  BUY]]/Table1[[#This Row],[UPK]],"")</f>
        <v/>
      </c>
      <c r="BF56" s="855" t="str">
        <f>IF(AND(Table1[[#This Row],[SH/PLT]]&lt;&gt;"",Table1[[#This Row],[UPK]]&lt;&gt;""),Table1[[#This Row],[SH/PLT]]/Table1[[#This Row],[UPK]],"")</f>
        <v/>
      </c>
      <c r="BG56" s="819"/>
      <c r="BH56" s="819"/>
      <c r="BI56" s="819"/>
      <c r="BJ56" s="855"/>
      <c r="BK56" s="819"/>
      <c r="BL56" s="819"/>
      <c r="BM56" s="855"/>
      <c r="BN56" s="856"/>
      <c r="BO56" s="853"/>
      <c r="BP56" s="867"/>
      <c r="BQ56" s="816"/>
      <c r="BR56" s="858"/>
      <c r="BS56" s="816"/>
      <c r="BT56" s="859"/>
      <c r="BU56" s="868"/>
      <c r="BV56" s="806"/>
      <c r="BW56" s="862"/>
      <c r="BX56" s="869"/>
      <c r="BY56" s="677">
        <f>IF(AND(OR($G$20="SH",$G$20="PL"),AND(NOT(Table1[[#This Row],[UI]]="SH"),NOT(Table1[[#This Row],[UI]]="PL")),AND(Table1[[#This Row],[REG COST DeCA]]&lt;&gt;"",Table1[[#This Row],[SH/PLT]]&lt;&gt;"")),(Table1[[#This Row],[REG COST DeCA]]-(Table1[[#This Row],[SH/PLT]]/Table1[[#This Row],[UPK]]))*Table1[[#This Row],[SH/PLT CONTAINS]],0)</f>
        <v>0</v>
      </c>
      <c r="CG56" s="518"/>
      <c r="CH56" s="518"/>
      <c r="CI56" s="518"/>
      <c r="CJ56" s="518">
        <f t="shared" si="1"/>
        <v>19</v>
      </c>
      <c r="CK56" s="518"/>
      <c r="CL56" s="518"/>
      <c r="CM56" s="518"/>
      <c r="CN56" s="848" t="s">
        <v>951</v>
      </c>
      <c r="CO56" s="848" t="s">
        <v>962</v>
      </c>
    </row>
    <row r="57" spans="1:93" x14ac:dyDescent="0.25">
      <c r="A57" s="516">
        <v>38</v>
      </c>
      <c r="B57" s="806"/>
      <c r="C57" s="806"/>
      <c r="D57" s="806"/>
      <c r="E57" s="806"/>
      <c r="F57" s="806"/>
      <c r="G57" s="806"/>
      <c r="H57" s="807"/>
      <c r="I57" s="806"/>
      <c r="J57" s="808"/>
      <c r="K57" s="662" t="str">
        <f>TEXT(Table1[[#This Row],[CASE GTIN]],"00000000000000")</f>
        <v>00000000000000</v>
      </c>
      <c r="L57" s="662">
        <f>MID(Table1[[#This Row],[LPAD CS GTIN TO 14]],1,1)*L$18</f>
        <v>0</v>
      </c>
      <c r="M57" s="662">
        <f>MID(Table1[[#This Row],[LPAD CS GTIN TO 14]],2,1)*M$18</f>
        <v>0</v>
      </c>
      <c r="N57" s="662">
        <f>MID(Table1[[#This Row],[LPAD CS GTIN TO 14]],3,1)*N$18</f>
        <v>0</v>
      </c>
      <c r="O57" s="662">
        <f>MID(Table1[[#This Row],[LPAD CS GTIN TO 14]],4,1)*O$18</f>
        <v>0</v>
      </c>
      <c r="P57" s="662">
        <f>MID(Table1[[#This Row],[LPAD CS GTIN TO 14]],5,1)*P$18</f>
        <v>0</v>
      </c>
      <c r="Q57" s="662">
        <f>MID(Table1[[#This Row],[LPAD CS GTIN TO 14]],6,1)*Q$18</f>
        <v>0</v>
      </c>
      <c r="R57" s="662">
        <f>MID(Table1[[#This Row],[LPAD CS GTIN TO 14]],7,1)*R$18</f>
        <v>0</v>
      </c>
      <c r="S57" s="662">
        <f>MID(Table1[[#This Row],[LPAD CS GTIN TO 14]],8,1)*S$18</f>
        <v>0</v>
      </c>
      <c r="T57" s="662">
        <f>MID(Table1[[#This Row],[LPAD CS GTIN TO 14]],9,1)*T$18</f>
        <v>0</v>
      </c>
      <c r="U57" s="662">
        <f>MID(Table1[[#This Row],[LPAD CS GTIN TO 14]],10,1)*U$18</f>
        <v>0</v>
      </c>
      <c r="V57" s="662">
        <f>MID(Table1[[#This Row],[LPAD CS GTIN TO 14]],11,1)*V$18</f>
        <v>0</v>
      </c>
      <c r="W57" s="662">
        <f>MID(Table1[[#This Row],[LPAD CS GTIN TO 14]],12,1)*W$18</f>
        <v>0</v>
      </c>
      <c r="X57" s="662">
        <f>MID(Table1[[#This Row],[LPAD CS GTIN TO 14]],13,1)*X$18</f>
        <v>0</v>
      </c>
      <c r="Y57" s="662">
        <f>MID(Table1[[#This Row],[LPAD CS GTIN TO 14]],14,1)*Y$18</f>
        <v>0</v>
      </c>
      <c r="Z57" s="662">
        <f>SUM(Table1[[#This Row],[CS GTIN POSITION 1]:[CS GTIN POSITION 14]])</f>
        <v>0</v>
      </c>
      <c r="AA57" s="662">
        <f>IFERROR(ROUNDUP(Table1[[#This Row],[SUM (COL L THUR Y)]],-1),"")</f>
        <v>0</v>
      </c>
      <c r="AB57" s="662">
        <f>Table1[[#This Row],[NEAREST MULT OF 10 (&gt;=SUM)]]-Table1[[#This Row],[SUM (COL L THUR Y)]]</f>
        <v>0</v>
      </c>
      <c r="AC57" s="674" t="str">
        <f>IF(Table1[[#This Row],[CASE GTIN]]&lt;&gt;"",IF(RIGHT(Table1[[#This Row],[CASE GTIN]],1)*1=Table1[[#This Row],[CHECK DIGIT]]*1,"VALID","INVALID"),"")</f>
        <v/>
      </c>
      <c r="AD57" s="808"/>
      <c r="AE57" s="809"/>
      <c r="AF57" s="810"/>
      <c r="AG57" s="811"/>
      <c r="AH57" s="812"/>
      <c r="AI57" s="812"/>
      <c r="AJ57" s="812"/>
      <c r="AK57" s="812"/>
      <c r="AL57" s="812"/>
      <c r="AM57" s="812"/>
      <c r="AN57" s="812"/>
      <c r="AO57" s="807"/>
      <c r="AP57" s="806"/>
      <c r="AQ57" s="806"/>
      <c r="AR57" s="806"/>
      <c r="AS57" s="806"/>
      <c r="AT57" s="806"/>
      <c r="AU57" s="813"/>
      <c r="AV57" s="691"/>
      <c r="AW57" s="814"/>
      <c r="AX57" s="814"/>
      <c r="AY57" s="814"/>
      <c r="AZ57" s="864"/>
      <c r="BA57" s="814"/>
      <c r="BB57" s="814"/>
      <c r="BC57" s="864"/>
      <c r="BD57" s="819" t="str">
        <f>IF(AND(Table1[[#This Row],[MGR   SPEC]]&lt;&gt;"",Table1[[#This Row],[UPK]]&lt;&gt;""),Table1[[#This Row],[MGR   SPEC]]/Table1[[#This Row],[UPK]],"")</f>
        <v/>
      </c>
      <c r="BE57" s="819" t="str">
        <f>IF(AND(Table1[[#This Row],[PWR  BUY]]&lt;&gt;"",Table1[[#This Row],[UPK]]&lt;&gt;""),Table1[[#This Row],[PWR  BUY]]/Table1[[#This Row],[UPK]],"")</f>
        <v/>
      </c>
      <c r="BF57" s="855" t="str">
        <f>IF(AND(Table1[[#This Row],[SH/PLT]]&lt;&gt;"",Table1[[#This Row],[UPK]]&lt;&gt;""),Table1[[#This Row],[SH/PLT]]/Table1[[#This Row],[UPK]],"")</f>
        <v/>
      </c>
      <c r="BG57" s="819"/>
      <c r="BH57" s="819"/>
      <c r="BI57" s="819"/>
      <c r="BJ57" s="855"/>
      <c r="BK57" s="819"/>
      <c r="BL57" s="819"/>
      <c r="BM57" s="855"/>
      <c r="BN57" s="856"/>
      <c r="BO57" s="853"/>
      <c r="BP57" s="867"/>
      <c r="BQ57" s="816"/>
      <c r="BR57" s="858"/>
      <c r="BS57" s="816"/>
      <c r="BT57" s="859"/>
      <c r="BU57" s="868"/>
      <c r="BV57" s="806"/>
      <c r="BW57" s="862"/>
      <c r="BX57" s="869"/>
      <c r="BY57" s="677">
        <f>IF(AND(OR($G$20="SH",$G$20="PL"),AND(NOT(Table1[[#This Row],[UI]]="SH"),NOT(Table1[[#This Row],[UI]]="PL")),AND(Table1[[#This Row],[REG COST DeCA]]&lt;&gt;"",Table1[[#This Row],[SH/PLT]]&lt;&gt;"")),(Table1[[#This Row],[REG COST DeCA]]-(Table1[[#This Row],[SH/PLT]]/Table1[[#This Row],[UPK]]))*Table1[[#This Row],[SH/PLT CONTAINS]],0)</f>
        <v>0</v>
      </c>
      <c r="CG57" s="518"/>
      <c r="CH57" s="518"/>
      <c r="CI57" s="518"/>
      <c r="CJ57" s="518">
        <f t="shared" si="1"/>
        <v>19.5</v>
      </c>
      <c r="CK57" s="518"/>
      <c r="CL57" s="518"/>
      <c r="CM57" s="518"/>
      <c r="CN57" s="848" t="s">
        <v>951</v>
      </c>
      <c r="CO57" s="848" t="s">
        <v>962</v>
      </c>
    </row>
    <row r="58" spans="1:93" x14ac:dyDescent="0.25">
      <c r="A58" s="516">
        <v>39</v>
      </c>
      <c r="B58" s="806"/>
      <c r="C58" s="806"/>
      <c r="D58" s="806"/>
      <c r="E58" s="806"/>
      <c r="F58" s="806"/>
      <c r="G58" s="806"/>
      <c r="H58" s="807"/>
      <c r="I58" s="806"/>
      <c r="J58" s="808"/>
      <c r="K58" s="662" t="str">
        <f>TEXT(Table1[[#This Row],[CASE GTIN]],"00000000000000")</f>
        <v>00000000000000</v>
      </c>
      <c r="L58" s="662">
        <f>MID(Table1[[#This Row],[LPAD CS GTIN TO 14]],1,1)*L$18</f>
        <v>0</v>
      </c>
      <c r="M58" s="662">
        <f>MID(Table1[[#This Row],[LPAD CS GTIN TO 14]],2,1)*M$18</f>
        <v>0</v>
      </c>
      <c r="N58" s="662">
        <f>MID(Table1[[#This Row],[LPAD CS GTIN TO 14]],3,1)*N$18</f>
        <v>0</v>
      </c>
      <c r="O58" s="662">
        <f>MID(Table1[[#This Row],[LPAD CS GTIN TO 14]],4,1)*O$18</f>
        <v>0</v>
      </c>
      <c r="P58" s="662">
        <f>MID(Table1[[#This Row],[LPAD CS GTIN TO 14]],5,1)*P$18</f>
        <v>0</v>
      </c>
      <c r="Q58" s="662">
        <f>MID(Table1[[#This Row],[LPAD CS GTIN TO 14]],6,1)*Q$18</f>
        <v>0</v>
      </c>
      <c r="R58" s="662">
        <f>MID(Table1[[#This Row],[LPAD CS GTIN TO 14]],7,1)*R$18</f>
        <v>0</v>
      </c>
      <c r="S58" s="662">
        <f>MID(Table1[[#This Row],[LPAD CS GTIN TO 14]],8,1)*S$18</f>
        <v>0</v>
      </c>
      <c r="T58" s="662">
        <f>MID(Table1[[#This Row],[LPAD CS GTIN TO 14]],9,1)*T$18</f>
        <v>0</v>
      </c>
      <c r="U58" s="662">
        <f>MID(Table1[[#This Row],[LPAD CS GTIN TO 14]],10,1)*U$18</f>
        <v>0</v>
      </c>
      <c r="V58" s="662">
        <f>MID(Table1[[#This Row],[LPAD CS GTIN TO 14]],11,1)*V$18</f>
        <v>0</v>
      </c>
      <c r="W58" s="662">
        <f>MID(Table1[[#This Row],[LPAD CS GTIN TO 14]],12,1)*W$18</f>
        <v>0</v>
      </c>
      <c r="X58" s="662">
        <f>MID(Table1[[#This Row],[LPAD CS GTIN TO 14]],13,1)*X$18</f>
        <v>0</v>
      </c>
      <c r="Y58" s="662">
        <f>MID(Table1[[#This Row],[LPAD CS GTIN TO 14]],14,1)*Y$18</f>
        <v>0</v>
      </c>
      <c r="Z58" s="662">
        <f>SUM(Table1[[#This Row],[CS GTIN POSITION 1]:[CS GTIN POSITION 14]])</f>
        <v>0</v>
      </c>
      <c r="AA58" s="662">
        <f>IFERROR(ROUNDUP(Table1[[#This Row],[SUM (COL L THUR Y)]],-1),"")</f>
        <v>0</v>
      </c>
      <c r="AB58" s="662">
        <f>Table1[[#This Row],[NEAREST MULT OF 10 (&gt;=SUM)]]-Table1[[#This Row],[SUM (COL L THUR Y)]]</f>
        <v>0</v>
      </c>
      <c r="AC58" s="674" t="str">
        <f>IF(Table1[[#This Row],[CASE GTIN]]&lt;&gt;"",IF(RIGHT(Table1[[#This Row],[CASE GTIN]],1)*1=Table1[[#This Row],[CHECK DIGIT]]*1,"VALID","INVALID"),"")</f>
        <v/>
      </c>
      <c r="AD58" s="808"/>
      <c r="AE58" s="809"/>
      <c r="AF58" s="810"/>
      <c r="AG58" s="811"/>
      <c r="AH58" s="812"/>
      <c r="AI58" s="812"/>
      <c r="AJ58" s="812"/>
      <c r="AK58" s="812"/>
      <c r="AL58" s="812"/>
      <c r="AM58" s="812"/>
      <c r="AN58" s="812"/>
      <c r="AO58" s="807"/>
      <c r="AP58" s="806"/>
      <c r="AQ58" s="806"/>
      <c r="AR58" s="806"/>
      <c r="AS58" s="806"/>
      <c r="AT58" s="806"/>
      <c r="AU58" s="813"/>
      <c r="AV58" s="691"/>
      <c r="AW58" s="814"/>
      <c r="AX58" s="814"/>
      <c r="AY58" s="814"/>
      <c r="AZ58" s="864"/>
      <c r="BA58" s="814"/>
      <c r="BB58" s="814"/>
      <c r="BC58" s="864"/>
      <c r="BD58" s="819" t="str">
        <f>IF(AND(Table1[[#This Row],[MGR   SPEC]]&lt;&gt;"",Table1[[#This Row],[UPK]]&lt;&gt;""),Table1[[#This Row],[MGR   SPEC]]/Table1[[#This Row],[UPK]],"")</f>
        <v/>
      </c>
      <c r="BE58" s="819" t="str">
        <f>IF(AND(Table1[[#This Row],[PWR  BUY]]&lt;&gt;"",Table1[[#This Row],[UPK]]&lt;&gt;""),Table1[[#This Row],[PWR  BUY]]/Table1[[#This Row],[UPK]],"")</f>
        <v/>
      </c>
      <c r="BF58" s="855" t="str">
        <f>IF(AND(Table1[[#This Row],[SH/PLT]]&lt;&gt;"",Table1[[#This Row],[UPK]]&lt;&gt;""),Table1[[#This Row],[SH/PLT]]/Table1[[#This Row],[UPK]],"")</f>
        <v/>
      </c>
      <c r="BG58" s="819"/>
      <c r="BH58" s="819"/>
      <c r="BI58" s="819"/>
      <c r="BJ58" s="855"/>
      <c r="BK58" s="819"/>
      <c r="BL58" s="819"/>
      <c r="BM58" s="855"/>
      <c r="BN58" s="856"/>
      <c r="BO58" s="853"/>
      <c r="BP58" s="867"/>
      <c r="BQ58" s="816"/>
      <c r="BR58" s="858"/>
      <c r="BS58" s="816"/>
      <c r="BT58" s="859"/>
      <c r="BU58" s="868"/>
      <c r="BV58" s="806"/>
      <c r="BW58" s="862"/>
      <c r="BX58" s="869"/>
      <c r="BY58" s="677">
        <f>IF(AND(OR($G$20="SH",$G$20="PL"),AND(NOT(Table1[[#This Row],[UI]]="SH"),NOT(Table1[[#This Row],[UI]]="PL")),AND(Table1[[#This Row],[REG COST DeCA]]&lt;&gt;"",Table1[[#This Row],[SH/PLT]]&lt;&gt;"")),(Table1[[#This Row],[REG COST DeCA]]-(Table1[[#This Row],[SH/PLT]]/Table1[[#This Row],[UPK]]))*Table1[[#This Row],[SH/PLT CONTAINS]],0)</f>
        <v>0</v>
      </c>
      <c r="CG58" s="518"/>
      <c r="CH58" s="518"/>
      <c r="CI58" s="518"/>
      <c r="CJ58" s="518">
        <f t="shared" si="1"/>
        <v>20</v>
      </c>
      <c r="CK58" s="518"/>
      <c r="CL58" s="518"/>
      <c r="CM58" s="518"/>
      <c r="CN58" s="848" t="s">
        <v>951</v>
      </c>
      <c r="CO58" s="848" t="s">
        <v>962</v>
      </c>
    </row>
    <row r="59" spans="1:93" x14ac:dyDescent="0.25">
      <c r="A59" s="516">
        <v>40</v>
      </c>
      <c r="B59" s="806"/>
      <c r="C59" s="806"/>
      <c r="D59" s="806"/>
      <c r="E59" s="806"/>
      <c r="F59" s="806"/>
      <c r="G59" s="806"/>
      <c r="H59" s="807"/>
      <c r="I59" s="806"/>
      <c r="J59" s="808"/>
      <c r="K59" s="662" t="str">
        <f>TEXT(Table1[[#This Row],[CASE GTIN]],"00000000000000")</f>
        <v>00000000000000</v>
      </c>
      <c r="L59" s="662">
        <f>MID(Table1[[#This Row],[LPAD CS GTIN TO 14]],1,1)*L$18</f>
        <v>0</v>
      </c>
      <c r="M59" s="662">
        <f>MID(Table1[[#This Row],[LPAD CS GTIN TO 14]],2,1)*M$18</f>
        <v>0</v>
      </c>
      <c r="N59" s="662">
        <f>MID(Table1[[#This Row],[LPAD CS GTIN TO 14]],3,1)*N$18</f>
        <v>0</v>
      </c>
      <c r="O59" s="662">
        <f>MID(Table1[[#This Row],[LPAD CS GTIN TO 14]],4,1)*O$18</f>
        <v>0</v>
      </c>
      <c r="P59" s="662">
        <f>MID(Table1[[#This Row],[LPAD CS GTIN TO 14]],5,1)*P$18</f>
        <v>0</v>
      </c>
      <c r="Q59" s="662">
        <f>MID(Table1[[#This Row],[LPAD CS GTIN TO 14]],6,1)*Q$18</f>
        <v>0</v>
      </c>
      <c r="R59" s="662">
        <f>MID(Table1[[#This Row],[LPAD CS GTIN TO 14]],7,1)*R$18</f>
        <v>0</v>
      </c>
      <c r="S59" s="662">
        <f>MID(Table1[[#This Row],[LPAD CS GTIN TO 14]],8,1)*S$18</f>
        <v>0</v>
      </c>
      <c r="T59" s="662">
        <f>MID(Table1[[#This Row],[LPAD CS GTIN TO 14]],9,1)*T$18</f>
        <v>0</v>
      </c>
      <c r="U59" s="662">
        <f>MID(Table1[[#This Row],[LPAD CS GTIN TO 14]],10,1)*U$18</f>
        <v>0</v>
      </c>
      <c r="V59" s="662">
        <f>MID(Table1[[#This Row],[LPAD CS GTIN TO 14]],11,1)*V$18</f>
        <v>0</v>
      </c>
      <c r="W59" s="662">
        <f>MID(Table1[[#This Row],[LPAD CS GTIN TO 14]],12,1)*W$18</f>
        <v>0</v>
      </c>
      <c r="X59" s="662">
        <f>MID(Table1[[#This Row],[LPAD CS GTIN TO 14]],13,1)*X$18</f>
        <v>0</v>
      </c>
      <c r="Y59" s="662">
        <f>MID(Table1[[#This Row],[LPAD CS GTIN TO 14]],14,1)*Y$18</f>
        <v>0</v>
      </c>
      <c r="Z59" s="662">
        <f>SUM(Table1[[#This Row],[CS GTIN POSITION 1]:[CS GTIN POSITION 14]])</f>
        <v>0</v>
      </c>
      <c r="AA59" s="662">
        <f>IFERROR(ROUNDUP(Table1[[#This Row],[SUM (COL L THUR Y)]],-1),"")</f>
        <v>0</v>
      </c>
      <c r="AB59" s="662">
        <f>Table1[[#This Row],[NEAREST MULT OF 10 (&gt;=SUM)]]-Table1[[#This Row],[SUM (COL L THUR Y)]]</f>
        <v>0</v>
      </c>
      <c r="AC59" s="674" t="str">
        <f>IF(Table1[[#This Row],[CASE GTIN]]&lt;&gt;"",IF(RIGHT(Table1[[#This Row],[CASE GTIN]],1)*1=Table1[[#This Row],[CHECK DIGIT]]*1,"VALID","INVALID"),"")</f>
        <v/>
      </c>
      <c r="AD59" s="808"/>
      <c r="AE59" s="809"/>
      <c r="AF59" s="810"/>
      <c r="AG59" s="811"/>
      <c r="AH59" s="812"/>
      <c r="AI59" s="812"/>
      <c r="AJ59" s="812"/>
      <c r="AK59" s="812"/>
      <c r="AL59" s="812"/>
      <c r="AM59" s="812"/>
      <c r="AN59" s="812"/>
      <c r="AO59" s="807"/>
      <c r="AP59" s="806"/>
      <c r="AQ59" s="806"/>
      <c r="AR59" s="806"/>
      <c r="AS59" s="806"/>
      <c r="AT59" s="806"/>
      <c r="AU59" s="813"/>
      <c r="AV59" s="691"/>
      <c r="AW59" s="814"/>
      <c r="AX59" s="814"/>
      <c r="AY59" s="814"/>
      <c r="AZ59" s="864"/>
      <c r="BA59" s="814"/>
      <c r="BB59" s="814"/>
      <c r="BC59" s="864"/>
      <c r="BD59" s="819" t="str">
        <f>IF(AND(Table1[[#This Row],[MGR   SPEC]]&lt;&gt;"",Table1[[#This Row],[UPK]]&lt;&gt;""),Table1[[#This Row],[MGR   SPEC]]/Table1[[#This Row],[UPK]],"")</f>
        <v/>
      </c>
      <c r="BE59" s="819" t="str">
        <f>IF(AND(Table1[[#This Row],[PWR  BUY]]&lt;&gt;"",Table1[[#This Row],[UPK]]&lt;&gt;""),Table1[[#This Row],[PWR  BUY]]/Table1[[#This Row],[UPK]],"")</f>
        <v/>
      </c>
      <c r="BF59" s="855" t="str">
        <f>IF(AND(Table1[[#This Row],[SH/PLT]]&lt;&gt;"",Table1[[#This Row],[UPK]]&lt;&gt;""),Table1[[#This Row],[SH/PLT]]/Table1[[#This Row],[UPK]],"")</f>
        <v/>
      </c>
      <c r="BG59" s="819"/>
      <c r="BH59" s="819"/>
      <c r="BI59" s="819"/>
      <c r="BJ59" s="855"/>
      <c r="BK59" s="819"/>
      <c r="BL59" s="819"/>
      <c r="BM59" s="855"/>
      <c r="BN59" s="856"/>
      <c r="BO59" s="853"/>
      <c r="BP59" s="867"/>
      <c r="BQ59" s="816"/>
      <c r="BR59" s="858"/>
      <c r="BS59" s="816"/>
      <c r="BT59" s="859"/>
      <c r="BU59" s="868"/>
      <c r="BV59" s="806"/>
      <c r="BW59" s="862"/>
      <c r="BX59" s="869"/>
      <c r="BY59" s="677">
        <f>IF(AND(OR($G$20="SH",$G$20="PL"),AND(NOT(Table1[[#This Row],[UI]]="SH"),NOT(Table1[[#This Row],[UI]]="PL")),AND(Table1[[#This Row],[REG COST DeCA]]&lt;&gt;"",Table1[[#This Row],[SH/PLT]]&lt;&gt;"")),(Table1[[#This Row],[REG COST DeCA]]-(Table1[[#This Row],[SH/PLT]]/Table1[[#This Row],[UPK]]))*Table1[[#This Row],[SH/PLT CONTAINS]],0)</f>
        <v>0</v>
      </c>
      <c r="CG59" s="518"/>
      <c r="CH59" s="518"/>
      <c r="CI59" s="518"/>
      <c r="CJ59" s="518">
        <f t="shared" si="1"/>
        <v>20.5</v>
      </c>
      <c r="CK59" s="518"/>
      <c r="CL59" s="518"/>
      <c r="CM59" s="518"/>
      <c r="CN59" s="848" t="s">
        <v>951</v>
      </c>
      <c r="CO59" s="848" t="s">
        <v>962</v>
      </c>
    </row>
    <row r="60" spans="1:93" x14ac:dyDescent="0.25">
      <c r="A60" s="516">
        <v>41</v>
      </c>
      <c r="B60" s="806"/>
      <c r="C60" s="806"/>
      <c r="D60" s="806"/>
      <c r="E60" s="806"/>
      <c r="F60" s="806"/>
      <c r="G60" s="806"/>
      <c r="H60" s="807"/>
      <c r="I60" s="806"/>
      <c r="J60" s="808"/>
      <c r="K60" s="662" t="str">
        <f>TEXT(Table1[[#This Row],[CASE GTIN]],"00000000000000")</f>
        <v>00000000000000</v>
      </c>
      <c r="L60" s="662">
        <f>MID(Table1[[#This Row],[LPAD CS GTIN TO 14]],1,1)*L$18</f>
        <v>0</v>
      </c>
      <c r="M60" s="662">
        <f>MID(Table1[[#This Row],[LPAD CS GTIN TO 14]],2,1)*M$18</f>
        <v>0</v>
      </c>
      <c r="N60" s="662">
        <f>MID(Table1[[#This Row],[LPAD CS GTIN TO 14]],3,1)*N$18</f>
        <v>0</v>
      </c>
      <c r="O60" s="662">
        <f>MID(Table1[[#This Row],[LPAD CS GTIN TO 14]],4,1)*O$18</f>
        <v>0</v>
      </c>
      <c r="P60" s="662">
        <f>MID(Table1[[#This Row],[LPAD CS GTIN TO 14]],5,1)*P$18</f>
        <v>0</v>
      </c>
      <c r="Q60" s="662">
        <f>MID(Table1[[#This Row],[LPAD CS GTIN TO 14]],6,1)*Q$18</f>
        <v>0</v>
      </c>
      <c r="R60" s="662">
        <f>MID(Table1[[#This Row],[LPAD CS GTIN TO 14]],7,1)*R$18</f>
        <v>0</v>
      </c>
      <c r="S60" s="662">
        <f>MID(Table1[[#This Row],[LPAD CS GTIN TO 14]],8,1)*S$18</f>
        <v>0</v>
      </c>
      <c r="T60" s="662">
        <f>MID(Table1[[#This Row],[LPAD CS GTIN TO 14]],9,1)*T$18</f>
        <v>0</v>
      </c>
      <c r="U60" s="662">
        <f>MID(Table1[[#This Row],[LPAD CS GTIN TO 14]],10,1)*U$18</f>
        <v>0</v>
      </c>
      <c r="V60" s="662">
        <f>MID(Table1[[#This Row],[LPAD CS GTIN TO 14]],11,1)*V$18</f>
        <v>0</v>
      </c>
      <c r="W60" s="662">
        <f>MID(Table1[[#This Row],[LPAD CS GTIN TO 14]],12,1)*W$18</f>
        <v>0</v>
      </c>
      <c r="X60" s="662">
        <f>MID(Table1[[#This Row],[LPAD CS GTIN TO 14]],13,1)*X$18</f>
        <v>0</v>
      </c>
      <c r="Y60" s="662">
        <f>MID(Table1[[#This Row],[LPAD CS GTIN TO 14]],14,1)*Y$18</f>
        <v>0</v>
      </c>
      <c r="Z60" s="662">
        <f>SUM(Table1[[#This Row],[CS GTIN POSITION 1]:[CS GTIN POSITION 14]])</f>
        <v>0</v>
      </c>
      <c r="AA60" s="662">
        <f>IFERROR(ROUNDUP(Table1[[#This Row],[SUM (COL L THUR Y)]],-1),"")</f>
        <v>0</v>
      </c>
      <c r="AB60" s="662">
        <f>Table1[[#This Row],[NEAREST MULT OF 10 (&gt;=SUM)]]-Table1[[#This Row],[SUM (COL L THUR Y)]]</f>
        <v>0</v>
      </c>
      <c r="AC60" s="674" t="str">
        <f>IF(Table1[[#This Row],[CASE GTIN]]&lt;&gt;"",IF(RIGHT(Table1[[#This Row],[CASE GTIN]],1)*1=Table1[[#This Row],[CHECK DIGIT]]*1,"VALID","INVALID"),"")</f>
        <v/>
      </c>
      <c r="AD60" s="808"/>
      <c r="AE60" s="809"/>
      <c r="AF60" s="810"/>
      <c r="AG60" s="811"/>
      <c r="AH60" s="812"/>
      <c r="AI60" s="812"/>
      <c r="AJ60" s="812"/>
      <c r="AK60" s="812"/>
      <c r="AL60" s="812"/>
      <c r="AM60" s="812"/>
      <c r="AN60" s="812"/>
      <c r="AO60" s="807"/>
      <c r="AP60" s="806"/>
      <c r="AQ60" s="806"/>
      <c r="AR60" s="806"/>
      <c r="AS60" s="806"/>
      <c r="AT60" s="806"/>
      <c r="AU60" s="813"/>
      <c r="AV60" s="691"/>
      <c r="AW60" s="814"/>
      <c r="AX60" s="814"/>
      <c r="AY60" s="814"/>
      <c r="AZ60" s="864"/>
      <c r="BA60" s="814"/>
      <c r="BB60" s="814"/>
      <c r="BC60" s="864"/>
      <c r="BD60" s="819" t="str">
        <f>IF(AND(Table1[[#This Row],[MGR   SPEC]]&lt;&gt;"",Table1[[#This Row],[UPK]]&lt;&gt;""),Table1[[#This Row],[MGR   SPEC]]/Table1[[#This Row],[UPK]],"")</f>
        <v/>
      </c>
      <c r="BE60" s="819" t="str">
        <f>IF(AND(Table1[[#This Row],[PWR  BUY]]&lt;&gt;"",Table1[[#This Row],[UPK]]&lt;&gt;""),Table1[[#This Row],[PWR  BUY]]/Table1[[#This Row],[UPK]],"")</f>
        <v/>
      </c>
      <c r="BF60" s="855" t="str">
        <f>IF(AND(Table1[[#This Row],[SH/PLT]]&lt;&gt;"",Table1[[#This Row],[UPK]]&lt;&gt;""),Table1[[#This Row],[SH/PLT]]/Table1[[#This Row],[UPK]],"")</f>
        <v/>
      </c>
      <c r="BG60" s="819"/>
      <c r="BH60" s="819"/>
      <c r="BI60" s="819"/>
      <c r="BJ60" s="855"/>
      <c r="BK60" s="819"/>
      <c r="BL60" s="819"/>
      <c r="BM60" s="855"/>
      <c r="BN60" s="856"/>
      <c r="BO60" s="853"/>
      <c r="BP60" s="867"/>
      <c r="BQ60" s="816"/>
      <c r="BR60" s="858"/>
      <c r="BS60" s="816"/>
      <c r="BT60" s="859"/>
      <c r="BU60" s="868"/>
      <c r="BV60" s="806"/>
      <c r="BW60" s="862"/>
      <c r="BX60" s="869"/>
      <c r="BY60" s="677">
        <f>IF(AND(OR($G$20="SH",$G$20="PL"),AND(NOT(Table1[[#This Row],[UI]]="SH"),NOT(Table1[[#This Row],[UI]]="PL")),AND(Table1[[#This Row],[REG COST DeCA]]&lt;&gt;"",Table1[[#This Row],[SH/PLT]]&lt;&gt;"")),(Table1[[#This Row],[REG COST DeCA]]-(Table1[[#This Row],[SH/PLT]]/Table1[[#This Row],[UPK]]))*Table1[[#This Row],[SH/PLT CONTAINS]],0)</f>
        <v>0</v>
      </c>
      <c r="CG60" s="518"/>
      <c r="CH60" s="518"/>
      <c r="CI60" s="518"/>
      <c r="CJ60" s="518">
        <f t="shared" si="1"/>
        <v>21</v>
      </c>
      <c r="CK60" s="518"/>
      <c r="CL60" s="518"/>
      <c r="CM60" s="518"/>
      <c r="CN60" s="848" t="s">
        <v>952</v>
      </c>
      <c r="CO60" s="848" t="s">
        <v>963</v>
      </c>
    </row>
    <row r="61" spans="1:93" x14ac:dyDescent="0.25">
      <c r="A61" s="516">
        <v>42</v>
      </c>
      <c r="B61" s="806"/>
      <c r="C61" s="806"/>
      <c r="D61" s="806"/>
      <c r="E61" s="806"/>
      <c r="F61" s="806"/>
      <c r="G61" s="806"/>
      <c r="H61" s="807"/>
      <c r="I61" s="806"/>
      <c r="J61" s="808"/>
      <c r="K61" s="662" t="str">
        <f>TEXT(Table1[[#This Row],[CASE GTIN]],"00000000000000")</f>
        <v>00000000000000</v>
      </c>
      <c r="L61" s="662">
        <f>MID(Table1[[#This Row],[LPAD CS GTIN TO 14]],1,1)*L$18</f>
        <v>0</v>
      </c>
      <c r="M61" s="662">
        <f>MID(Table1[[#This Row],[LPAD CS GTIN TO 14]],2,1)*M$18</f>
        <v>0</v>
      </c>
      <c r="N61" s="662">
        <f>MID(Table1[[#This Row],[LPAD CS GTIN TO 14]],3,1)*N$18</f>
        <v>0</v>
      </c>
      <c r="O61" s="662">
        <f>MID(Table1[[#This Row],[LPAD CS GTIN TO 14]],4,1)*O$18</f>
        <v>0</v>
      </c>
      <c r="P61" s="662">
        <f>MID(Table1[[#This Row],[LPAD CS GTIN TO 14]],5,1)*P$18</f>
        <v>0</v>
      </c>
      <c r="Q61" s="662">
        <f>MID(Table1[[#This Row],[LPAD CS GTIN TO 14]],6,1)*Q$18</f>
        <v>0</v>
      </c>
      <c r="R61" s="662">
        <f>MID(Table1[[#This Row],[LPAD CS GTIN TO 14]],7,1)*R$18</f>
        <v>0</v>
      </c>
      <c r="S61" s="662">
        <f>MID(Table1[[#This Row],[LPAD CS GTIN TO 14]],8,1)*S$18</f>
        <v>0</v>
      </c>
      <c r="T61" s="662">
        <f>MID(Table1[[#This Row],[LPAD CS GTIN TO 14]],9,1)*T$18</f>
        <v>0</v>
      </c>
      <c r="U61" s="662">
        <f>MID(Table1[[#This Row],[LPAD CS GTIN TO 14]],10,1)*U$18</f>
        <v>0</v>
      </c>
      <c r="V61" s="662">
        <f>MID(Table1[[#This Row],[LPAD CS GTIN TO 14]],11,1)*V$18</f>
        <v>0</v>
      </c>
      <c r="W61" s="662">
        <f>MID(Table1[[#This Row],[LPAD CS GTIN TO 14]],12,1)*W$18</f>
        <v>0</v>
      </c>
      <c r="X61" s="662">
        <f>MID(Table1[[#This Row],[LPAD CS GTIN TO 14]],13,1)*X$18</f>
        <v>0</v>
      </c>
      <c r="Y61" s="662">
        <f>MID(Table1[[#This Row],[LPAD CS GTIN TO 14]],14,1)*Y$18</f>
        <v>0</v>
      </c>
      <c r="Z61" s="662">
        <f>SUM(Table1[[#This Row],[CS GTIN POSITION 1]:[CS GTIN POSITION 14]])</f>
        <v>0</v>
      </c>
      <c r="AA61" s="662">
        <f>IFERROR(ROUNDUP(Table1[[#This Row],[SUM (COL L THUR Y)]],-1),"")</f>
        <v>0</v>
      </c>
      <c r="AB61" s="662">
        <f>Table1[[#This Row],[NEAREST MULT OF 10 (&gt;=SUM)]]-Table1[[#This Row],[SUM (COL L THUR Y)]]</f>
        <v>0</v>
      </c>
      <c r="AC61" s="674" t="str">
        <f>IF(Table1[[#This Row],[CASE GTIN]]&lt;&gt;"",IF(RIGHT(Table1[[#This Row],[CASE GTIN]],1)*1=Table1[[#This Row],[CHECK DIGIT]]*1,"VALID","INVALID"),"")</f>
        <v/>
      </c>
      <c r="AD61" s="808"/>
      <c r="AE61" s="809"/>
      <c r="AF61" s="810"/>
      <c r="AG61" s="811"/>
      <c r="AH61" s="812"/>
      <c r="AI61" s="812"/>
      <c r="AJ61" s="812"/>
      <c r="AK61" s="812"/>
      <c r="AL61" s="812"/>
      <c r="AM61" s="812"/>
      <c r="AN61" s="812"/>
      <c r="AO61" s="807"/>
      <c r="AP61" s="806"/>
      <c r="AQ61" s="806"/>
      <c r="AR61" s="806"/>
      <c r="AS61" s="806"/>
      <c r="AT61" s="806"/>
      <c r="AU61" s="813"/>
      <c r="AV61" s="691"/>
      <c r="AW61" s="814"/>
      <c r="AX61" s="814"/>
      <c r="AY61" s="814"/>
      <c r="AZ61" s="864"/>
      <c r="BA61" s="814"/>
      <c r="BB61" s="814"/>
      <c r="BC61" s="864"/>
      <c r="BD61" s="819" t="str">
        <f>IF(AND(Table1[[#This Row],[MGR   SPEC]]&lt;&gt;"",Table1[[#This Row],[UPK]]&lt;&gt;""),Table1[[#This Row],[MGR   SPEC]]/Table1[[#This Row],[UPK]],"")</f>
        <v/>
      </c>
      <c r="BE61" s="819" t="str">
        <f>IF(AND(Table1[[#This Row],[PWR  BUY]]&lt;&gt;"",Table1[[#This Row],[UPK]]&lt;&gt;""),Table1[[#This Row],[PWR  BUY]]/Table1[[#This Row],[UPK]],"")</f>
        <v/>
      </c>
      <c r="BF61" s="855" t="str">
        <f>IF(AND(Table1[[#This Row],[SH/PLT]]&lt;&gt;"",Table1[[#This Row],[UPK]]&lt;&gt;""),Table1[[#This Row],[SH/PLT]]/Table1[[#This Row],[UPK]],"")</f>
        <v/>
      </c>
      <c r="BG61" s="819"/>
      <c r="BH61" s="819"/>
      <c r="BI61" s="819"/>
      <c r="BJ61" s="855"/>
      <c r="BK61" s="819"/>
      <c r="BL61" s="819"/>
      <c r="BM61" s="855"/>
      <c r="BN61" s="856"/>
      <c r="BO61" s="853"/>
      <c r="BP61" s="867"/>
      <c r="BQ61" s="816"/>
      <c r="BR61" s="858"/>
      <c r="BS61" s="816"/>
      <c r="BT61" s="859"/>
      <c r="BU61" s="868"/>
      <c r="BV61" s="806"/>
      <c r="BW61" s="862"/>
      <c r="BX61" s="869"/>
      <c r="BY61" s="677">
        <f>IF(AND(OR($G$20="SH",$G$20="PL"),AND(NOT(Table1[[#This Row],[UI]]="SH"),NOT(Table1[[#This Row],[UI]]="PL")),AND(Table1[[#This Row],[REG COST DeCA]]&lt;&gt;"",Table1[[#This Row],[SH/PLT]]&lt;&gt;"")),(Table1[[#This Row],[REG COST DeCA]]-(Table1[[#This Row],[SH/PLT]]/Table1[[#This Row],[UPK]]))*Table1[[#This Row],[SH/PLT CONTAINS]],0)</f>
        <v>0</v>
      </c>
      <c r="CG61" s="518"/>
      <c r="CH61" s="518"/>
      <c r="CI61" s="518"/>
      <c r="CJ61" s="518">
        <f t="shared" si="1"/>
        <v>21.5</v>
      </c>
      <c r="CK61" s="518"/>
      <c r="CL61" s="518"/>
      <c r="CM61" s="518"/>
      <c r="CN61" s="848" t="s">
        <v>952</v>
      </c>
      <c r="CO61" s="848" t="s">
        <v>963</v>
      </c>
    </row>
    <row r="62" spans="1:93" x14ac:dyDescent="0.25">
      <c r="A62" s="516">
        <v>43</v>
      </c>
      <c r="B62" s="806"/>
      <c r="C62" s="806"/>
      <c r="D62" s="806"/>
      <c r="E62" s="806"/>
      <c r="F62" s="806"/>
      <c r="G62" s="806"/>
      <c r="H62" s="807"/>
      <c r="I62" s="806"/>
      <c r="J62" s="808"/>
      <c r="K62" s="662" t="str">
        <f>TEXT(Table1[[#This Row],[CASE GTIN]],"00000000000000")</f>
        <v>00000000000000</v>
      </c>
      <c r="L62" s="662">
        <f>MID(Table1[[#This Row],[LPAD CS GTIN TO 14]],1,1)*L$18</f>
        <v>0</v>
      </c>
      <c r="M62" s="662">
        <f>MID(Table1[[#This Row],[LPAD CS GTIN TO 14]],2,1)*M$18</f>
        <v>0</v>
      </c>
      <c r="N62" s="662">
        <f>MID(Table1[[#This Row],[LPAD CS GTIN TO 14]],3,1)*N$18</f>
        <v>0</v>
      </c>
      <c r="O62" s="662">
        <f>MID(Table1[[#This Row],[LPAD CS GTIN TO 14]],4,1)*O$18</f>
        <v>0</v>
      </c>
      <c r="P62" s="662">
        <f>MID(Table1[[#This Row],[LPAD CS GTIN TO 14]],5,1)*P$18</f>
        <v>0</v>
      </c>
      <c r="Q62" s="662">
        <f>MID(Table1[[#This Row],[LPAD CS GTIN TO 14]],6,1)*Q$18</f>
        <v>0</v>
      </c>
      <c r="R62" s="662">
        <f>MID(Table1[[#This Row],[LPAD CS GTIN TO 14]],7,1)*R$18</f>
        <v>0</v>
      </c>
      <c r="S62" s="662">
        <f>MID(Table1[[#This Row],[LPAD CS GTIN TO 14]],8,1)*S$18</f>
        <v>0</v>
      </c>
      <c r="T62" s="662">
        <f>MID(Table1[[#This Row],[LPAD CS GTIN TO 14]],9,1)*T$18</f>
        <v>0</v>
      </c>
      <c r="U62" s="662">
        <f>MID(Table1[[#This Row],[LPAD CS GTIN TO 14]],10,1)*U$18</f>
        <v>0</v>
      </c>
      <c r="V62" s="662">
        <f>MID(Table1[[#This Row],[LPAD CS GTIN TO 14]],11,1)*V$18</f>
        <v>0</v>
      </c>
      <c r="W62" s="662">
        <f>MID(Table1[[#This Row],[LPAD CS GTIN TO 14]],12,1)*W$18</f>
        <v>0</v>
      </c>
      <c r="X62" s="662">
        <f>MID(Table1[[#This Row],[LPAD CS GTIN TO 14]],13,1)*X$18</f>
        <v>0</v>
      </c>
      <c r="Y62" s="662">
        <f>MID(Table1[[#This Row],[LPAD CS GTIN TO 14]],14,1)*Y$18</f>
        <v>0</v>
      </c>
      <c r="Z62" s="662">
        <f>SUM(Table1[[#This Row],[CS GTIN POSITION 1]:[CS GTIN POSITION 14]])</f>
        <v>0</v>
      </c>
      <c r="AA62" s="662">
        <f>IFERROR(ROUNDUP(Table1[[#This Row],[SUM (COL L THUR Y)]],-1),"")</f>
        <v>0</v>
      </c>
      <c r="AB62" s="662">
        <f>Table1[[#This Row],[NEAREST MULT OF 10 (&gt;=SUM)]]-Table1[[#This Row],[SUM (COL L THUR Y)]]</f>
        <v>0</v>
      </c>
      <c r="AC62" s="674" t="str">
        <f>IF(Table1[[#This Row],[CASE GTIN]]&lt;&gt;"",IF(RIGHT(Table1[[#This Row],[CASE GTIN]],1)*1=Table1[[#This Row],[CHECK DIGIT]]*1,"VALID","INVALID"),"")</f>
        <v/>
      </c>
      <c r="AD62" s="808"/>
      <c r="AE62" s="809"/>
      <c r="AF62" s="810"/>
      <c r="AG62" s="811"/>
      <c r="AH62" s="812"/>
      <c r="AI62" s="812"/>
      <c r="AJ62" s="812"/>
      <c r="AK62" s="812"/>
      <c r="AL62" s="812"/>
      <c r="AM62" s="812"/>
      <c r="AN62" s="812"/>
      <c r="AO62" s="807"/>
      <c r="AP62" s="806"/>
      <c r="AQ62" s="806"/>
      <c r="AR62" s="806"/>
      <c r="AS62" s="806"/>
      <c r="AT62" s="806"/>
      <c r="AU62" s="813"/>
      <c r="AV62" s="691"/>
      <c r="AW62" s="814"/>
      <c r="AX62" s="814"/>
      <c r="AY62" s="814"/>
      <c r="AZ62" s="864"/>
      <c r="BA62" s="814"/>
      <c r="BB62" s="814"/>
      <c r="BC62" s="864"/>
      <c r="BD62" s="819" t="str">
        <f>IF(AND(Table1[[#This Row],[MGR   SPEC]]&lt;&gt;"",Table1[[#This Row],[UPK]]&lt;&gt;""),Table1[[#This Row],[MGR   SPEC]]/Table1[[#This Row],[UPK]],"")</f>
        <v/>
      </c>
      <c r="BE62" s="819" t="str">
        <f>IF(AND(Table1[[#This Row],[PWR  BUY]]&lt;&gt;"",Table1[[#This Row],[UPK]]&lt;&gt;""),Table1[[#This Row],[PWR  BUY]]/Table1[[#This Row],[UPK]],"")</f>
        <v/>
      </c>
      <c r="BF62" s="855" t="str">
        <f>IF(AND(Table1[[#This Row],[SH/PLT]]&lt;&gt;"",Table1[[#This Row],[UPK]]&lt;&gt;""),Table1[[#This Row],[SH/PLT]]/Table1[[#This Row],[UPK]],"")</f>
        <v/>
      </c>
      <c r="BG62" s="819"/>
      <c r="BH62" s="819"/>
      <c r="BI62" s="819"/>
      <c r="BJ62" s="855"/>
      <c r="BK62" s="819"/>
      <c r="BL62" s="819"/>
      <c r="BM62" s="855"/>
      <c r="BN62" s="856"/>
      <c r="BO62" s="853"/>
      <c r="BP62" s="867"/>
      <c r="BQ62" s="816"/>
      <c r="BR62" s="858"/>
      <c r="BS62" s="816"/>
      <c r="BT62" s="859"/>
      <c r="BU62" s="868"/>
      <c r="BV62" s="806"/>
      <c r="BW62" s="862"/>
      <c r="BX62" s="869"/>
      <c r="BY62" s="677">
        <f>IF(AND(OR($G$20="SH",$G$20="PL"),AND(NOT(Table1[[#This Row],[UI]]="SH"),NOT(Table1[[#This Row],[UI]]="PL")),AND(Table1[[#This Row],[REG COST DeCA]]&lt;&gt;"",Table1[[#This Row],[SH/PLT]]&lt;&gt;"")),(Table1[[#This Row],[REG COST DeCA]]-(Table1[[#This Row],[SH/PLT]]/Table1[[#This Row],[UPK]]))*Table1[[#This Row],[SH/PLT CONTAINS]],0)</f>
        <v>0</v>
      </c>
      <c r="CG62" s="518"/>
      <c r="CH62" s="518"/>
      <c r="CI62" s="518"/>
      <c r="CJ62" s="518">
        <f t="shared" si="1"/>
        <v>22</v>
      </c>
      <c r="CK62" s="518"/>
      <c r="CL62" s="518"/>
      <c r="CM62" s="518"/>
      <c r="CN62" s="848" t="s">
        <v>952</v>
      </c>
      <c r="CO62" s="848" t="s">
        <v>963</v>
      </c>
    </row>
    <row r="63" spans="1:93" x14ac:dyDescent="0.25">
      <c r="A63" s="516">
        <v>44</v>
      </c>
      <c r="B63" s="806"/>
      <c r="C63" s="806"/>
      <c r="D63" s="806"/>
      <c r="E63" s="806"/>
      <c r="F63" s="806"/>
      <c r="G63" s="806"/>
      <c r="H63" s="807"/>
      <c r="I63" s="806"/>
      <c r="J63" s="808"/>
      <c r="K63" s="662" t="str">
        <f>TEXT(Table1[[#This Row],[CASE GTIN]],"00000000000000")</f>
        <v>00000000000000</v>
      </c>
      <c r="L63" s="662">
        <f>MID(Table1[[#This Row],[LPAD CS GTIN TO 14]],1,1)*L$18</f>
        <v>0</v>
      </c>
      <c r="M63" s="662">
        <f>MID(Table1[[#This Row],[LPAD CS GTIN TO 14]],2,1)*M$18</f>
        <v>0</v>
      </c>
      <c r="N63" s="662">
        <f>MID(Table1[[#This Row],[LPAD CS GTIN TO 14]],3,1)*N$18</f>
        <v>0</v>
      </c>
      <c r="O63" s="662">
        <f>MID(Table1[[#This Row],[LPAD CS GTIN TO 14]],4,1)*O$18</f>
        <v>0</v>
      </c>
      <c r="P63" s="662">
        <f>MID(Table1[[#This Row],[LPAD CS GTIN TO 14]],5,1)*P$18</f>
        <v>0</v>
      </c>
      <c r="Q63" s="662">
        <f>MID(Table1[[#This Row],[LPAD CS GTIN TO 14]],6,1)*Q$18</f>
        <v>0</v>
      </c>
      <c r="R63" s="662">
        <f>MID(Table1[[#This Row],[LPAD CS GTIN TO 14]],7,1)*R$18</f>
        <v>0</v>
      </c>
      <c r="S63" s="662">
        <f>MID(Table1[[#This Row],[LPAD CS GTIN TO 14]],8,1)*S$18</f>
        <v>0</v>
      </c>
      <c r="T63" s="662">
        <f>MID(Table1[[#This Row],[LPAD CS GTIN TO 14]],9,1)*T$18</f>
        <v>0</v>
      </c>
      <c r="U63" s="662">
        <f>MID(Table1[[#This Row],[LPAD CS GTIN TO 14]],10,1)*U$18</f>
        <v>0</v>
      </c>
      <c r="V63" s="662">
        <f>MID(Table1[[#This Row],[LPAD CS GTIN TO 14]],11,1)*V$18</f>
        <v>0</v>
      </c>
      <c r="W63" s="662">
        <f>MID(Table1[[#This Row],[LPAD CS GTIN TO 14]],12,1)*W$18</f>
        <v>0</v>
      </c>
      <c r="X63" s="662">
        <f>MID(Table1[[#This Row],[LPAD CS GTIN TO 14]],13,1)*X$18</f>
        <v>0</v>
      </c>
      <c r="Y63" s="662">
        <f>MID(Table1[[#This Row],[LPAD CS GTIN TO 14]],14,1)*Y$18</f>
        <v>0</v>
      </c>
      <c r="Z63" s="662">
        <f>SUM(Table1[[#This Row],[CS GTIN POSITION 1]:[CS GTIN POSITION 14]])</f>
        <v>0</v>
      </c>
      <c r="AA63" s="662">
        <f>IFERROR(ROUNDUP(Table1[[#This Row],[SUM (COL L THUR Y)]],-1),"")</f>
        <v>0</v>
      </c>
      <c r="AB63" s="662">
        <f>Table1[[#This Row],[NEAREST MULT OF 10 (&gt;=SUM)]]-Table1[[#This Row],[SUM (COL L THUR Y)]]</f>
        <v>0</v>
      </c>
      <c r="AC63" s="674" t="str">
        <f>IF(Table1[[#This Row],[CASE GTIN]]&lt;&gt;"",IF(RIGHT(Table1[[#This Row],[CASE GTIN]],1)*1=Table1[[#This Row],[CHECK DIGIT]]*1,"VALID","INVALID"),"")</f>
        <v/>
      </c>
      <c r="AD63" s="808"/>
      <c r="AE63" s="809"/>
      <c r="AF63" s="810"/>
      <c r="AG63" s="811"/>
      <c r="AH63" s="812"/>
      <c r="AI63" s="812"/>
      <c r="AJ63" s="812"/>
      <c r="AK63" s="812"/>
      <c r="AL63" s="812"/>
      <c r="AM63" s="812"/>
      <c r="AN63" s="812"/>
      <c r="AO63" s="807"/>
      <c r="AP63" s="806"/>
      <c r="AQ63" s="806"/>
      <c r="AR63" s="806"/>
      <c r="AS63" s="806"/>
      <c r="AT63" s="806"/>
      <c r="AU63" s="813"/>
      <c r="AV63" s="691"/>
      <c r="AW63" s="814"/>
      <c r="AX63" s="814"/>
      <c r="AY63" s="814"/>
      <c r="AZ63" s="864"/>
      <c r="BA63" s="814"/>
      <c r="BB63" s="814"/>
      <c r="BC63" s="864"/>
      <c r="BD63" s="819" t="str">
        <f>IF(AND(Table1[[#This Row],[MGR   SPEC]]&lt;&gt;"",Table1[[#This Row],[UPK]]&lt;&gt;""),Table1[[#This Row],[MGR   SPEC]]/Table1[[#This Row],[UPK]],"")</f>
        <v/>
      </c>
      <c r="BE63" s="819" t="str">
        <f>IF(AND(Table1[[#This Row],[PWR  BUY]]&lt;&gt;"",Table1[[#This Row],[UPK]]&lt;&gt;""),Table1[[#This Row],[PWR  BUY]]/Table1[[#This Row],[UPK]],"")</f>
        <v/>
      </c>
      <c r="BF63" s="855" t="str">
        <f>IF(AND(Table1[[#This Row],[SH/PLT]]&lt;&gt;"",Table1[[#This Row],[UPK]]&lt;&gt;""),Table1[[#This Row],[SH/PLT]]/Table1[[#This Row],[UPK]],"")</f>
        <v/>
      </c>
      <c r="BG63" s="819"/>
      <c r="BH63" s="819"/>
      <c r="BI63" s="819"/>
      <c r="BJ63" s="855"/>
      <c r="BK63" s="819"/>
      <c r="BL63" s="819"/>
      <c r="BM63" s="855"/>
      <c r="BN63" s="856"/>
      <c r="BO63" s="853"/>
      <c r="BP63" s="867"/>
      <c r="BQ63" s="816"/>
      <c r="BR63" s="858"/>
      <c r="BS63" s="816"/>
      <c r="BT63" s="859"/>
      <c r="BU63" s="868"/>
      <c r="BV63" s="806"/>
      <c r="BW63" s="862"/>
      <c r="BX63" s="869"/>
      <c r="BY63" s="677">
        <f>IF(AND(OR($G$20="SH",$G$20="PL"),AND(NOT(Table1[[#This Row],[UI]]="SH"),NOT(Table1[[#This Row],[UI]]="PL")),AND(Table1[[#This Row],[REG COST DeCA]]&lt;&gt;"",Table1[[#This Row],[SH/PLT]]&lt;&gt;"")),(Table1[[#This Row],[REG COST DeCA]]-(Table1[[#This Row],[SH/PLT]]/Table1[[#This Row],[UPK]]))*Table1[[#This Row],[SH/PLT CONTAINS]],0)</f>
        <v>0</v>
      </c>
      <c r="CG63" s="518"/>
      <c r="CH63" s="518"/>
      <c r="CI63" s="518"/>
      <c r="CJ63" s="518">
        <f t="shared" si="1"/>
        <v>22.5</v>
      </c>
      <c r="CK63" s="518"/>
      <c r="CL63" s="518"/>
      <c r="CM63" s="518"/>
      <c r="CN63" s="848" t="s">
        <v>952</v>
      </c>
      <c r="CO63" s="848" t="s">
        <v>963</v>
      </c>
    </row>
    <row r="64" spans="1:93" x14ac:dyDescent="0.25">
      <c r="A64" s="516">
        <v>45</v>
      </c>
      <c r="B64" s="806"/>
      <c r="C64" s="806"/>
      <c r="D64" s="806"/>
      <c r="E64" s="806"/>
      <c r="F64" s="806"/>
      <c r="G64" s="806"/>
      <c r="H64" s="807"/>
      <c r="I64" s="806"/>
      <c r="J64" s="808"/>
      <c r="K64" s="662" t="str">
        <f>TEXT(Table1[[#This Row],[CASE GTIN]],"00000000000000")</f>
        <v>00000000000000</v>
      </c>
      <c r="L64" s="662">
        <f>MID(Table1[[#This Row],[LPAD CS GTIN TO 14]],1,1)*L$18</f>
        <v>0</v>
      </c>
      <c r="M64" s="662">
        <f>MID(Table1[[#This Row],[LPAD CS GTIN TO 14]],2,1)*M$18</f>
        <v>0</v>
      </c>
      <c r="N64" s="662">
        <f>MID(Table1[[#This Row],[LPAD CS GTIN TO 14]],3,1)*N$18</f>
        <v>0</v>
      </c>
      <c r="O64" s="662">
        <f>MID(Table1[[#This Row],[LPAD CS GTIN TO 14]],4,1)*O$18</f>
        <v>0</v>
      </c>
      <c r="P64" s="662">
        <f>MID(Table1[[#This Row],[LPAD CS GTIN TO 14]],5,1)*P$18</f>
        <v>0</v>
      </c>
      <c r="Q64" s="662">
        <f>MID(Table1[[#This Row],[LPAD CS GTIN TO 14]],6,1)*Q$18</f>
        <v>0</v>
      </c>
      <c r="R64" s="662">
        <f>MID(Table1[[#This Row],[LPAD CS GTIN TO 14]],7,1)*R$18</f>
        <v>0</v>
      </c>
      <c r="S64" s="662">
        <f>MID(Table1[[#This Row],[LPAD CS GTIN TO 14]],8,1)*S$18</f>
        <v>0</v>
      </c>
      <c r="T64" s="662">
        <f>MID(Table1[[#This Row],[LPAD CS GTIN TO 14]],9,1)*T$18</f>
        <v>0</v>
      </c>
      <c r="U64" s="662">
        <f>MID(Table1[[#This Row],[LPAD CS GTIN TO 14]],10,1)*U$18</f>
        <v>0</v>
      </c>
      <c r="V64" s="662">
        <f>MID(Table1[[#This Row],[LPAD CS GTIN TO 14]],11,1)*V$18</f>
        <v>0</v>
      </c>
      <c r="W64" s="662">
        <f>MID(Table1[[#This Row],[LPAD CS GTIN TO 14]],12,1)*W$18</f>
        <v>0</v>
      </c>
      <c r="X64" s="662">
        <f>MID(Table1[[#This Row],[LPAD CS GTIN TO 14]],13,1)*X$18</f>
        <v>0</v>
      </c>
      <c r="Y64" s="662">
        <f>MID(Table1[[#This Row],[LPAD CS GTIN TO 14]],14,1)*Y$18</f>
        <v>0</v>
      </c>
      <c r="Z64" s="662">
        <f>SUM(Table1[[#This Row],[CS GTIN POSITION 1]:[CS GTIN POSITION 14]])</f>
        <v>0</v>
      </c>
      <c r="AA64" s="662">
        <f>IFERROR(ROUNDUP(Table1[[#This Row],[SUM (COL L THUR Y)]],-1),"")</f>
        <v>0</v>
      </c>
      <c r="AB64" s="662">
        <f>Table1[[#This Row],[NEAREST MULT OF 10 (&gt;=SUM)]]-Table1[[#This Row],[SUM (COL L THUR Y)]]</f>
        <v>0</v>
      </c>
      <c r="AC64" s="674" t="str">
        <f>IF(Table1[[#This Row],[CASE GTIN]]&lt;&gt;"",IF(RIGHT(Table1[[#This Row],[CASE GTIN]],1)*1=Table1[[#This Row],[CHECK DIGIT]]*1,"VALID","INVALID"),"")</f>
        <v/>
      </c>
      <c r="AD64" s="808"/>
      <c r="AE64" s="809"/>
      <c r="AF64" s="810"/>
      <c r="AG64" s="811"/>
      <c r="AH64" s="812"/>
      <c r="AI64" s="812"/>
      <c r="AJ64" s="812"/>
      <c r="AK64" s="812"/>
      <c r="AL64" s="812"/>
      <c r="AM64" s="812"/>
      <c r="AN64" s="812"/>
      <c r="AO64" s="807"/>
      <c r="AP64" s="806"/>
      <c r="AQ64" s="806"/>
      <c r="AR64" s="806"/>
      <c r="AS64" s="806"/>
      <c r="AT64" s="806"/>
      <c r="AU64" s="813"/>
      <c r="AV64" s="691"/>
      <c r="AW64" s="814"/>
      <c r="AX64" s="814"/>
      <c r="AY64" s="814"/>
      <c r="AZ64" s="864"/>
      <c r="BA64" s="814"/>
      <c r="BB64" s="814"/>
      <c r="BC64" s="864"/>
      <c r="BD64" s="819" t="str">
        <f>IF(AND(Table1[[#This Row],[MGR   SPEC]]&lt;&gt;"",Table1[[#This Row],[UPK]]&lt;&gt;""),Table1[[#This Row],[MGR   SPEC]]/Table1[[#This Row],[UPK]],"")</f>
        <v/>
      </c>
      <c r="BE64" s="819" t="str">
        <f>IF(AND(Table1[[#This Row],[PWR  BUY]]&lt;&gt;"",Table1[[#This Row],[UPK]]&lt;&gt;""),Table1[[#This Row],[PWR  BUY]]/Table1[[#This Row],[UPK]],"")</f>
        <v/>
      </c>
      <c r="BF64" s="855" t="str">
        <f>IF(AND(Table1[[#This Row],[SH/PLT]]&lt;&gt;"",Table1[[#This Row],[UPK]]&lt;&gt;""),Table1[[#This Row],[SH/PLT]]/Table1[[#This Row],[UPK]],"")</f>
        <v/>
      </c>
      <c r="BG64" s="819"/>
      <c r="BH64" s="819"/>
      <c r="BI64" s="819"/>
      <c r="BJ64" s="855"/>
      <c r="BK64" s="819"/>
      <c r="BL64" s="819"/>
      <c r="BM64" s="855"/>
      <c r="BN64" s="856"/>
      <c r="BO64" s="853"/>
      <c r="BP64" s="867"/>
      <c r="BQ64" s="816"/>
      <c r="BR64" s="858"/>
      <c r="BS64" s="816"/>
      <c r="BT64" s="859"/>
      <c r="BU64" s="868"/>
      <c r="BV64" s="806"/>
      <c r="BW64" s="862"/>
      <c r="BX64" s="869"/>
      <c r="BY64" s="677">
        <f>IF(AND(OR($G$20="SH",$G$20="PL"),AND(NOT(Table1[[#This Row],[UI]]="SH"),NOT(Table1[[#This Row],[UI]]="PL")),AND(Table1[[#This Row],[REG COST DeCA]]&lt;&gt;"",Table1[[#This Row],[SH/PLT]]&lt;&gt;"")),(Table1[[#This Row],[REG COST DeCA]]-(Table1[[#This Row],[SH/PLT]]/Table1[[#This Row],[UPK]]))*Table1[[#This Row],[SH/PLT CONTAINS]],0)</f>
        <v>0</v>
      </c>
      <c r="CG64" s="518"/>
      <c r="CH64" s="518"/>
      <c r="CI64" s="518"/>
      <c r="CJ64" s="518">
        <f t="shared" si="1"/>
        <v>23</v>
      </c>
      <c r="CK64" s="518"/>
      <c r="CL64" s="518"/>
      <c r="CM64" s="518"/>
      <c r="CN64" s="848" t="s">
        <v>952</v>
      </c>
      <c r="CO64" s="848" t="s">
        <v>963</v>
      </c>
    </row>
    <row r="65" spans="1:93" x14ac:dyDescent="0.25">
      <c r="A65" s="516">
        <v>46</v>
      </c>
      <c r="B65" s="806"/>
      <c r="C65" s="806"/>
      <c r="D65" s="806"/>
      <c r="E65" s="806"/>
      <c r="F65" s="806"/>
      <c r="G65" s="806"/>
      <c r="H65" s="807"/>
      <c r="I65" s="806"/>
      <c r="J65" s="808"/>
      <c r="K65" s="662" t="str">
        <f>TEXT(Table1[[#This Row],[CASE GTIN]],"00000000000000")</f>
        <v>00000000000000</v>
      </c>
      <c r="L65" s="662">
        <f>MID(Table1[[#This Row],[LPAD CS GTIN TO 14]],1,1)*L$18</f>
        <v>0</v>
      </c>
      <c r="M65" s="662">
        <f>MID(Table1[[#This Row],[LPAD CS GTIN TO 14]],2,1)*M$18</f>
        <v>0</v>
      </c>
      <c r="N65" s="662">
        <f>MID(Table1[[#This Row],[LPAD CS GTIN TO 14]],3,1)*N$18</f>
        <v>0</v>
      </c>
      <c r="O65" s="662">
        <f>MID(Table1[[#This Row],[LPAD CS GTIN TO 14]],4,1)*O$18</f>
        <v>0</v>
      </c>
      <c r="P65" s="662">
        <f>MID(Table1[[#This Row],[LPAD CS GTIN TO 14]],5,1)*P$18</f>
        <v>0</v>
      </c>
      <c r="Q65" s="662">
        <f>MID(Table1[[#This Row],[LPAD CS GTIN TO 14]],6,1)*Q$18</f>
        <v>0</v>
      </c>
      <c r="R65" s="662">
        <f>MID(Table1[[#This Row],[LPAD CS GTIN TO 14]],7,1)*R$18</f>
        <v>0</v>
      </c>
      <c r="S65" s="662">
        <f>MID(Table1[[#This Row],[LPAD CS GTIN TO 14]],8,1)*S$18</f>
        <v>0</v>
      </c>
      <c r="T65" s="662">
        <f>MID(Table1[[#This Row],[LPAD CS GTIN TO 14]],9,1)*T$18</f>
        <v>0</v>
      </c>
      <c r="U65" s="662">
        <f>MID(Table1[[#This Row],[LPAD CS GTIN TO 14]],10,1)*U$18</f>
        <v>0</v>
      </c>
      <c r="V65" s="662">
        <f>MID(Table1[[#This Row],[LPAD CS GTIN TO 14]],11,1)*V$18</f>
        <v>0</v>
      </c>
      <c r="W65" s="662">
        <f>MID(Table1[[#This Row],[LPAD CS GTIN TO 14]],12,1)*W$18</f>
        <v>0</v>
      </c>
      <c r="X65" s="662">
        <f>MID(Table1[[#This Row],[LPAD CS GTIN TO 14]],13,1)*X$18</f>
        <v>0</v>
      </c>
      <c r="Y65" s="662">
        <f>MID(Table1[[#This Row],[LPAD CS GTIN TO 14]],14,1)*Y$18</f>
        <v>0</v>
      </c>
      <c r="Z65" s="662">
        <f>SUM(Table1[[#This Row],[CS GTIN POSITION 1]:[CS GTIN POSITION 14]])</f>
        <v>0</v>
      </c>
      <c r="AA65" s="662">
        <f>IFERROR(ROUNDUP(Table1[[#This Row],[SUM (COL L THUR Y)]],-1),"")</f>
        <v>0</v>
      </c>
      <c r="AB65" s="662">
        <f>Table1[[#This Row],[NEAREST MULT OF 10 (&gt;=SUM)]]-Table1[[#This Row],[SUM (COL L THUR Y)]]</f>
        <v>0</v>
      </c>
      <c r="AC65" s="674" t="str">
        <f>IF(Table1[[#This Row],[CASE GTIN]]&lt;&gt;"",IF(RIGHT(Table1[[#This Row],[CASE GTIN]],1)*1=Table1[[#This Row],[CHECK DIGIT]]*1,"VALID","INVALID"),"")</f>
        <v/>
      </c>
      <c r="AD65" s="808"/>
      <c r="AE65" s="809"/>
      <c r="AF65" s="810"/>
      <c r="AG65" s="811"/>
      <c r="AH65" s="812"/>
      <c r="AI65" s="812"/>
      <c r="AJ65" s="812"/>
      <c r="AK65" s="812"/>
      <c r="AL65" s="812"/>
      <c r="AM65" s="812"/>
      <c r="AN65" s="812"/>
      <c r="AO65" s="807"/>
      <c r="AP65" s="806"/>
      <c r="AQ65" s="806"/>
      <c r="AR65" s="806"/>
      <c r="AS65" s="806"/>
      <c r="AT65" s="806"/>
      <c r="AU65" s="813"/>
      <c r="AV65" s="691"/>
      <c r="AW65" s="814"/>
      <c r="AX65" s="814"/>
      <c r="AY65" s="814"/>
      <c r="AZ65" s="864"/>
      <c r="BA65" s="814"/>
      <c r="BB65" s="814"/>
      <c r="BC65" s="864"/>
      <c r="BD65" s="819" t="str">
        <f>IF(AND(Table1[[#This Row],[MGR   SPEC]]&lt;&gt;"",Table1[[#This Row],[UPK]]&lt;&gt;""),Table1[[#This Row],[MGR   SPEC]]/Table1[[#This Row],[UPK]],"")</f>
        <v/>
      </c>
      <c r="BE65" s="819" t="str">
        <f>IF(AND(Table1[[#This Row],[PWR  BUY]]&lt;&gt;"",Table1[[#This Row],[UPK]]&lt;&gt;""),Table1[[#This Row],[PWR  BUY]]/Table1[[#This Row],[UPK]],"")</f>
        <v/>
      </c>
      <c r="BF65" s="855" t="str">
        <f>IF(AND(Table1[[#This Row],[SH/PLT]]&lt;&gt;"",Table1[[#This Row],[UPK]]&lt;&gt;""),Table1[[#This Row],[SH/PLT]]/Table1[[#This Row],[UPK]],"")</f>
        <v/>
      </c>
      <c r="BG65" s="819"/>
      <c r="BH65" s="819"/>
      <c r="BI65" s="819"/>
      <c r="BJ65" s="855"/>
      <c r="BK65" s="819"/>
      <c r="BL65" s="819"/>
      <c r="BM65" s="855"/>
      <c r="BN65" s="856"/>
      <c r="BO65" s="853"/>
      <c r="BP65" s="867"/>
      <c r="BQ65" s="816"/>
      <c r="BR65" s="858"/>
      <c r="BS65" s="816"/>
      <c r="BT65" s="859"/>
      <c r="BU65" s="868"/>
      <c r="BV65" s="806"/>
      <c r="BW65" s="862"/>
      <c r="BX65" s="869"/>
      <c r="BY65" s="677">
        <f>IF(AND(OR($G$20="SH",$G$20="PL"),AND(NOT(Table1[[#This Row],[UI]]="SH"),NOT(Table1[[#This Row],[UI]]="PL")),AND(Table1[[#This Row],[REG COST DeCA]]&lt;&gt;"",Table1[[#This Row],[SH/PLT]]&lt;&gt;"")),(Table1[[#This Row],[REG COST DeCA]]-(Table1[[#This Row],[SH/PLT]]/Table1[[#This Row],[UPK]]))*Table1[[#This Row],[SH/PLT CONTAINS]],0)</f>
        <v>0</v>
      </c>
      <c r="CG65" s="518"/>
      <c r="CH65" s="518"/>
      <c r="CI65" s="518"/>
      <c r="CJ65" s="518">
        <f t="shared" si="1"/>
        <v>23.5</v>
      </c>
      <c r="CK65" s="518"/>
      <c r="CL65" s="518"/>
      <c r="CM65" s="518"/>
      <c r="CN65" s="848" t="s">
        <v>952</v>
      </c>
      <c r="CO65" s="848" t="s">
        <v>963</v>
      </c>
    </row>
    <row r="66" spans="1:93" x14ac:dyDescent="0.25">
      <c r="A66" s="516">
        <v>47</v>
      </c>
      <c r="B66" s="806"/>
      <c r="C66" s="806"/>
      <c r="D66" s="806"/>
      <c r="E66" s="806"/>
      <c r="F66" s="806"/>
      <c r="G66" s="806"/>
      <c r="H66" s="807"/>
      <c r="I66" s="806"/>
      <c r="J66" s="808"/>
      <c r="K66" s="662" t="str">
        <f>TEXT(Table1[[#This Row],[CASE GTIN]],"00000000000000")</f>
        <v>00000000000000</v>
      </c>
      <c r="L66" s="662">
        <f>MID(Table1[[#This Row],[LPAD CS GTIN TO 14]],1,1)*L$18</f>
        <v>0</v>
      </c>
      <c r="M66" s="662">
        <f>MID(Table1[[#This Row],[LPAD CS GTIN TO 14]],2,1)*M$18</f>
        <v>0</v>
      </c>
      <c r="N66" s="662">
        <f>MID(Table1[[#This Row],[LPAD CS GTIN TO 14]],3,1)*N$18</f>
        <v>0</v>
      </c>
      <c r="O66" s="662">
        <f>MID(Table1[[#This Row],[LPAD CS GTIN TO 14]],4,1)*O$18</f>
        <v>0</v>
      </c>
      <c r="P66" s="662">
        <f>MID(Table1[[#This Row],[LPAD CS GTIN TO 14]],5,1)*P$18</f>
        <v>0</v>
      </c>
      <c r="Q66" s="662">
        <f>MID(Table1[[#This Row],[LPAD CS GTIN TO 14]],6,1)*Q$18</f>
        <v>0</v>
      </c>
      <c r="R66" s="662">
        <f>MID(Table1[[#This Row],[LPAD CS GTIN TO 14]],7,1)*R$18</f>
        <v>0</v>
      </c>
      <c r="S66" s="662">
        <f>MID(Table1[[#This Row],[LPAD CS GTIN TO 14]],8,1)*S$18</f>
        <v>0</v>
      </c>
      <c r="T66" s="662">
        <f>MID(Table1[[#This Row],[LPAD CS GTIN TO 14]],9,1)*T$18</f>
        <v>0</v>
      </c>
      <c r="U66" s="662">
        <f>MID(Table1[[#This Row],[LPAD CS GTIN TO 14]],10,1)*U$18</f>
        <v>0</v>
      </c>
      <c r="V66" s="662">
        <f>MID(Table1[[#This Row],[LPAD CS GTIN TO 14]],11,1)*V$18</f>
        <v>0</v>
      </c>
      <c r="W66" s="662">
        <f>MID(Table1[[#This Row],[LPAD CS GTIN TO 14]],12,1)*W$18</f>
        <v>0</v>
      </c>
      <c r="X66" s="662">
        <f>MID(Table1[[#This Row],[LPAD CS GTIN TO 14]],13,1)*X$18</f>
        <v>0</v>
      </c>
      <c r="Y66" s="662">
        <f>MID(Table1[[#This Row],[LPAD CS GTIN TO 14]],14,1)*Y$18</f>
        <v>0</v>
      </c>
      <c r="Z66" s="662">
        <f>SUM(Table1[[#This Row],[CS GTIN POSITION 1]:[CS GTIN POSITION 14]])</f>
        <v>0</v>
      </c>
      <c r="AA66" s="662">
        <f>IFERROR(ROUNDUP(Table1[[#This Row],[SUM (COL L THUR Y)]],-1),"")</f>
        <v>0</v>
      </c>
      <c r="AB66" s="662">
        <f>Table1[[#This Row],[NEAREST MULT OF 10 (&gt;=SUM)]]-Table1[[#This Row],[SUM (COL L THUR Y)]]</f>
        <v>0</v>
      </c>
      <c r="AC66" s="674" t="str">
        <f>IF(Table1[[#This Row],[CASE GTIN]]&lt;&gt;"",IF(RIGHT(Table1[[#This Row],[CASE GTIN]],1)*1=Table1[[#This Row],[CHECK DIGIT]]*1,"VALID","INVALID"),"")</f>
        <v/>
      </c>
      <c r="AD66" s="808"/>
      <c r="AE66" s="809"/>
      <c r="AF66" s="810"/>
      <c r="AG66" s="811"/>
      <c r="AH66" s="812"/>
      <c r="AI66" s="812"/>
      <c r="AJ66" s="812"/>
      <c r="AK66" s="812"/>
      <c r="AL66" s="812"/>
      <c r="AM66" s="812"/>
      <c r="AN66" s="812"/>
      <c r="AO66" s="807"/>
      <c r="AP66" s="806"/>
      <c r="AQ66" s="806"/>
      <c r="AR66" s="806"/>
      <c r="AS66" s="806"/>
      <c r="AT66" s="806"/>
      <c r="AU66" s="813"/>
      <c r="AV66" s="691"/>
      <c r="AW66" s="814"/>
      <c r="AX66" s="814"/>
      <c r="AY66" s="814"/>
      <c r="AZ66" s="864"/>
      <c r="BA66" s="814"/>
      <c r="BB66" s="814"/>
      <c r="BC66" s="864"/>
      <c r="BD66" s="819" t="str">
        <f>IF(AND(Table1[[#This Row],[MGR   SPEC]]&lt;&gt;"",Table1[[#This Row],[UPK]]&lt;&gt;""),Table1[[#This Row],[MGR   SPEC]]/Table1[[#This Row],[UPK]],"")</f>
        <v/>
      </c>
      <c r="BE66" s="819" t="str">
        <f>IF(AND(Table1[[#This Row],[PWR  BUY]]&lt;&gt;"",Table1[[#This Row],[UPK]]&lt;&gt;""),Table1[[#This Row],[PWR  BUY]]/Table1[[#This Row],[UPK]],"")</f>
        <v/>
      </c>
      <c r="BF66" s="855" t="str">
        <f>IF(AND(Table1[[#This Row],[SH/PLT]]&lt;&gt;"",Table1[[#This Row],[UPK]]&lt;&gt;""),Table1[[#This Row],[SH/PLT]]/Table1[[#This Row],[UPK]],"")</f>
        <v/>
      </c>
      <c r="BG66" s="819"/>
      <c r="BH66" s="819"/>
      <c r="BI66" s="819"/>
      <c r="BJ66" s="855"/>
      <c r="BK66" s="819"/>
      <c r="BL66" s="819"/>
      <c r="BM66" s="855"/>
      <c r="BN66" s="856"/>
      <c r="BO66" s="853"/>
      <c r="BP66" s="867"/>
      <c r="BQ66" s="816"/>
      <c r="BR66" s="858"/>
      <c r="BS66" s="816"/>
      <c r="BT66" s="859"/>
      <c r="BU66" s="868"/>
      <c r="BV66" s="806"/>
      <c r="BW66" s="862"/>
      <c r="BX66" s="869"/>
      <c r="BY66" s="677">
        <f>IF(AND(OR($G$20="SH",$G$20="PL"),AND(NOT(Table1[[#This Row],[UI]]="SH"),NOT(Table1[[#This Row],[UI]]="PL")),AND(Table1[[#This Row],[REG COST DeCA]]&lt;&gt;"",Table1[[#This Row],[SH/PLT]]&lt;&gt;"")),(Table1[[#This Row],[REG COST DeCA]]-(Table1[[#This Row],[SH/PLT]]/Table1[[#This Row],[UPK]]))*Table1[[#This Row],[SH/PLT CONTAINS]],0)</f>
        <v>0</v>
      </c>
      <c r="CG66" s="518"/>
      <c r="CH66" s="518"/>
      <c r="CI66" s="518"/>
      <c r="CJ66" s="518">
        <f t="shared" si="1"/>
        <v>24</v>
      </c>
      <c r="CK66" s="518"/>
      <c r="CL66" s="518"/>
      <c r="CM66" s="518"/>
      <c r="CN66" s="848" t="s">
        <v>953</v>
      </c>
      <c r="CO66" s="848" t="s">
        <v>964</v>
      </c>
    </row>
    <row r="67" spans="1:93" x14ac:dyDescent="0.25">
      <c r="A67" s="516">
        <v>48</v>
      </c>
      <c r="B67" s="806"/>
      <c r="C67" s="806"/>
      <c r="D67" s="806"/>
      <c r="E67" s="806"/>
      <c r="F67" s="806"/>
      <c r="G67" s="806"/>
      <c r="H67" s="807"/>
      <c r="I67" s="806"/>
      <c r="J67" s="808"/>
      <c r="K67" s="662" t="str">
        <f>TEXT(Table1[[#This Row],[CASE GTIN]],"00000000000000")</f>
        <v>00000000000000</v>
      </c>
      <c r="L67" s="662">
        <f>MID(Table1[[#This Row],[LPAD CS GTIN TO 14]],1,1)*L$18</f>
        <v>0</v>
      </c>
      <c r="M67" s="662">
        <f>MID(Table1[[#This Row],[LPAD CS GTIN TO 14]],2,1)*M$18</f>
        <v>0</v>
      </c>
      <c r="N67" s="662">
        <f>MID(Table1[[#This Row],[LPAD CS GTIN TO 14]],3,1)*N$18</f>
        <v>0</v>
      </c>
      <c r="O67" s="662">
        <f>MID(Table1[[#This Row],[LPAD CS GTIN TO 14]],4,1)*O$18</f>
        <v>0</v>
      </c>
      <c r="P67" s="662">
        <f>MID(Table1[[#This Row],[LPAD CS GTIN TO 14]],5,1)*P$18</f>
        <v>0</v>
      </c>
      <c r="Q67" s="662">
        <f>MID(Table1[[#This Row],[LPAD CS GTIN TO 14]],6,1)*Q$18</f>
        <v>0</v>
      </c>
      <c r="R67" s="662">
        <f>MID(Table1[[#This Row],[LPAD CS GTIN TO 14]],7,1)*R$18</f>
        <v>0</v>
      </c>
      <c r="S67" s="662">
        <f>MID(Table1[[#This Row],[LPAD CS GTIN TO 14]],8,1)*S$18</f>
        <v>0</v>
      </c>
      <c r="T67" s="662">
        <f>MID(Table1[[#This Row],[LPAD CS GTIN TO 14]],9,1)*T$18</f>
        <v>0</v>
      </c>
      <c r="U67" s="662">
        <f>MID(Table1[[#This Row],[LPAD CS GTIN TO 14]],10,1)*U$18</f>
        <v>0</v>
      </c>
      <c r="V67" s="662">
        <f>MID(Table1[[#This Row],[LPAD CS GTIN TO 14]],11,1)*V$18</f>
        <v>0</v>
      </c>
      <c r="W67" s="662">
        <f>MID(Table1[[#This Row],[LPAD CS GTIN TO 14]],12,1)*W$18</f>
        <v>0</v>
      </c>
      <c r="X67" s="662">
        <f>MID(Table1[[#This Row],[LPAD CS GTIN TO 14]],13,1)*X$18</f>
        <v>0</v>
      </c>
      <c r="Y67" s="662">
        <f>MID(Table1[[#This Row],[LPAD CS GTIN TO 14]],14,1)*Y$18</f>
        <v>0</v>
      </c>
      <c r="Z67" s="662">
        <f>SUM(Table1[[#This Row],[CS GTIN POSITION 1]:[CS GTIN POSITION 14]])</f>
        <v>0</v>
      </c>
      <c r="AA67" s="662">
        <f>IFERROR(ROUNDUP(Table1[[#This Row],[SUM (COL L THUR Y)]],-1),"")</f>
        <v>0</v>
      </c>
      <c r="AB67" s="662">
        <f>Table1[[#This Row],[NEAREST MULT OF 10 (&gt;=SUM)]]-Table1[[#This Row],[SUM (COL L THUR Y)]]</f>
        <v>0</v>
      </c>
      <c r="AC67" s="674" t="str">
        <f>IF(Table1[[#This Row],[CASE GTIN]]&lt;&gt;"",IF(RIGHT(Table1[[#This Row],[CASE GTIN]],1)*1=Table1[[#This Row],[CHECK DIGIT]]*1,"VALID","INVALID"),"")</f>
        <v/>
      </c>
      <c r="AD67" s="808"/>
      <c r="AE67" s="809"/>
      <c r="AF67" s="810"/>
      <c r="AG67" s="811"/>
      <c r="AH67" s="812"/>
      <c r="AI67" s="812"/>
      <c r="AJ67" s="812"/>
      <c r="AK67" s="812"/>
      <c r="AL67" s="812"/>
      <c r="AM67" s="812"/>
      <c r="AN67" s="812"/>
      <c r="AO67" s="807"/>
      <c r="AP67" s="806"/>
      <c r="AQ67" s="806"/>
      <c r="AR67" s="806"/>
      <c r="AS67" s="806"/>
      <c r="AT67" s="806"/>
      <c r="AU67" s="813"/>
      <c r="AV67" s="691"/>
      <c r="AW67" s="814"/>
      <c r="AX67" s="814"/>
      <c r="AY67" s="814"/>
      <c r="AZ67" s="864"/>
      <c r="BA67" s="814"/>
      <c r="BB67" s="814"/>
      <c r="BC67" s="864"/>
      <c r="BD67" s="819" t="str">
        <f>IF(AND(Table1[[#This Row],[MGR   SPEC]]&lt;&gt;"",Table1[[#This Row],[UPK]]&lt;&gt;""),Table1[[#This Row],[MGR   SPEC]]/Table1[[#This Row],[UPK]],"")</f>
        <v/>
      </c>
      <c r="BE67" s="819" t="str">
        <f>IF(AND(Table1[[#This Row],[PWR  BUY]]&lt;&gt;"",Table1[[#This Row],[UPK]]&lt;&gt;""),Table1[[#This Row],[PWR  BUY]]/Table1[[#This Row],[UPK]],"")</f>
        <v/>
      </c>
      <c r="BF67" s="855" t="str">
        <f>IF(AND(Table1[[#This Row],[SH/PLT]]&lt;&gt;"",Table1[[#This Row],[UPK]]&lt;&gt;""),Table1[[#This Row],[SH/PLT]]/Table1[[#This Row],[UPK]],"")</f>
        <v/>
      </c>
      <c r="BG67" s="819"/>
      <c r="BH67" s="819"/>
      <c r="BI67" s="819"/>
      <c r="BJ67" s="855"/>
      <c r="BK67" s="819"/>
      <c r="BL67" s="819"/>
      <c r="BM67" s="855"/>
      <c r="BN67" s="856"/>
      <c r="BO67" s="853"/>
      <c r="BP67" s="867"/>
      <c r="BQ67" s="816"/>
      <c r="BR67" s="858"/>
      <c r="BS67" s="816"/>
      <c r="BT67" s="859"/>
      <c r="BU67" s="868"/>
      <c r="BV67" s="806"/>
      <c r="BW67" s="862"/>
      <c r="BX67" s="869"/>
      <c r="BY67" s="677">
        <f>IF(AND(OR($G$20="SH",$G$20="PL"),AND(NOT(Table1[[#This Row],[UI]]="SH"),NOT(Table1[[#This Row],[UI]]="PL")),AND(Table1[[#This Row],[REG COST DeCA]]&lt;&gt;"",Table1[[#This Row],[SH/PLT]]&lt;&gt;"")),(Table1[[#This Row],[REG COST DeCA]]-(Table1[[#This Row],[SH/PLT]]/Table1[[#This Row],[UPK]]))*Table1[[#This Row],[SH/PLT CONTAINS]],0)</f>
        <v>0</v>
      </c>
      <c r="CG67" s="518"/>
      <c r="CH67" s="518"/>
      <c r="CI67" s="518"/>
      <c r="CJ67" s="518">
        <f t="shared" si="1"/>
        <v>24.5</v>
      </c>
      <c r="CK67" s="518"/>
      <c r="CL67" s="518"/>
      <c r="CM67" s="518"/>
      <c r="CN67" s="848" t="s">
        <v>953</v>
      </c>
      <c r="CO67" s="848" t="s">
        <v>964</v>
      </c>
    </row>
    <row r="68" spans="1:93" x14ac:dyDescent="0.25">
      <c r="A68" s="516">
        <v>49</v>
      </c>
      <c r="B68" s="806"/>
      <c r="C68" s="806"/>
      <c r="D68" s="806"/>
      <c r="E68" s="806"/>
      <c r="F68" s="806"/>
      <c r="G68" s="806"/>
      <c r="H68" s="807"/>
      <c r="I68" s="806"/>
      <c r="J68" s="808"/>
      <c r="K68" s="662" t="str">
        <f>TEXT(Table1[[#This Row],[CASE GTIN]],"00000000000000")</f>
        <v>00000000000000</v>
      </c>
      <c r="L68" s="662">
        <f>MID(Table1[[#This Row],[LPAD CS GTIN TO 14]],1,1)*L$18</f>
        <v>0</v>
      </c>
      <c r="M68" s="662">
        <f>MID(Table1[[#This Row],[LPAD CS GTIN TO 14]],2,1)*M$18</f>
        <v>0</v>
      </c>
      <c r="N68" s="662">
        <f>MID(Table1[[#This Row],[LPAD CS GTIN TO 14]],3,1)*N$18</f>
        <v>0</v>
      </c>
      <c r="O68" s="662">
        <f>MID(Table1[[#This Row],[LPAD CS GTIN TO 14]],4,1)*O$18</f>
        <v>0</v>
      </c>
      <c r="P68" s="662">
        <f>MID(Table1[[#This Row],[LPAD CS GTIN TO 14]],5,1)*P$18</f>
        <v>0</v>
      </c>
      <c r="Q68" s="662">
        <f>MID(Table1[[#This Row],[LPAD CS GTIN TO 14]],6,1)*Q$18</f>
        <v>0</v>
      </c>
      <c r="R68" s="662">
        <f>MID(Table1[[#This Row],[LPAD CS GTIN TO 14]],7,1)*R$18</f>
        <v>0</v>
      </c>
      <c r="S68" s="662">
        <f>MID(Table1[[#This Row],[LPAD CS GTIN TO 14]],8,1)*S$18</f>
        <v>0</v>
      </c>
      <c r="T68" s="662">
        <f>MID(Table1[[#This Row],[LPAD CS GTIN TO 14]],9,1)*T$18</f>
        <v>0</v>
      </c>
      <c r="U68" s="662">
        <f>MID(Table1[[#This Row],[LPAD CS GTIN TO 14]],10,1)*U$18</f>
        <v>0</v>
      </c>
      <c r="V68" s="662">
        <f>MID(Table1[[#This Row],[LPAD CS GTIN TO 14]],11,1)*V$18</f>
        <v>0</v>
      </c>
      <c r="W68" s="662">
        <f>MID(Table1[[#This Row],[LPAD CS GTIN TO 14]],12,1)*W$18</f>
        <v>0</v>
      </c>
      <c r="X68" s="662">
        <f>MID(Table1[[#This Row],[LPAD CS GTIN TO 14]],13,1)*X$18</f>
        <v>0</v>
      </c>
      <c r="Y68" s="662">
        <f>MID(Table1[[#This Row],[LPAD CS GTIN TO 14]],14,1)*Y$18</f>
        <v>0</v>
      </c>
      <c r="Z68" s="662">
        <f>SUM(Table1[[#This Row],[CS GTIN POSITION 1]:[CS GTIN POSITION 14]])</f>
        <v>0</v>
      </c>
      <c r="AA68" s="662">
        <f>IFERROR(ROUNDUP(Table1[[#This Row],[SUM (COL L THUR Y)]],-1),"")</f>
        <v>0</v>
      </c>
      <c r="AB68" s="662">
        <f>Table1[[#This Row],[NEAREST MULT OF 10 (&gt;=SUM)]]-Table1[[#This Row],[SUM (COL L THUR Y)]]</f>
        <v>0</v>
      </c>
      <c r="AC68" s="674" t="str">
        <f>IF(Table1[[#This Row],[CASE GTIN]]&lt;&gt;"",IF(RIGHT(Table1[[#This Row],[CASE GTIN]],1)*1=Table1[[#This Row],[CHECK DIGIT]]*1,"VALID","INVALID"),"")</f>
        <v/>
      </c>
      <c r="AD68" s="808"/>
      <c r="AE68" s="809"/>
      <c r="AF68" s="810"/>
      <c r="AG68" s="811"/>
      <c r="AH68" s="812"/>
      <c r="AI68" s="812"/>
      <c r="AJ68" s="812"/>
      <c r="AK68" s="812"/>
      <c r="AL68" s="812"/>
      <c r="AM68" s="812"/>
      <c r="AN68" s="812"/>
      <c r="AO68" s="807"/>
      <c r="AP68" s="806"/>
      <c r="AQ68" s="806"/>
      <c r="AR68" s="806"/>
      <c r="AS68" s="806"/>
      <c r="AT68" s="806"/>
      <c r="AU68" s="813"/>
      <c r="AV68" s="691"/>
      <c r="AW68" s="814"/>
      <c r="AX68" s="814"/>
      <c r="AY68" s="814"/>
      <c r="AZ68" s="864"/>
      <c r="BA68" s="814"/>
      <c r="BB68" s="814"/>
      <c r="BC68" s="864"/>
      <c r="BD68" s="819" t="str">
        <f>IF(AND(Table1[[#This Row],[MGR   SPEC]]&lt;&gt;"",Table1[[#This Row],[UPK]]&lt;&gt;""),Table1[[#This Row],[MGR   SPEC]]/Table1[[#This Row],[UPK]],"")</f>
        <v/>
      </c>
      <c r="BE68" s="819" t="str">
        <f>IF(AND(Table1[[#This Row],[PWR  BUY]]&lt;&gt;"",Table1[[#This Row],[UPK]]&lt;&gt;""),Table1[[#This Row],[PWR  BUY]]/Table1[[#This Row],[UPK]],"")</f>
        <v/>
      </c>
      <c r="BF68" s="855" t="str">
        <f>IF(AND(Table1[[#This Row],[SH/PLT]]&lt;&gt;"",Table1[[#This Row],[UPK]]&lt;&gt;""),Table1[[#This Row],[SH/PLT]]/Table1[[#This Row],[UPK]],"")</f>
        <v/>
      </c>
      <c r="BG68" s="819"/>
      <c r="BH68" s="819"/>
      <c r="BI68" s="819"/>
      <c r="BJ68" s="855"/>
      <c r="BK68" s="819"/>
      <c r="BL68" s="819"/>
      <c r="BM68" s="855"/>
      <c r="BN68" s="856"/>
      <c r="BO68" s="853"/>
      <c r="BP68" s="867"/>
      <c r="BQ68" s="816"/>
      <c r="BR68" s="858"/>
      <c r="BS68" s="816"/>
      <c r="BT68" s="859"/>
      <c r="BU68" s="868"/>
      <c r="BV68" s="806"/>
      <c r="BW68" s="862"/>
      <c r="BX68" s="869"/>
      <c r="BY68" s="677">
        <f>IF(AND(OR($G$20="SH",$G$20="PL"),AND(NOT(Table1[[#This Row],[UI]]="SH"),NOT(Table1[[#This Row],[UI]]="PL")),AND(Table1[[#This Row],[REG COST DeCA]]&lt;&gt;"",Table1[[#This Row],[SH/PLT]]&lt;&gt;"")),(Table1[[#This Row],[REG COST DeCA]]-(Table1[[#This Row],[SH/PLT]]/Table1[[#This Row],[UPK]]))*Table1[[#This Row],[SH/PLT CONTAINS]],0)</f>
        <v>0</v>
      </c>
      <c r="CG68" s="518"/>
      <c r="CH68" s="518"/>
      <c r="CI68" s="518"/>
      <c r="CJ68" s="518">
        <f t="shared" si="1"/>
        <v>25</v>
      </c>
      <c r="CK68" s="518"/>
      <c r="CL68" s="518"/>
      <c r="CM68" s="518"/>
      <c r="CN68" s="848" t="s">
        <v>953</v>
      </c>
      <c r="CO68" s="848" t="s">
        <v>964</v>
      </c>
    </row>
    <row r="69" spans="1:93" x14ac:dyDescent="0.25">
      <c r="A69" s="516">
        <v>50</v>
      </c>
      <c r="B69" s="806"/>
      <c r="C69" s="806"/>
      <c r="D69" s="806"/>
      <c r="E69" s="806"/>
      <c r="F69" s="806"/>
      <c r="G69" s="806"/>
      <c r="H69" s="807"/>
      <c r="I69" s="806"/>
      <c r="J69" s="808"/>
      <c r="K69" s="662" t="str">
        <f>TEXT(Table1[[#This Row],[CASE GTIN]],"00000000000000")</f>
        <v>00000000000000</v>
      </c>
      <c r="L69" s="662">
        <f>MID(Table1[[#This Row],[LPAD CS GTIN TO 14]],1,1)*L$18</f>
        <v>0</v>
      </c>
      <c r="M69" s="662">
        <f>MID(Table1[[#This Row],[LPAD CS GTIN TO 14]],2,1)*M$18</f>
        <v>0</v>
      </c>
      <c r="N69" s="662">
        <f>MID(Table1[[#This Row],[LPAD CS GTIN TO 14]],3,1)*N$18</f>
        <v>0</v>
      </c>
      <c r="O69" s="662">
        <f>MID(Table1[[#This Row],[LPAD CS GTIN TO 14]],4,1)*O$18</f>
        <v>0</v>
      </c>
      <c r="P69" s="662">
        <f>MID(Table1[[#This Row],[LPAD CS GTIN TO 14]],5,1)*P$18</f>
        <v>0</v>
      </c>
      <c r="Q69" s="662">
        <f>MID(Table1[[#This Row],[LPAD CS GTIN TO 14]],6,1)*Q$18</f>
        <v>0</v>
      </c>
      <c r="R69" s="662">
        <f>MID(Table1[[#This Row],[LPAD CS GTIN TO 14]],7,1)*R$18</f>
        <v>0</v>
      </c>
      <c r="S69" s="662">
        <f>MID(Table1[[#This Row],[LPAD CS GTIN TO 14]],8,1)*S$18</f>
        <v>0</v>
      </c>
      <c r="T69" s="662">
        <f>MID(Table1[[#This Row],[LPAD CS GTIN TO 14]],9,1)*T$18</f>
        <v>0</v>
      </c>
      <c r="U69" s="662">
        <f>MID(Table1[[#This Row],[LPAD CS GTIN TO 14]],10,1)*U$18</f>
        <v>0</v>
      </c>
      <c r="V69" s="662">
        <f>MID(Table1[[#This Row],[LPAD CS GTIN TO 14]],11,1)*V$18</f>
        <v>0</v>
      </c>
      <c r="W69" s="662">
        <f>MID(Table1[[#This Row],[LPAD CS GTIN TO 14]],12,1)*W$18</f>
        <v>0</v>
      </c>
      <c r="X69" s="662">
        <f>MID(Table1[[#This Row],[LPAD CS GTIN TO 14]],13,1)*X$18</f>
        <v>0</v>
      </c>
      <c r="Y69" s="662">
        <f>MID(Table1[[#This Row],[LPAD CS GTIN TO 14]],14,1)*Y$18</f>
        <v>0</v>
      </c>
      <c r="Z69" s="662">
        <f>SUM(Table1[[#This Row],[CS GTIN POSITION 1]:[CS GTIN POSITION 14]])</f>
        <v>0</v>
      </c>
      <c r="AA69" s="662">
        <f>IFERROR(ROUNDUP(Table1[[#This Row],[SUM (COL L THUR Y)]],-1),"")</f>
        <v>0</v>
      </c>
      <c r="AB69" s="662">
        <f>Table1[[#This Row],[NEAREST MULT OF 10 (&gt;=SUM)]]-Table1[[#This Row],[SUM (COL L THUR Y)]]</f>
        <v>0</v>
      </c>
      <c r="AC69" s="674" t="str">
        <f>IF(Table1[[#This Row],[CASE GTIN]]&lt;&gt;"",IF(RIGHT(Table1[[#This Row],[CASE GTIN]],1)*1=Table1[[#This Row],[CHECK DIGIT]]*1,"VALID","INVALID"),"")</f>
        <v/>
      </c>
      <c r="AD69" s="808"/>
      <c r="AE69" s="809"/>
      <c r="AF69" s="810"/>
      <c r="AG69" s="811"/>
      <c r="AH69" s="812"/>
      <c r="AI69" s="812"/>
      <c r="AJ69" s="812"/>
      <c r="AK69" s="812"/>
      <c r="AL69" s="812"/>
      <c r="AM69" s="812"/>
      <c r="AN69" s="812"/>
      <c r="AO69" s="807"/>
      <c r="AP69" s="806"/>
      <c r="AQ69" s="806"/>
      <c r="AR69" s="806"/>
      <c r="AS69" s="806"/>
      <c r="AT69" s="806"/>
      <c r="AU69" s="813"/>
      <c r="AV69" s="691"/>
      <c r="AW69" s="814"/>
      <c r="AX69" s="814"/>
      <c r="AY69" s="814"/>
      <c r="AZ69" s="864"/>
      <c r="BA69" s="814"/>
      <c r="BB69" s="814"/>
      <c r="BC69" s="864"/>
      <c r="BD69" s="819" t="str">
        <f>IF(AND(Table1[[#This Row],[MGR   SPEC]]&lt;&gt;"",Table1[[#This Row],[UPK]]&lt;&gt;""),Table1[[#This Row],[MGR   SPEC]]/Table1[[#This Row],[UPK]],"")</f>
        <v/>
      </c>
      <c r="BE69" s="819" t="str">
        <f>IF(AND(Table1[[#This Row],[PWR  BUY]]&lt;&gt;"",Table1[[#This Row],[UPK]]&lt;&gt;""),Table1[[#This Row],[PWR  BUY]]/Table1[[#This Row],[UPK]],"")</f>
        <v/>
      </c>
      <c r="BF69" s="855" t="str">
        <f>IF(AND(Table1[[#This Row],[SH/PLT]]&lt;&gt;"",Table1[[#This Row],[UPK]]&lt;&gt;""),Table1[[#This Row],[SH/PLT]]/Table1[[#This Row],[UPK]],"")</f>
        <v/>
      </c>
      <c r="BG69" s="819"/>
      <c r="BH69" s="819"/>
      <c r="BI69" s="819"/>
      <c r="BJ69" s="855"/>
      <c r="BK69" s="819"/>
      <c r="BL69" s="819"/>
      <c r="BM69" s="855"/>
      <c r="BN69" s="856"/>
      <c r="BO69" s="853"/>
      <c r="BP69" s="867"/>
      <c r="BQ69" s="816"/>
      <c r="BR69" s="858"/>
      <c r="BS69" s="816"/>
      <c r="BT69" s="859"/>
      <c r="BU69" s="868"/>
      <c r="BV69" s="806"/>
      <c r="BW69" s="862"/>
      <c r="BX69" s="869"/>
      <c r="BY69" s="677">
        <f>IF(AND(OR($G$20="SH",$G$20="PL"),AND(NOT(Table1[[#This Row],[UI]]="SH"),NOT(Table1[[#This Row],[UI]]="PL")),AND(Table1[[#This Row],[REG COST DeCA]]&lt;&gt;"",Table1[[#This Row],[SH/PLT]]&lt;&gt;"")),(Table1[[#This Row],[REG COST DeCA]]-(Table1[[#This Row],[SH/PLT]]/Table1[[#This Row],[UPK]]))*Table1[[#This Row],[SH/PLT CONTAINS]],0)</f>
        <v>0</v>
      </c>
      <c r="CG69" s="518"/>
      <c r="CH69" s="518"/>
      <c r="CI69" s="518"/>
      <c r="CJ69" s="518">
        <f t="shared" si="1"/>
        <v>25.5</v>
      </c>
      <c r="CK69" s="518"/>
      <c r="CL69" s="518"/>
      <c r="CM69" s="518"/>
      <c r="CN69" s="848" t="s">
        <v>953</v>
      </c>
      <c r="CO69" s="848" t="s">
        <v>964</v>
      </c>
    </row>
    <row r="70" spans="1:93" x14ac:dyDescent="0.25">
      <c r="A70" s="516">
        <v>51</v>
      </c>
      <c r="B70" s="806"/>
      <c r="C70" s="806"/>
      <c r="D70" s="806"/>
      <c r="E70" s="806"/>
      <c r="F70" s="806"/>
      <c r="G70" s="806"/>
      <c r="H70" s="807"/>
      <c r="I70" s="806"/>
      <c r="J70" s="808"/>
      <c r="K70" s="662" t="str">
        <f>TEXT(Table1[[#This Row],[CASE GTIN]],"00000000000000")</f>
        <v>00000000000000</v>
      </c>
      <c r="L70" s="662">
        <f>MID(Table1[[#This Row],[LPAD CS GTIN TO 14]],1,1)*L$18</f>
        <v>0</v>
      </c>
      <c r="M70" s="662">
        <f>MID(Table1[[#This Row],[LPAD CS GTIN TO 14]],2,1)*M$18</f>
        <v>0</v>
      </c>
      <c r="N70" s="662">
        <f>MID(Table1[[#This Row],[LPAD CS GTIN TO 14]],3,1)*N$18</f>
        <v>0</v>
      </c>
      <c r="O70" s="662">
        <f>MID(Table1[[#This Row],[LPAD CS GTIN TO 14]],4,1)*O$18</f>
        <v>0</v>
      </c>
      <c r="P70" s="662">
        <f>MID(Table1[[#This Row],[LPAD CS GTIN TO 14]],5,1)*P$18</f>
        <v>0</v>
      </c>
      <c r="Q70" s="662">
        <f>MID(Table1[[#This Row],[LPAD CS GTIN TO 14]],6,1)*Q$18</f>
        <v>0</v>
      </c>
      <c r="R70" s="662">
        <f>MID(Table1[[#This Row],[LPAD CS GTIN TO 14]],7,1)*R$18</f>
        <v>0</v>
      </c>
      <c r="S70" s="662">
        <f>MID(Table1[[#This Row],[LPAD CS GTIN TO 14]],8,1)*S$18</f>
        <v>0</v>
      </c>
      <c r="T70" s="662">
        <f>MID(Table1[[#This Row],[LPAD CS GTIN TO 14]],9,1)*T$18</f>
        <v>0</v>
      </c>
      <c r="U70" s="662">
        <f>MID(Table1[[#This Row],[LPAD CS GTIN TO 14]],10,1)*U$18</f>
        <v>0</v>
      </c>
      <c r="V70" s="662">
        <f>MID(Table1[[#This Row],[LPAD CS GTIN TO 14]],11,1)*V$18</f>
        <v>0</v>
      </c>
      <c r="W70" s="662">
        <f>MID(Table1[[#This Row],[LPAD CS GTIN TO 14]],12,1)*W$18</f>
        <v>0</v>
      </c>
      <c r="X70" s="662">
        <f>MID(Table1[[#This Row],[LPAD CS GTIN TO 14]],13,1)*X$18</f>
        <v>0</v>
      </c>
      <c r="Y70" s="662">
        <f>MID(Table1[[#This Row],[LPAD CS GTIN TO 14]],14,1)*Y$18</f>
        <v>0</v>
      </c>
      <c r="Z70" s="662">
        <f>SUM(Table1[[#This Row],[CS GTIN POSITION 1]:[CS GTIN POSITION 14]])</f>
        <v>0</v>
      </c>
      <c r="AA70" s="662">
        <f>IFERROR(ROUNDUP(Table1[[#This Row],[SUM (COL L THUR Y)]],-1),"")</f>
        <v>0</v>
      </c>
      <c r="AB70" s="662">
        <f>Table1[[#This Row],[NEAREST MULT OF 10 (&gt;=SUM)]]-Table1[[#This Row],[SUM (COL L THUR Y)]]</f>
        <v>0</v>
      </c>
      <c r="AC70" s="674" t="str">
        <f>IF(Table1[[#This Row],[CASE GTIN]]&lt;&gt;"",IF(RIGHT(Table1[[#This Row],[CASE GTIN]],1)*1=Table1[[#This Row],[CHECK DIGIT]]*1,"VALID","INVALID"),"")</f>
        <v/>
      </c>
      <c r="AD70" s="808"/>
      <c r="AE70" s="809"/>
      <c r="AF70" s="810"/>
      <c r="AG70" s="811"/>
      <c r="AH70" s="812"/>
      <c r="AI70" s="812"/>
      <c r="AJ70" s="812"/>
      <c r="AK70" s="812"/>
      <c r="AL70" s="812"/>
      <c r="AM70" s="812"/>
      <c r="AN70" s="812"/>
      <c r="AO70" s="807"/>
      <c r="AP70" s="806"/>
      <c r="AQ70" s="806"/>
      <c r="AR70" s="806"/>
      <c r="AS70" s="806"/>
      <c r="AT70" s="806"/>
      <c r="AU70" s="813"/>
      <c r="AV70" s="691"/>
      <c r="AW70" s="814"/>
      <c r="AX70" s="814"/>
      <c r="AY70" s="814"/>
      <c r="AZ70" s="864"/>
      <c r="BA70" s="814"/>
      <c r="BB70" s="814"/>
      <c r="BC70" s="864"/>
      <c r="BD70" s="819" t="str">
        <f>IF(AND(Table1[[#This Row],[MGR   SPEC]]&lt;&gt;"",Table1[[#This Row],[UPK]]&lt;&gt;""),Table1[[#This Row],[MGR   SPEC]]/Table1[[#This Row],[UPK]],"")</f>
        <v/>
      </c>
      <c r="BE70" s="819" t="str">
        <f>IF(AND(Table1[[#This Row],[PWR  BUY]]&lt;&gt;"",Table1[[#This Row],[UPK]]&lt;&gt;""),Table1[[#This Row],[PWR  BUY]]/Table1[[#This Row],[UPK]],"")</f>
        <v/>
      </c>
      <c r="BF70" s="855" t="str">
        <f>IF(AND(Table1[[#This Row],[SH/PLT]]&lt;&gt;"",Table1[[#This Row],[UPK]]&lt;&gt;""),Table1[[#This Row],[SH/PLT]]/Table1[[#This Row],[UPK]],"")</f>
        <v/>
      </c>
      <c r="BG70" s="819"/>
      <c r="BH70" s="819"/>
      <c r="BI70" s="819"/>
      <c r="BJ70" s="855"/>
      <c r="BK70" s="819"/>
      <c r="BL70" s="819"/>
      <c r="BM70" s="855"/>
      <c r="BN70" s="856"/>
      <c r="BO70" s="853"/>
      <c r="BP70" s="867"/>
      <c r="BQ70" s="816"/>
      <c r="BR70" s="858"/>
      <c r="BS70" s="816"/>
      <c r="BT70" s="859"/>
      <c r="BU70" s="868"/>
      <c r="BV70" s="806"/>
      <c r="BW70" s="862"/>
      <c r="BX70" s="869"/>
      <c r="BY70" s="677">
        <f>IF(AND(OR($G$20="SH",$G$20="PL"),AND(NOT(Table1[[#This Row],[UI]]="SH"),NOT(Table1[[#This Row],[UI]]="PL")),AND(Table1[[#This Row],[REG COST DeCA]]&lt;&gt;"",Table1[[#This Row],[SH/PLT]]&lt;&gt;"")),(Table1[[#This Row],[REG COST DeCA]]-(Table1[[#This Row],[SH/PLT]]/Table1[[#This Row],[UPK]]))*Table1[[#This Row],[SH/PLT CONTAINS]],0)</f>
        <v>0</v>
      </c>
      <c r="CG70" s="518"/>
      <c r="CH70" s="518"/>
      <c r="CI70" s="518"/>
      <c r="CJ70" s="518">
        <f t="shared" si="1"/>
        <v>26</v>
      </c>
      <c r="CK70" s="518"/>
      <c r="CL70" s="518"/>
      <c r="CM70" s="518"/>
      <c r="CN70" s="848" t="s">
        <v>953</v>
      </c>
      <c r="CO70" s="848" t="s">
        <v>964</v>
      </c>
    </row>
    <row r="71" spans="1:93" x14ac:dyDescent="0.25">
      <c r="A71" s="516">
        <v>52</v>
      </c>
      <c r="B71" s="806"/>
      <c r="C71" s="806"/>
      <c r="D71" s="806"/>
      <c r="E71" s="806"/>
      <c r="F71" s="806"/>
      <c r="G71" s="806"/>
      <c r="H71" s="807"/>
      <c r="I71" s="806"/>
      <c r="J71" s="808"/>
      <c r="K71" s="662" t="str">
        <f>TEXT(Table1[[#This Row],[CASE GTIN]],"00000000000000")</f>
        <v>00000000000000</v>
      </c>
      <c r="L71" s="662">
        <f>MID(Table1[[#This Row],[LPAD CS GTIN TO 14]],1,1)*L$18</f>
        <v>0</v>
      </c>
      <c r="M71" s="662">
        <f>MID(Table1[[#This Row],[LPAD CS GTIN TO 14]],2,1)*M$18</f>
        <v>0</v>
      </c>
      <c r="N71" s="662">
        <f>MID(Table1[[#This Row],[LPAD CS GTIN TO 14]],3,1)*N$18</f>
        <v>0</v>
      </c>
      <c r="O71" s="662">
        <f>MID(Table1[[#This Row],[LPAD CS GTIN TO 14]],4,1)*O$18</f>
        <v>0</v>
      </c>
      <c r="P71" s="662">
        <f>MID(Table1[[#This Row],[LPAD CS GTIN TO 14]],5,1)*P$18</f>
        <v>0</v>
      </c>
      <c r="Q71" s="662">
        <f>MID(Table1[[#This Row],[LPAD CS GTIN TO 14]],6,1)*Q$18</f>
        <v>0</v>
      </c>
      <c r="R71" s="662">
        <f>MID(Table1[[#This Row],[LPAD CS GTIN TO 14]],7,1)*R$18</f>
        <v>0</v>
      </c>
      <c r="S71" s="662">
        <f>MID(Table1[[#This Row],[LPAD CS GTIN TO 14]],8,1)*S$18</f>
        <v>0</v>
      </c>
      <c r="T71" s="662">
        <f>MID(Table1[[#This Row],[LPAD CS GTIN TO 14]],9,1)*T$18</f>
        <v>0</v>
      </c>
      <c r="U71" s="662">
        <f>MID(Table1[[#This Row],[LPAD CS GTIN TO 14]],10,1)*U$18</f>
        <v>0</v>
      </c>
      <c r="V71" s="662">
        <f>MID(Table1[[#This Row],[LPAD CS GTIN TO 14]],11,1)*V$18</f>
        <v>0</v>
      </c>
      <c r="W71" s="662">
        <f>MID(Table1[[#This Row],[LPAD CS GTIN TO 14]],12,1)*W$18</f>
        <v>0</v>
      </c>
      <c r="X71" s="662">
        <f>MID(Table1[[#This Row],[LPAD CS GTIN TO 14]],13,1)*X$18</f>
        <v>0</v>
      </c>
      <c r="Y71" s="662">
        <f>MID(Table1[[#This Row],[LPAD CS GTIN TO 14]],14,1)*Y$18</f>
        <v>0</v>
      </c>
      <c r="Z71" s="662">
        <f>SUM(Table1[[#This Row],[CS GTIN POSITION 1]:[CS GTIN POSITION 14]])</f>
        <v>0</v>
      </c>
      <c r="AA71" s="662">
        <f>IFERROR(ROUNDUP(Table1[[#This Row],[SUM (COL L THUR Y)]],-1),"")</f>
        <v>0</v>
      </c>
      <c r="AB71" s="662">
        <f>Table1[[#This Row],[NEAREST MULT OF 10 (&gt;=SUM)]]-Table1[[#This Row],[SUM (COL L THUR Y)]]</f>
        <v>0</v>
      </c>
      <c r="AC71" s="674" t="str">
        <f>IF(Table1[[#This Row],[CASE GTIN]]&lt;&gt;"",IF(RIGHT(Table1[[#This Row],[CASE GTIN]],1)*1=Table1[[#This Row],[CHECK DIGIT]]*1,"VALID","INVALID"),"")</f>
        <v/>
      </c>
      <c r="AD71" s="808"/>
      <c r="AE71" s="809"/>
      <c r="AF71" s="810"/>
      <c r="AG71" s="811"/>
      <c r="AH71" s="812"/>
      <c r="AI71" s="812"/>
      <c r="AJ71" s="812"/>
      <c r="AK71" s="812"/>
      <c r="AL71" s="812"/>
      <c r="AM71" s="812"/>
      <c r="AN71" s="812"/>
      <c r="AO71" s="807"/>
      <c r="AP71" s="806"/>
      <c r="AQ71" s="806"/>
      <c r="AR71" s="806"/>
      <c r="AS71" s="806"/>
      <c r="AT71" s="806"/>
      <c r="AU71" s="813"/>
      <c r="AV71" s="691"/>
      <c r="AW71" s="814"/>
      <c r="AX71" s="814"/>
      <c r="AY71" s="814"/>
      <c r="AZ71" s="864"/>
      <c r="BA71" s="814"/>
      <c r="BB71" s="814"/>
      <c r="BC71" s="864"/>
      <c r="BD71" s="819" t="str">
        <f>IF(AND(Table1[[#This Row],[MGR   SPEC]]&lt;&gt;"",Table1[[#This Row],[UPK]]&lt;&gt;""),Table1[[#This Row],[MGR   SPEC]]/Table1[[#This Row],[UPK]],"")</f>
        <v/>
      </c>
      <c r="BE71" s="819" t="str">
        <f>IF(AND(Table1[[#This Row],[PWR  BUY]]&lt;&gt;"",Table1[[#This Row],[UPK]]&lt;&gt;""),Table1[[#This Row],[PWR  BUY]]/Table1[[#This Row],[UPK]],"")</f>
        <v/>
      </c>
      <c r="BF71" s="855" t="str">
        <f>IF(AND(Table1[[#This Row],[SH/PLT]]&lt;&gt;"",Table1[[#This Row],[UPK]]&lt;&gt;""),Table1[[#This Row],[SH/PLT]]/Table1[[#This Row],[UPK]],"")</f>
        <v/>
      </c>
      <c r="BG71" s="819"/>
      <c r="BH71" s="819"/>
      <c r="BI71" s="819"/>
      <c r="BJ71" s="855"/>
      <c r="BK71" s="819"/>
      <c r="BL71" s="819"/>
      <c r="BM71" s="855"/>
      <c r="BN71" s="856"/>
      <c r="BO71" s="853"/>
      <c r="BP71" s="867"/>
      <c r="BQ71" s="816"/>
      <c r="BR71" s="858"/>
      <c r="BS71" s="816"/>
      <c r="BT71" s="859"/>
      <c r="BU71" s="868"/>
      <c r="BV71" s="806"/>
      <c r="BW71" s="862"/>
      <c r="BX71" s="869"/>
      <c r="BY71" s="677">
        <f>IF(AND(OR($G$20="SH",$G$20="PL"),AND(NOT(Table1[[#This Row],[UI]]="SH"),NOT(Table1[[#This Row],[UI]]="PL")),AND(Table1[[#This Row],[REG COST DeCA]]&lt;&gt;"",Table1[[#This Row],[SH/PLT]]&lt;&gt;"")),(Table1[[#This Row],[REG COST DeCA]]-(Table1[[#This Row],[SH/PLT]]/Table1[[#This Row],[UPK]]))*Table1[[#This Row],[SH/PLT CONTAINS]],0)</f>
        <v>0</v>
      </c>
      <c r="CG71" s="518"/>
      <c r="CH71" s="518"/>
      <c r="CI71" s="518"/>
      <c r="CJ71" s="518">
        <f t="shared" si="1"/>
        <v>26.5</v>
      </c>
      <c r="CK71" s="518"/>
      <c r="CL71" s="518"/>
      <c r="CM71" s="518"/>
      <c r="CN71" s="848" t="s">
        <v>953</v>
      </c>
      <c r="CO71" s="848" t="s">
        <v>964</v>
      </c>
    </row>
    <row r="72" spans="1:93" x14ac:dyDescent="0.25">
      <c r="A72" s="516">
        <v>53</v>
      </c>
      <c r="B72" s="806"/>
      <c r="C72" s="806"/>
      <c r="D72" s="806"/>
      <c r="E72" s="806"/>
      <c r="F72" s="806"/>
      <c r="G72" s="806"/>
      <c r="H72" s="807"/>
      <c r="I72" s="806"/>
      <c r="J72" s="808"/>
      <c r="K72" s="662" t="str">
        <f>TEXT(Table1[[#This Row],[CASE GTIN]],"00000000000000")</f>
        <v>00000000000000</v>
      </c>
      <c r="L72" s="662">
        <f>MID(Table1[[#This Row],[LPAD CS GTIN TO 14]],1,1)*L$18</f>
        <v>0</v>
      </c>
      <c r="M72" s="662">
        <f>MID(Table1[[#This Row],[LPAD CS GTIN TO 14]],2,1)*M$18</f>
        <v>0</v>
      </c>
      <c r="N72" s="662">
        <f>MID(Table1[[#This Row],[LPAD CS GTIN TO 14]],3,1)*N$18</f>
        <v>0</v>
      </c>
      <c r="O72" s="662">
        <f>MID(Table1[[#This Row],[LPAD CS GTIN TO 14]],4,1)*O$18</f>
        <v>0</v>
      </c>
      <c r="P72" s="662">
        <f>MID(Table1[[#This Row],[LPAD CS GTIN TO 14]],5,1)*P$18</f>
        <v>0</v>
      </c>
      <c r="Q72" s="662">
        <f>MID(Table1[[#This Row],[LPAD CS GTIN TO 14]],6,1)*Q$18</f>
        <v>0</v>
      </c>
      <c r="R72" s="662">
        <f>MID(Table1[[#This Row],[LPAD CS GTIN TO 14]],7,1)*R$18</f>
        <v>0</v>
      </c>
      <c r="S72" s="662">
        <f>MID(Table1[[#This Row],[LPAD CS GTIN TO 14]],8,1)*S$18</f>
        <v>0</v>
      </c>
      <c r="T72" s="662">
        <f>MID(Table1[[#This Row],[LPAD CS GTIN TO 14]],9,1)*T$18</f>
        <v>0</v>
      </c>
      <c r="U72" s="662">
        <f>MID(Table1[[#This Row],[LPAD CS GTIN TO 14]],10,1)*U$18</f>
        <v>0</v>
      </c>
      <c r="V72" s="662">
        <f>MID(Table1[[#This Row],[LPAD CS GTIN TO 14]],11,1)*V$18</f>
        <v>0</v>
      </c>
      <c r="W72" s="662">
        <f>MID(Table1[[#This Row],[LPAD CS GTIN TO 14]],12,1)*W$18</f>
        <v>0</v>
      </c>
      <c r="X72" s="662">
        <f>MID(Table1[[#This Row],[LPAD CS GTIN TO 14]],13,1)*X$18</f>
        <v>0</v>
      </c>
      <c r="Y72" s="662">
        <f>MID(Table1[[#This Row],[LPAD CS GTIN TO 14]],14,1)*Y$18</f>
        <v>0</v>
      </c>
      <c r="Z72" s="662">
        <f>SUM(Table1[[#This Row],[CS GTIN POSITION 1]:[CS GTIN POSITION 14]])</f>
        <v>0</v>
      </c>
      <c r="AA72" s="662">
        <f>IFERROR(ROUNDUP(Table1[[#This Row],[SUM (COL L THUR Y)]],-1),"")</f>
        <v>0</v>
      </c>
      <c r="AB72" s="662">
        <f>Table1[[#This Row],[NEAREST MULT OF 10 (&gt;=SUM)]]-Table1[[#This Row],[SUM (COL L THUR Y)]]</f>
        <v>0</v>
      </c>
      <c r="AC72" s="674" t="str">
        <f>IF(Table1[[#This Row],[CASE GTIN]]&lt;&gt;"",IF(RIGHT(Table1[[#This Row],[CASE GTIN]],1)*1=Table1[[#This Row],[CHECK DIGIT]]*1,"VALID","INVALID"),"")</f>
        <v/>
      </c>
      <c r="AD72" s="808"/>
      <c r="AE72" s="809"/>
      <c r="AF72" s="810"/>
      <c r="AG72" s="811"/>
      <c r="AH72" s="812"/>
      <c r="AI72" s="812"/>
      <c r="AJ72" s="812"/>
      <c r="AK72" s="812"/>
      <c r="AL72" s="812"/>
      <c r="AM72" s="812"/>
      <c r="AN72" s="812"/>
      <c r="AO72" s="807"/>
      <c r="AP72" s="806"/>
      <c r="AQ72" s="806"/>
      <c r="AR72" s="806"/>
      <c r="AS72" s="806"/>
      <c r="AT72" s="806"/>
      <c r="AU72" s="813"/>
      <c r="AV72" s="691"/>
      <c r="AW72" s="814"/>
      <c r="AX72" s="814"/>
      <c r="AY72" s="814"/>
      <c r="AZ72" s="864"/>
      <c r="BA72" s="814"/>
      <c r="BB72" s="814"/>
      <c r="BC72" s="864"/>
      <c r="BD72" s="819" t="str">
        <f>IF(AND(Table1[[#This Row],[MGR   SPEC]]&lt;&gt;"",Table1[[#This Row],[UPK]]&lt;&gt;""),Table1[[#This Row],[MGR   SPEC]]/Table1[[#This Row],[UPK]],"")</f>
        <v/>
      </c>
      <c r="BE72" s="819" t="str">
        <f>IF(AND(Table1[[#This Row],[PWR  BUY]]&lt;&gt;"",Table1[[#This Row],[UPK]]&lt;&gt;""),Table1[[#This Row],[PWR  BUY]]/Table1[[#This Row],[UPK]],"")</f>
        <v/>
      </c>
      <c r="BF72" s="855" t="str">
        <f>IF(AND(Table1[[#This Row],[SH/PLT]]&lt;&gt;"",Table1[[#This Row],[UPK]]&lt;&gt;""),Table1[[#This Row],[SH/PLT]]/Table1[[#This Row],[UPK]],"")</f>
        <v/>
      </c>
      <c r="BG72" s="819"/>
      <c r="BH72" s="819"/>
      <c r="BI72" s="819"/>
      <c r="BJ72" s="855"/>
      <c r="BK72" s="819"/>
      <c r="BL72" s="819"/>
      <c r="BM72" s="855"/>
      <c r="BN72" s="856"/>
      <c r="BO72" s="853"/>
      <c r="BP72" s="867"/>
      <c r="BQ72" s="816"/>
      <c r="BR72" s="858"/>
      <c r="BS72" s="816"/>
      <c r="BT72" s="859"/>
      <c r="BU72" s="868"/>
      <c r="BV72" s="806"/>
      <c r="BW72" s="862"/>
      <c r="BX72" s="869"/>
      <c r="BY72" s="677">
        <f>IF(AND(OR($G$20="SH",$G$20="PL"),AND(NOT(Table1[[#This Row],[UI]]="SH"),NOT(Table1[[#This Row],[UI]]="PL")),AND(Table1[[#This Row],[REG COST DeCA]]&lt;&gt;"",Table1[[#This Row],[SH/PLT]]&lt;&gt;"")),(Table1[[#This Row],[REG COST DeCA]]-(Table1[[#This Row],[SH/PLT]]/Table1[[#This Row],[UPK]]))*Table1[[#This Row],[SH/PLT CONTAINS]],0)</f>
        <v>0</v>
      </c>
      <c r="CG72" s="518"/>
      <c r="CH72" s="518"/>
      <c r="CI72" s="518"/>
      <c r="CJ72" s="518">
        <f t="shared" si="1"/>
        <v>27</v>
      </c>
      <c r="CK72" s="518"/>
      <c r="CL72" s="518"/>
      <c r="CM72" s="518"/>
      <c r="CN72" s="848" t="s">
        <v>954</v>
      </c>
      <c r="CO72" s="848" t="s">
        <v>965</v>
      </c>
    </row>
    <row r="73" spans="1:93" x14ac:dyDescent="0.25">
      <c r="A73" s="516">
        <v>54</v>
      </c>
      <c r="B73" s="806"/>
      <c r="C73" s="806"/>
      <c r="D73" s="806"/>
      <c r="E73" s="806"/>
      <c r="F73" s="806"/>
      <c r="G73" s="806"/>
      <c r="H73" s="807"/>
      <c r="I73" s="806"/>
      <c r="J73" s="808"/>
      <c r="K73" s="662" t="str">
        <f>TEXT(Table1[[#This Row],[CASE GTIN]],"00000000000000")</f>
        <v>00000000000000</v>
      </c>
      <c r="L73" s="662">
        <f>MID(Table1[[#This Row],[LPAD CS GTIN TO 14]],1,1)*L$18</f>
        <v>0</v>
      </c>
      <c r="M73" s="662">
        <f>MID(Table1[[#This Row],[LPAD CS GTIN TO 14]],2,1)*M$18</f>
        <v>0</v>
      </c>
      <c r="N73" s="662">
        <f>MID(Table1[[#This Row],[LPAD CS GTIN TO 14]],3,1)*N$18</f>
        <v>0</v>
      </c>
      <c r="O73" s="662">
        <f>MID(Table1[[#This Row],[LPAD CS GTIN TO 14]],4,1)*O$18</f>
        <v>0</v>
      </c>
      <c r="P73" s="662">
        <f>MID(Table1[[#This Row],[LPAD CS GTIN TO 14]],5,1)*P$18</f>
        <v>0</v>
      </c>
      <c r="Q73" s="662">
        <f>MID(Table1[[#This Row],[LPAD CS GTIN TO 14]],6,1)*Q$18</f>
        <v>0</v>
      </c>
      <c r="R73" s="662">
        <f>MID(Table1[[#This Row],[LPAD CS GTIN TO 14]],7,1)*R$18</f>
        <v>0</v>
      </c>
      <c r="S73" s="662">
        <f>MID(Table1[[#This Row],[LPAD CS GTIN TO 14]],8,1)*S$18</f>
        <v>0</v>
      </c>
      <c r="T73" s="662">
        <f>MID(Table1[[#This Row],[LPAD CS GTIN TO 14]],9,1)*T$18</f>
        <v>0</v>
      </c>
      <c r="U73" s="662">
        <f>MID(Table1[[#This Row],[LPAD CS GTIN TO 14]],10,1)*U$18</f>
        <v>0</v>
      </c>
      <c r="V73" s="662">
        <f>MID(Table1[[#This Row],[LPAD CS GTIN TO 14]],11,1)*V$18</f>
        <v>0</v>
      </c>
      <c r="W73" s="662">
        <f>MID(Table1[[#This Row],[LPAD CS GTIN TO 14]],12,1)*W$18</f>
        <v>0</v>
      </c>
      <c r="X73" s="662">
        <f>MID(Table1[[#This Row],[LPAD CS GTIN TO 14]],13,1)*X$18</f>
        <v>0</v>
      </c>
      <c r="Y73" s="662">
        <f>MID(Table1[[#This Row],[LPAD CS GTIN TO 14]],14,1)*Y$18</f>
        <v>0</v>
      </c>
      <c r="Z73" s="662">
        <f>SUM(Table1[[#This Row],[CS GTIN POSITION 1]:[CS GTIN POSITION 14]])</f>
        <v>0</v>
      </c>
      <c r="AA73" s="662">
        <f>IFERROR(ROUNDUP(Table1[[#This Row],[SUM (COL L THUR Y)]],-1),"")</f>
        <v>0</v>
      </c>
      <c r="AB73" s="662">
        <f>Table1[[#This Row],[NEAREST MULT OF 10 (&gt;=SUM)]]-Table1[[#This Row],[SUM (COL L THUR Y)]]</f>
        <v>0</v>
      </c>
      <c r="AC73" s="674" t="str">
        <f>IF(Table1[[#This Row],[CASE GTIN]]&lt;&gt;"",IF(RIGHT(Table1[[#This Row],[CASE GTIN]],1)*1=Table1[[#This Row],[CHECK DIGIT]]*1,"VALID","INVALID"),"")</f>
        <v/>
      </c>
      <c r="AD73" s="808"/>
      <c r="AE73" s="809"/>
      <c r="AF73" s="810"/>
      <c r="AG73" s="811"/>
      <c r="AH73" s="812"/>
      <c r="AI73" s="812"/>
      <c r="AJ73" s="812"/>
      <c r="AK73" s="812"/>
      <c r="AL73" s="812"/>
      <c r="AM73" s="812"/>
      <c r="AN73" s="812"/>
      <c r="AO73" s="807"/>
      <c r="AP73" s="806"/>
      <c r="AQ73" s="806"/>
      <c r="AR73" s="806"/>
      <c r="AS73" s="806"/>
      <c r="AT73" s="806"/>
      <c r="AU73" s="813"/>
      <c r="AV73" s="691"/>
      <c r="AW73" s="814"/>
      <c r="AX73" s="814"/>
      <c r="AY73" s="814"/>
      <c r="AZ73" s="864"/>
      <c r="BA73" s="814"/>
      <c r="BB73" s="814"/>
      <c r="BC73" s="864"/>
      <c r="BD73" s="819" t="str">
        <f>IF(AND(Table1[[#This Row],[MGR   SPEC]]&lt;&gt;"",Table1[[#This Row],[UPK]]&lt;&gt;""),Table1[[#This Row],[MGR   SPEC]]/Table1[[#This Row],[UPK]],"")</f>
        <v/>
      </c>
      <c r="BE73" s="819" t="str">
        <f>IF(AND(Table1[[#This Row],[PWR  BUY]]&lt;&gt;"",Table1[[#This Row],[UPK]]&lt;&gt;""),Table1[[#This Row],[PWR  BUY]]/Table1[[#This Row],[UPK]],"")</f>
        <v/>
      </c>
      <c r="BF73" s="855" t="str">
        <f>IF(AND(Table1[[#This Row],[SH/PLT]]&lt;&gt;"",Table1[[#This Row],[UPK]]&lt;&gt;""),Table1[[#This Row],[SH/PLT]]/Table1[[#This Row],[UPK]],"")</f>
        <v/>
      </c>
      <c r="BG73" s="819"/>
      <c r="BH73" s="819"/>
      <c r="BI73" s="819"/>
      <c r="BJ73" s="855"/>
      <c r="BK73" s="819"/>
      <c r="BL73" s="819"/>
      <c r="BM73" s="855"/>
      <c r="BN73" s="856"/>
      <c r="BO73" s="853"/>
      <c r="BP73" s="867"/>
      <c r="BQ73" s="816"/>
      <c r="BR73" s="858"/>
      <c r="BS73" s="816"/>
      <c r="BT73" s="859"/>
      <c r="BU73" s="868"/>
      <c r="BV73" s="806"/>
      <c r="BW73" s="862"/>
      <c r="BX73" s="869"/>
      <c r="BY73" s="677">
        <f>IF(AND(OR($G$20="SH",$G$20="PL"),AND(NOT(Table1[[#This Row],[UI]]="SH"),NOT(Table1[[#This Row],[UI]]="PL")),AND(Table1[[#This Row],[REG COST DeCA]]&lt;&gt;"",Table1[[#This Row],[SH/PLT]]&lt;&gt;"")),(Table1[[#This Row],[REG COST DeCA]]-(Table1[[#This Row],[SH/PLT]]/Table1[[#This Row],[UPK]]))*Table1[[#This Row],[SH/PLT CONTAINS]],0)</f>
        <v>0</v>
      </c>
      <c r="CG73" s="518"/>
      <c r="CH73" s="518"/>
      <c r="CI73" s="518"/>
      <c r="CJ73" s="518">
        <f t="shared" si="1"/>
        <v>27.5</v>
      </c>
      <c r="CK73" s="518"/>
      <c r="CL73" s="518"/>
      <c r="CM73" s="518"/>
      <c r="CN73" s="848" t="s">
        <v>954</v>
      </c>
      <c r="CO73" s="848" t="s">
        <v>965</v>
      </c>
    </row>
    <row r="74" spans="1:93" x14ac:dyDescent="0.25">
      <c r="A74" s="516">
        <v>55</v>
      </c>
      <c r="B74" s="806"/>
      <c r="C74" s="806"/>
      <c r="D74" s="806"/>
      <c r="E74" s="806"/>
      <c r="F74" s="806"/>
      <c r="G74" s="806"/>
      <c r="H74" s="807"/>
      <c r="I74" s="806"/>
      <c r="J74" s="808"/>
      <c r="K74" s="662" t="str">
        <f>TEXT(Table1[[#This Row],[CASE GTIN]],"00000000000000")</f>
        <v>00000000000000</v>
      </c>
      <c r="L74" s="662">
        <f>MID(Table1[[#This Row],[LPAD CS GTIN TO 14]],1,1)*L$18</f>
        <v>0</v>
      </c>
      <c r="M74" s="662">
        <f>MID(Table1[[#This Row],[LPAD CS GTIN TO 14]],2,1)*M$18</f>
        <v>0</v>
      </c>
      <c r="N74" s="662">
        <f>MID(Table1[[#This Row],[LPAD CS GTIN TO 14]],3,1)*N$18</f>
        <v>0</v>
      </c>
      <c r="O74" s="662">
        <f>MID(Table1[[#This Row],[LPAD CS GTIN TO 14]],4,1)*O$18</f>
        <v>0</v>
      </c>
      <c r="P74" s="662">
        <f>MID(Table1[[#This Row],[LPAD CS GTIN TO 14]],5,1)*P$18</f>
        <v>0</v>
      </c>
      <c r="Q74" s="662">
        <f>MID(Table1[[#This Row],[LPAD CS GTIN TO 14]],6,1)*Q$18</f>
        <v>0</v>
      </c>
      <c r="R74" s="662">
        <f>MID(Table1[[#This Row],[LPAD CS GTIN TO 14]],7,1)*R$18</f>
        <v>0</v>
      </c>
      <c r="S74" s="662">
        <f>MID(Table1[[#This Row],[LPAD CS GTIN TO 14]],8,1)*S$18</f>
        <v>0</v>
      </c>
      <c r="T74" s="662">
        <f>MID(Table1[[#This Row],[LPAD CS GTIN TO 14]],9,1)*T$18</f>
        <v>0</v>
      </c>
      <c r="U74" s="662">
        <f>MID(Table1[[#This Row],[LPAD CS GTIN TO 14]],10,1)*U$18</f>
        <v>0</v>
      </c>
      <c r="V74" s="662">
        <f>MID(Table1[[#This Row],[LPAD CS GTIN TO 14]],11,1)*V$18</f>
        <v>0</v>
      </c>
      <c r="W74" s="662">
        <f>MID(Table1[[#This Row],[LPAD CS GTIN TO 14]],12,1)*W$18</f>
        <v>0</v>
      </c>
      <c r="X74" s="662">
        <f>MID(Table1[[#This Row],[LPAD CS GTIN TO 14]],13,1)*X$18</f>
        <v>0</v>
      </c>
      <c r="Y74" s="662">
        <f>MID(Table1[[#This Row],[LPAD CS GTIN TO 14]],14,1)*Y$18</f>
        <v>0</v>
      </c>
      <c r="Z74" s="662">
        <f>SUM(Table1[[#This Row],[CS GTIN POSITION 1]:[CS GTIN POSITION 14]])</f>
        <v>0</v>
      </c>
      <c r="AA74" s="662">
        <f>IFERROR(ROUNDUP(Table1[[#This Row],[SUM (COL L THUR Y)]],-1),"")</f>
        <v>0</v>
      </c>
      <c r="AB74" s="662">
        <f>Table1[[#This Row],[NEAREST MULT OF 10 (&gt;=SUM)]]-Table1[[#This Row],[SUM (COL L THUR Y)]]</f>
        <v>0</v>
      </c>
      <c r="AC74" s="674" t="str">
        <f>IF(Table1[[#This Row],[CASE GTIN]]&lt;&gt;"",IF(RIGHT(Table1[[#This Row],[CASE GTIN]],1)*1=Table1[[#This Row],[CHECK DIGIT]]*1,"VALID","INVALID"),"")</f>
        <v/>
      </c>
      <c r="AD74" s="808"/>
      <c r="AE74" s="809"/>
      <c r="AF74" s="810"/>
      <c r="AG74" s="811"/>
      <c r="AH74" s="812"/>
      <c r="AI74" s="812"/>
      <c r="AJ74" s="812"/>
      <c r="AK74" s="812"/>
      <c r="AL74" s="812"/>
      <c r="AM74" s="812"/>
      <c r="AN74" s="812"/>
      <c r="AO74" s="807"/>
      <c r="AP74" s="806"/>
      <c r="AQ74" s="806"/>
      <c r="AR74" s="806"/>
      <c r="AS74" s="806"/>
      <c r="AT74" s="806"/>
      <c r="AU74" s="813"/>
      <c r="AV74" s="691"/>
      <c r="AW74" s="814"/>
      <c r="AX74" s="814"/>
      <c r="AY74" s="814"/>
      <c r="AZ74" s="864"/>
      <c r="BA74" s="814"/>
      <c r="BB74" s="814"/>
      <c r="BC74" s="864"/>
      <c r="BD74" s="819" t="str">
        <f>IF(AND(Table1[[#This Row],[MGR   SPEC]]&lt;&gt;"",Table1[[#This Row],[UPK]]&lt;&gt;""),Table1[[#This Row],[MGR   SPEC]]/Table1[[#This Row],[UPK]],"")</f>
        <v/>
      </c>
      <c r="BE74" s="819" t="str">
        <f>IF(AND(Table1[[#This Row],[PWR  BUY]]&lt;&gt;"",Table1[[#This Row],[UPK]]&lt;&gt;""),Table1[[#This Row],[PWR  BUY]]/Table1[[#This Row],[UPK]],"")</f>
        <v/>
      </c>
      <c r="BF74" s="855" t="str">
        <f>IF(AND(Table1[[#This Row],[SH/PLT]]&lt;&gt;"",Table1[[#This Row],[UPK]]&lt;&gt;""),Table1[[#This Row],[SH/PLT]]/Table1[[#This Row],[UPK]],"")</f>
        <v/>
      </c>
      <c r="BG74" s="819"/>
      <c r="BH74" s="819"/>
      <c r="BI74" s="819"/>
      <c r="BJ74" s="855"/>
      <c r="BK74" s="819"/>
      <c r="BL74" s="819"/>
      <c r="BM74" s="855"/>
      <c r="BN74" s="856"/>
      <c r="BO74" s="853"/>
      <c r="BP74" s="867"/>
      <c r="BQ74" s="816"/>
      <c r="BR74" s="858"/>
      <c r="BS74" s="816"/>
      <c r="BT74" s="859"/>
      <c r="BU74" s="868"/>
      <c r="BV74" s="806"/>
      <c r="BW74" s="862"/>
      <c r="BX74" s="869"/>
      <c r="BY74" s="677">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18"/>
      <c r="CH74" s="518"/>
      <c r="CI74" s="518"/>
      <c r="CJ74" s="518">
        <f t="shared" si="1"/>
        <v>28</v>
      </c>
      <c r="CK74" s="518"/>
      <c r="CL74" s="518"/>
      <c r="CM74" s="518"/>
      <c r="CN74" s="848" t="s">
        <v>954</v>
      </c>
      <c r="CO74" s="848" t="s">
        <v>965</v>
      </c>
    </row>
    <row r="75" spans="1:93" x14ac:dyDescent="0.25">
      <c r="A75" s="516">
        <v>56</v>
      </c>
      <c r="B75" s="806"/>
      <c r="C75" s="806"/>
      <c r="D75" s="806"/>
      <c r="E75" s="806"/>
      <c r="F75" s="806"/>
      <c r="G75" s="806"/>
      <c r="H75" s="807"/>
      <c r="I75" s="806"/>
      <c r="J75" s="808"/>
      <c r="K75" s="662" t="str">
        <f>TEXT(Table1[[#This Row],[CASE GTIN]],"00000000000000")</f>
        <v>00000000000000</v>
      </c>
      <c r="L75" s="662">
        <f>MID(Table1[[#This Row],[LPAD CS GTIN TO 14]],1,1)*L$18</f>
        <v>0</v>
      </c>
      <c r="M75" s="662">
        <f>MID(Table1[[#This Row],[LPAD CS GTIN TO 14]],2,1)*M$18</f>
        <v>0</v>
      </c>
      <c r="N75" s="662">
        <f>MID(Table1[[#This Row],[LPAD CS GTIN TO 14]],3,1)*N$18</f>
        <v>0</v>
      </c>
      <c r="O75" s="662">
        <f>MID(Table1[[#This Row],[LPAD CS GTIN TO 14]],4,1)*O$18</f>
        <v>0</v>
      </c>
      <c r="P75" s="662">
        <f>MID(Table1[[#This Row],[LPAD CS GTIN TO 14]],5,1)*P$18</f>
        <v>0</v>
      </c>
      <c r="Q75" s="662">
        <f>MID(Table1[[#This Row],[LPAD CS GTIN TO 14]],6,1)*Q$18</f>
        <v>0</v>
      </c>
      <c r="R75" s="662">
        <f>MID(Table1[[#This Row],[LPAD CS GTIN TO 14]],7,1)*R$18</f>
        <v>0</v>
      </c>
      <c r="S75" s="662">
        <f>MID(Table1[[#This Row],[LPAD CS GTIN TO 14]],8,1)*S$18</f>
        <v>0</v>
      </c>
      <c r="T75" s="662">
        <f>MID(Table1[[#This Row],[LPAD CS GTIN TO 14]],9,1)*T$18</f>
        <v>0</v>
      </c>
      <c r="U75" s="662">
        <f>MID(Table1[[#This Row],[LPAD CS GTIN TO 14]],10,1)*U$18</f>
        <v>0</v>
      </c>
      <c r="V75" s="662">
        <f>MID(Table1[[#This Row],[LPAD CS GTIN TO 14]],11,1)*V$18</f>
        <v>0</v>
      </c>
      <c r="W75" s="662">
        <f>MID(Table1[[#This Row],[LPAD CS GTIN TO 14]],12,1)*W$18</f>
        <v>0</v>
      </c>
      <c r="X75" s="662">
        <f>MID(Table1[[#This Row],[LPAD CS GTIN TO 14]],13,1)*X$18</f>
        <v>0</v>
      </c>
      <c r="Y75" s="662">
        <f>MID(Table1[[#This Row],[LPAD CS GTIN TO 14]],14,1)*Y$18</f>
        <v>0</v>
      </c>
      <c r="Z75" s="662">
        <f>SUM(Table1[[#This Row],[CS GTIN POSITION 1]:[CS GTIN POSITION 14]])</f>
        <v>0</v>
      </c>
      <c r="AA75" s="662">
        <f>IFERROR(ROUNDUP(Table1[[#This Row],[SUM (COL L THUR Y)]],-1),"")</f>
        <v>0</v>
      </c>
      <c r="AB75" s="662">
        <f>Table1[[#This Row],[NEAREST MULT OF 10 (&gt;=SUM)]]-Table1[[#This Row],[SUM (COL L THUR Y)]]</f>
        <v>0</v>
      </c>
      <c r="AC75" s="674" t="str">
        <f>IF(Table1[[#This Row],[CASE GTIN]]&lt;&gt;"",IF(RIGHT(Table1[[#This Row],[CASE GTIN]],1)*1=Table1[[#This Row],[CHECK DIGIT]]*1,"VALID","INVALID"),"")</f>
        <v/>
      </c>
      <c r="AD75" s="808"/>
      <c r="AE75" s="809"/>
      <c r="AF75" s="810"/>
      <c r="AG75" s="811"/>
      <c r="AH75" s="812"/>
      <c r="AI75" s="812"/>
      <c r="AJ75" s="812"/>
      <c r="AK75" s="812"/>
      <c r="AL75" s="812"/>
      <c r="AM75" s="812"/>
      <c r="AN75" s="812"/>
      <c r="AO75" s="807"/>
      <c r="AP75" s="806"/>
      <c r="AQ75" s="806"/>
      <c r="AR75" s="806"/>
      <c r="AS75" s="806"/>
      <c r="AT75" s="806"/>
      <c r="AU75" s="813"/>
      <c r="AV75" s="691"/>
      <c r="AW75" s="814"/>
      <c r="AX75" s="814"/>
      <c r="AY75" s="814"/>
      <c r="AZ75" s="864"/>
      <c r="BA75" s="814"/>
      <c r="BB75" s="814"/>
      <c r="BC75" s="864"/>
      <c r="BD75" s="819" t="str">
        <f>IF(AND(Table1[[#This Row],[MGR   SPEC]]&lt;&gt;"",Table1[[#This Row],[UPK]]&lt;&gt;""),Table1[[#This Row],[MGR   SPEC]]/Table1[[#This Row],[UPK]],"")</f>
        <v/>
      </c>
      <c r="BE75" s="819" t="str">
        <f>IF(AND(Table1[[#This Row],[PWR  BUY]]&lt;&gt;"",Table1[[#This Row],[UPK]]&lt;&gt;""),Table1[[#This Row],[PWR  BUY]]/Table1[[#This Row],[UPK]],"")</f>
        <v/>
      </c>
      <c r="BF75" s="855" t="str">
        <f>IF(AND(Table1[[#This Row],[SH/PLT]]&lt;&gt;"",Table1[[#This Row],[UPK]]&lt;&gt;""),Table1[[#This Row],[SH/PLT]]/Table1[[#This Row],[UPK]],"")</f>
        <v/>
      </c>
      <c r="BG75" s="819"/>
      <c r="BH75" s="819"/>
      <c r="BI75" s="819"/>
      <c r="BJ75" s="855"/>
      <c r="BK75" s="819"/>
      <c r="BL75" s="819"/>
      <c r="BM75" s="855"/>
      <c r="BN75" s="856"/>
      <c r="BO75" s="853"/>
      <c r="BP75" s="867"/>
      <c r="BQ75" s="816"/>
      <c r="BR75" s="858"/>
      <c r="BS75" s="816"/>
      <c r="BT75" s="859"/>
      <c r="BU75" s="868"/>
      <c r="BV75" s="806"/>
      <c r="BW75" s="862"/>
      <c r="BX75" s="869"/>
      <c r="BY75" s="677">
        <f>IF(AND(OR($G$20="SH",$G$20="PL"),AND(NOT(Table1[[#This Row],[UI]]="SH"),NOT(Table1[[#This Row],[UI]]="PL")),AND(Table1[[#This Row],[REG COST DeCA]]&lt;&gt;"",Table1[[#This Row],[SH/PLT]]&lt;&gt;"")),(Table1[[#This Row],[REG COST DeCA]]-(Table1[[#This Row],[SH/PLT]]/Table1[[#This Row],[UPK]]))*Table1[[#This Row],[SH/PLT CONTAINS]],0)</f>
        <v>0</v>
      </c>
      <c r="CG75" s="518"/>
      <c r="CH75" s="518"/>
      <c r="CI75" s="518"/>
      <c r="CJ75" s="518">
        <f t="shared" si="1"/>
        <v>28.5</v>
      </c>
      <c r="CK75" s="518"/>
      <c r="CL75" s="518"/>
      <c r="CM75" s="518"/>
      <c r="CN75" s="848" t="s">
        <v>954</v>
      </c>
      <c r="CO75" s="848" t="s">
        <v>965</v>
      </c>
    </row>
    <row r="76" spans="1:93" x14ac:dyDescent="0.25">
      <c r="A76" s="516">
        <v>57</v>
      </c>
      <c r="B76" s="806"/>
      <c r="C76" s="806"/>
      <c r="D76" s="806"/>
      <c r="E76" s="806"/>
      <c r="F76" s="806"/>
      <c r="G76" s="806"/>
      <c r="H76" s="807"/>
      <c r="I76" s="806"/>
      <c r="J76" s="808"/>
      <c r="K76" s="662" t="str">
        <f>TEXT(Table1[[#This Row],[CASE GTIN]],"00000000000000")</f>
        <v>00000000000000</v>
      </c>
      <c r="L76" s="662">
        <f>MID(Table1[[#This Row],[LPAD CS GTIN TO 14]],1,1)*L$18</f>
        <v>0</v>
      </c>
      <c r="M76" s="662">
        <f>MID(Table1[[#This Row],[LPAD CS GTIN TO 14]],2,1)*M$18</f>
        <v>0</v>
      </c>
      <c r="N76" s="662">
        <f>MID(Table1[[#This Row],[LPAD CS GTIN TO 14]],3,1)*N$18</f>
        <v>0</v>
      </c>
      <c r="O76" s="662">
        <f>MID(Table1[[#This Row],[LPAD CS GTIN TO 14]],4,1)*O$18</f>
        <v>0</v>
      </c>
      <c r="P76" s="662">
        <f>MID(Table1[[#This Row],[LPAD CS GTIN TO 14]],5,1)*P$18</f>
        <v>0</v>
      </c>
      <c r="Q76" s="662">
        <f>MID(Table1[[#This Row],[LPAD CS GTIN TO 14]],6,1)*Q$18</f>
        <v>0</v>
      </c>
      <c r="R76" s="662">
        <f>MID(Table1[[#This Row],[LPAD CS GTIN TO 14]],7,1)*R$18</f>
        <v>0</v>
      </c>
      <c r="S76" s="662">
        <f>MID(Table1[[#This Row],[LPAD CS GTIN TO 14]],8,1)*S$18</f>
        <v>0</v>
      </c>
      <c r="T76" s="662">
        <f>MID(Table1[[#This Row],[LPAD CS GTIN TO 14]],9,1)*T$18</f>
        <v>0</v>
      </c>
      <c r="U76" s="662">
        <f>MID(Table1[[#This Row],[LPAD CS GTIN TO 14]],10,1)*U$18</f>
        <v>0</v>
      </c>
      <c r="V76" s="662">
        <f>MID(Table1[[#This Row],[LPAD CS GTIN TO 14]],11,1)*V$18</f>
        <v>0</v>
      </c>
      <c r="W76" s="662">
        <f>MID(Table1[[#This Row],[LPAD CS GTIN TO 14]],12,1)*W$18</f>
        <v>0</v>
      </c>
      <c r="X76" s="662">
        <f>MID(Table1[[#This Row],[LPAD CS GTIN TO 14]],13,1)*X$18</f>
        <v>0</v>
      </c>
      <c r="Y76" s="662">
        <f>MID(Table1[[#This Row],[LPAD CS GTIN TO 14]],14,1)*Y$18</f>
        <v>0</v>
      </c>
      <c r="Z76" s="662">
        <f>SUM(Table1[[#This Row],[CS GTIN POSITION 1]:[CS GTIN POSITION 14]])</f>
        <v>0</v>
      </c>
      <c r="AA76" s="662">
        <f>IFERROR(ROUNDUP(Table1[[#This Row],[SUM (COL L THUR Y)]],-1),"")</f>
        <v>0</v>
      </c>
      <c r="AB76" s="662">
        <f>Table1[[#This Row],[NEAREST MULT OF 10 (&gt;=SUM)]]-Table1[[#This Row],[SUM (COL L THUR Y)]]</f>
        <v>0</v>
      </c>
      <c r="AC76" s="674" t="str">
        <f>IF(Table1[[#This Row],[CASE GTIN]]&lt;&gt;"",IF(RIGHT(Table1[[#This Row],[CASE GTIN]],1)*1=Table1[[#This Row],[CHECK DIGIT]]*1,"VALID","INVALID"),"")</f>
        <v/>
      </c>
      <c r="AD76" s="808"/>
      <c r="AE76" s="809"/>
      <c r="AF76" s="810"/>
      <c r="AG76" s="811"/>
      <c r="AH76" s="812"/>
      <c r="AI76" s="812"/>
      <c r="AJ76" s="812"/>
      <c r="AK76" s="812"/>
      <c r="AL76" s="812"/>
      <c r="AM76" s="812"/>
      <c r="AN76" s="812"/>
      <c r="AO76" s="807"/>
      <c r="AP76" s="806"/>
      <c r="AQ76" s="806"/>
      <c r="AR76" s="806"/>
      <c r="AS76" s="806"/>
      <c r="AT76" s="806"/>
      <c r="AU76" s="813"/>
      <c r="AV76" s="691"/>
      <c r="AW76" s="814"/>
      <c r="AX76" s="814"/>
      <c r="AY76" s="814"/>
      <c r="AZ76" s="864"/>
      <c r="BA76" s="814"/>
      <c r="BB76" s="814"/>
      <c r="BC76" s="864"/>
      <c r="BD76" s="819" t="str">
        <f>IF(AND(Table1[[#This Row],[MGR   SPEC]]&lt;&gt;"",Table1[[#This Row],[UPK]]&lt;&gt;""),Table1[[#This Row],[MGR   SPEC]]/Table1[[#This Row],[UPK]],"")</f>
        <v/>
      </c>
      <c r="BE76" s="819" t="str">
        <f>IF(AND(Table1[[#This Row],[PWR  BUY]]&lt;&gt;"",Table1[[#This Row],[UPK]]&lt;&gt;""),Table1[[#This Row],[PWR  BUY]]/Table1[[#This Row],[UPK]],"")</f>
        <v/>
      </c>
      <c r="BF76" s="855" t="str">
        <f>IF(AND(Table1[[#This Row],[SH/PLT]]&lt;&gt;"",Table1[[#This Row],[UPK]]&lt;&gt;""),Table1[[#This Row],[SH/PLT]]/Table1[[#This Row],[UPK]],"")</f>
        <v/>
      </c>
      <c r="BG76" s="819"/>
      <c r="BH76" s="819"/>
      <c r="BI76" s="819"/>
      <c r="BJ76" s="855"/>
      <c r="BK76" s="819"/>
      <c r="BL76" s="819"/>
      <c r="BM76" s="855"/>
      <c r="BN76" s="856"/>
      <c r="BO76" s="853"/>
      <c r="BP76" s="867"/>
      <c r="BQ76" s="816"/>
      <c r="BR76" s="858"/>
      <c r="BS76" s="816"/>
      <c r="BT76" s="859"/>
      <c r="BU76" s="868"/>
      <c r="BV76" s="806"/>
      <c r="BW76" s="862"/>
      <c r="BX76" s="869"/>
      <c r="BY76" s="677">
        <f>IF(AND(OR($G$20="SH",$G$20="PL"),AND(NOT(Table1[[#This Row],[UI]]="SH"),NOT(Table1[[#This Row],[UI]]="PL")),AND(Table1[[#This Row],[REG COST DeCA]]&lt;&gt;"",Table1[[#This Row],[SH/PLT]]&lt;&gt;"")),(Table1[[#This Row],[REG COST DeCA]]-(Table1[[#This Row],[SH/PLT]]/Table1[[#This Row],[UPK]]))*Table1[[#This Row],[SH/PLT CONTAINS]],0)</f>
        <v>0</v>
      </c>
      <c r="CG76" s="518"/>
      <c r="CH76" s="518"/>
      <c r="CI76" s="518"/>
      <c r="CJ76" s="518">
        <f t="shared" si="1"/>
        <v>29</v>
      </c>
      <c r="CK76" s="518"/>
      <c r="CL76" s="518"/>
      <c r="CM76" s="518"/>
      <c r="CN76" s="848" t="s">
        <v>954</v>
      </c>
      <c r="CO76" s="848" t="s">
        <v>965</v>
      </c>
    </row>
    <row r="77" spans="1:93" x14ac:dyDescent="0.25">
      <c r="A77" s="516">
        <v>58</v>
      </c>
      <c r="B77" s="806"/>
      <c r="C77" s="806"/>
      <c r="D77" s="806"/>
      <c r="E77" s="806"/>
      <c r="F77" s="806"/>
      <c r="G77" s="806"/>
      <c r="H77" s="807"/>
      <c r="I77" s="806"/>
      <c r="J77" s="808"/>
      <c r="K77" s="662" t="str">
        <f>TEXT(Table1[[#This Row],[CASE GTIN]],"00000000000000")</f>
        <v>00000000000000</v>
      </c>
      <c r="L77" s="662">
        <f>MID(Table1[[#This Row],[LPAD CS GTIN TO 14]],1,1)*L$18</f>
        <v>0</v>
      </c>
      <c r="M77" s="662">
        <f>MID(Table1[[#This Row],[LPAD CS GTIN TO 14]],2,1)*M$18</f>
        <v>0</v>
      </c>
      <c r="N77" s="662">
        <f>MID(Table1[[#This Row],[LPAD CS GTIN TO 14]],3,1)*N$18</f>
        <v>0</v>
      </c>
      <c r="O77" s="662">
        <f>MID(Table1[[#This Row],[LPAD CS GTIN TO 14]],4,1)*O$18</f>
        <v>0</v>
      </c>
      <c r="P77" s="662">
        <f>MID(Table1[[#This Row],[LPAD CS GTIN TO 14]],5,1)*P$18</f>
        <v>0</v>
      </c>
      <c r="Q77" s="662">
        <f>MID(Table1[[#This Row],[LPAD CS GTIN TO 14]],6,1)*Q$18</f>
        <v>0</v>
      </c>
      <c r="R77" s="662">
        <f>MID(Table1[[#This Row],[LPAD CS GTIN TO 14]],7,1)*R$18</f>
        <v>0</v>
      </c>
      <c r="S77" s="662">
        <f>MID(Table1[[#This Row],[LPAD CS GTIN TO 14]],8,1)*S$18</f>
        <v>0</v>
      </c>
      <c r="T77" s="662">
        <f>MID(Table1[[#This Row],[LPAD CS GTIN TO 14]],9,1)*T$18</f>
        <v>0</v>
      </c>
      <c r="U77" s="662">
        <f>MID(Table1[[#This Row],[LPAD CS GTIN TO 14]],10,1)*U$18</f>
        <v>0</v>
      </c>
      <c r="V77" s="662">
        <f>MID(Table1[[#This Row],[LPAD CS GTIN TO 14]],11,1)*V$18</f>
        <v>0</v>
      </c>
      <c r="W77" s="662">
        <f>MID(Table1[[#This Row],[LPAD CS GTIN TO 14]],12,1)*W$18</f>
        <v>0</v>
      </c>
      <c r="X77" s="662">
        <f>MID(Table1[[#This Row],[LPAD CS GTIN TO 14]],13,1)*X$18</f>
        <v>0</v>
      </c>
      <c r="Y77" s="662">
        <f>MID(Table1[[#This Row],[LPAD CS GTIN TO 14]],14,1)*Y$18</f>
        <v>0</v>
      </c>
      <c r="Z77" s="662">
        <f>SUM(Table1[[#This Row],[CS GTIN POSITION 1]:[CS GTIN POSITION 14]])</f>
        <v>0</v>
      </c>
      <c r="AA77" s="662">
        <f>IFERROR(ROUNDUP(Table1[[#This Row],[SUM (COL L THUR Y)]],-1),"")</f>
        <v>0</v>
      </c>
      <c r="AB77" s="662">
        <f>Table1[[#This Row],[NEAREST MULT OF 10 (&gt;=SUM)]]-Table1[[#This Row],[SUM (COL L THUR Y)]]</f>
        <v>0</v>
      </c>
      <c r="AC77" s="674" t="str">
        <f>IF(Table1[[#This Row],[CASE GTIN]]&lt;&gt;"",IF(RIGHT(Table1[[#This Row],[CASE GTIN]],1)*1=Table1[[#This Row],[CHECK DIGIT]]*1,"VALID","INVALID"),"")</f>
        <v/>
      </c>
      <c r="AD77" s="808"/>
      <c r="AE77" s="809"/>
      <c r="AF77" s="810"/>
      <c r="AG77" s="811"/>
      <c r="AH77" s="812"/>
      <c r="AI77" s="812"/>
      <c r="AJ77" s="812"/>
      <c r="AK77" s="812"/>
      <c r="AL77" s="812"/>
      <c r="AM77" s="812"/>
      <c r="AN77" s="812"/>
      <c r="AO77" s="807"/>
      <c r="AP77" s="806"/>
      <c r="AQ77" s="806"/>
      <c r="AR77" s="806"/>
      <c r="AS77" s="806"/>
      <c r="AT77" s="806"/>
      <c r="AU77" s="813"/>
      <c r="AV77" s="691"/>
      <c r="AW77" s="814"/>
      <c r="AX77" s="814"/>
      <c r="AY77" s="814"/>
      <c r="AZ77" s="864"/>
      <c r="BA77" s="814"/>
      <c r="BB77" s="814"/>
      <c r="BC77" s="864"/>
      <c r="BD77" s="819" t="str">
        <f>IF(AND(Table1[[#This Row],[MGR   SPEC]]&lt;&gt;"",Table1[[#This Row],[UPK]]&lt;&gt;""),Table1[[#This Row],[MGR   SPEC]]/Table1[[#This Row],[UPK]],"")</f>
        <v/>
      </c>
      <c r="BE77" s="819" t="str">
        <f>IF(AND(Table1[[#This Row],[PWR  BUY]]&lt;&gt;"",Table1[[#This Row],[UPK]]&lt;&gt;""),Table1[[#This Row],[PWR  BUY]]/Table1[[#This Row],[UPK]],"")</f>
        <v/>
      </c>
      <c r="BF77" s="855" t="str">
        <f>IF(AND(Table1[[#This Row],[SH/PLT]]&lt;&gt;"",Table1[[#This Row],[UPK]]&lt;&gt;""),Table1[[#This Row],[SH/PLT]]/Table1[[#This Row],[UPK]],"")</f>
        <v/>
      </c>
      <c r="BG77" s="819"/>
      <c r="BH77" s="819"/>
      <c r="BI77" s="819"/>
      <c r="BJ77" s="855"/>
      <c r="BK77" s="819"/>
      <c r="BL77" s="819"/>
      <c r="BM77" s="855"/>
      <c r="BN77" s="856"/>
      <c r="BO77" s="853"/>
      <c r="BP77" s="867"/>
      <c r="BQ77" s="816"/>
      <c r="BR77" s="858"/>
      <c r="BS77" s="816"/>
      <c r="BT77" s="859"/>
      <c r="BU77" s="868"/>
      <c r="BV77" s="806"/>
      <c r="BW77" s="862"/>
      <c r="BX77" s="869"/>
      <c r="BY77" s="677">
        <f>IF(AND(OR($G$20="SH",$G$20="PL"),AND(NOT(Table1[[#This Row],[UI]]="SH"),NOT(Table1[[#This Row],[UI]]="PL")),AND(Table1[[#This Row],[REG COST DeCA]]&lt;&gt;"",Table1[[#This Row],[SH/PLT]]&lt;&gt;"")),(Table1[[#This Row],[REG COST DeCA]]-(Table1[[#This Row],[SH/PLT]]/Table1[[#This Row],[UPK]]))*Table1[[#This Row],[SH/PLT CONTAINS]],0)</f>
        <v>0</v>
      </c>
      <c r="CG77" s="518"/>
      <c r="CH77" s="518"/>
      <c r="CI77" s="518"/>
      <c r="CJ77" s="518">
        <f t="shared" si="1"/>
        <v>29.5</v>
      </c>
      <c r="CK77" s="518"/>
      <c r="CL77" s="518"/>
      <c r="CM77" s="518"/>
      <c r="CN77" s="848" t="s">
        <v>954</v>
      </c>
      <c r="CO77" s="848" t="s">
        <v>965</v>
      </c>
    </row>
    <row r="78" spans="1:93" x14ac:dyDescent="0.25">
      <c r="A78" s="516">
        <v>59</v>
      </c>
      <c r="B78" s="806"/>
      <c r="C78" s="806"/>
      <c r="D78" s="806"/>
      <c r="E78" s="806"/>
      <c r="F78" s="806"/>
      <c r="G78" s="806"/>
      <c r="H78" s="807"/>
      <c r="I78" s="806"/>
      <c r="J78" s="808"/>
      <c r="K78" s="662" t="str">
        <f>TEXT(Table1[[#This Row],[CASE GTIN]],"00000000000000")</f>
        <v>00000000000000</v>
      </c>
      <c r="L78" s="662">
        <f>MID(Table1[[#This Row],[LPAD CS GTIN TO 14]],1,1)*L$18</f>
        <v>0</v>
      </c>
      <c r="M78" s="662">
        <f>MID(Table1[[#This Row],[LPAD CS GTIN TO 14]],2,1)*M$18</f>
        <v>0</v>
      </c>
      <c r="N78" s="662">
        <f>MID(Table1[[#This Row],[LPAD CS GTIN TO 14]],3,1)*N$18</f>
        <v>0</v>
      </c>
      <c r="O78" s="662">
        <f>MID(Table1[[#This Row],[LPAD CS GTIN TO 14]],4,1)*O$18</f>
        <v>0</v>
      </c>
      <c r="P78" s="662">
        <f>MID(Table1[[#This Row],[LPAD CS GTIN TO 14]],5,1)*P$18</f>
        <v>0</v>
      </c>
      <c r="Q78" s="662">
        <f>MID(Table1[[#This Row],[LPAD CS GTIN TO 14]],6,1)*Q$18</f>
        <v>0</v>
      </c>
      <c r="R78" s="662">
        <f>MID(Table1[[#This Row],[LPAD CS GTIN TO 14]],7,1)*R$18</f>
        <v>0</v>
      </c>
      <c r="S78" s="662">
        <f>MID(Table1[[#This Row],[LPAD CS GTIN TO 14]],8,1)*S$18</f>
        <v>0</v>
      </c>
      <c r="T78" s="662">
        <f>MID(Table1[[#This Row],[LPAD CS GTIN TO 14]],9,1)*T$18</f>
        <v>0</v>
      </c>
      <c r="U78" s="662">
        <f>MID(Table1[[#This Row],[LPAD CS GTIN TO 14]],10,1)*U$18</f>
        <v>0</v>
      </c>
      <c r="V78" s="662">
        <f>MID(Table1[[#This Row],[LPAD CS GTIN TO 14]],11,1)*V$18</f>
        <v>0</v>
      </c>
      <c r="W78" s="662">
        <f>MID(Table1[[#This Row],[LPAD CS GTIN TO 14]],12,1)*W$18</f>
        <v>0</v>
      </c>
      <c r="X78" s="662">
        <f>MID(Table1[[#This Row],[LPAD CS GTIN TO 14]],13,1)*X$18</f>
        <v>0</v>
      </c>
      <c r="Y78" s="662">
        <f>MID(Table1[[#This Row],[LPAD CS GTIN TO 14]],14,1)*Y$18</f>
        <v>0</v>
      </c>
      <c r="Z78" s="662">
        <f>SUM(Table1[[#This Row],[CS GTIN POSITION 1]:[CS GTIN POSITION 14]])</f>
        <v>0</v>
      </c>
      <c r="AA78" s="662">
        <f>IFERROR(ROUNDUP(Table1[[#This Row],[SUM (COL L THUR Y)]],-1),"")</f>
        <v>0</v>
      </c>
      <c r="AB78" s="662">
        <f>Table1[[#This Row],[NEAREST MULT OF 10 (&gt;=SUM)]]-Table1[[#This Row],[SUM (COL L THUR Y)]]</f>
        <v>0</v>
      </c>
      <c r="AC78" s="674" t="str">
        <f>IF(Table1[[#This Row],[CASE GTIN]]&lt;&gt;"",IF(RIGHT(Table1[[#This Row],[CASE GTIN]],1)*1=Table1[[#This Row],[CHECK DIGIT]]*1,"VALID","INVALID"),"")</f>
        <v/>
      </c>
      <c r="AD78" s="808"/>
      <c r="AE78" s="809"/>
      <c r="AF78" s="810"/>
      <c r="AG78" s="811"/>
      <c r="AH78" s="812"/>
      <c r="AI78" s="812"/>
      <c r="AJ78" s="812"/>
      <c r="AK78" s="812"/>
      <c r="AL78" s="812"/>
      <c r="AM78" s="812"/>
      <c r="AN78" s="812"/>
      <c r="AO78" s="807"/>
      <c r="AP78" s="806"/>
      <c r="AQ78" s="806"/>
      <c r="AR78" s="806"/>
      <c r="AS78" s="806"/>
      <c r="AT78" s="806"/>
      <c r="AU78" s="813"/>
      <c r="AV78" s="691"/>
      <c r="AW78" s="814"/>
      <c r="AX78" s="814"/>
      <c r="AY78" s="814"/>
      <c r="AZ78" s="864"/>
      <c r="BA78" s="814"/>
      <c r="BB78" s="814"/>
      <c r="BC78" s="864"/>
      <c r="BD78" s="819" t="str">
        <f>IF(AND(Table1[[#This Row],[MGR   SPEC]]&lt;&gt;"",Table1[[#This Row],[UPK]]&lt;&gt;""),Table1[[#This Row],[MGR   SPEC]]/Table1[[#This Row],[UPK]],"")</f>
        <v/>
      </c>
      <c r="BE78" s="819" t="str">
        <f>IF(AND(Table1[[#This Row],[PWR  BUY]]&lt;&gt;"",Table1[[#This Row],[UPK]]&lt;&gt;""),Table1[[#This Row],[PWR  BUY]]/Table1[[#This Row],[UPK]],"")</f>
        <v/>
      </c>
      <c r="BF78" s="855" t="str">
        <f>IF(AND(Table1[[#This Row],[SH/PLT]]&lt;&gt;"",Table1[[#This Row],[UPK]]&lt;&gt;""),Table1[[#This Row],[SH/PLT]]/Table1[[#This Row],[UPK]],"")</f>
        <v/>
      </c>
      <c r="BG78" s="819"/>
      <c r="BH78" s="819"/>
      <c r="BI78" s="819"/>
      <c r="BJ78" s="855"/>
      <c r="BK78" s="819"/>
      <c r="BL78" s="819"/>
      <c r="BM78" s="855"/>
      <c r="BN78" s="856"/>
      <c r="BO78" s="853"/>
      <c r="BP78" s="867"/>
      <c r="BQ78" s="816"/>
      <c r="BR78" s="858"/>
      <c r="BS78" s="816"/>
      <c r="BT78" s="859"/>
      <c r="BU78" s="868"/>
      <c r="BV78" s="806"/>
      <c r="BW78" s="862"/>
      <c r="BX78" s="869"/>
      <c r="BY78" s="677">
        <f>IF(AND(OR($G$20="SH",$G$20="PL"),AND(NOT(Table1[[#This Row],[UI]]="SH"),NOT(Table1[[#This Row],[UI]]="PL")),AND(Table1[[#This Row],[REG COST DeCA]]&lt;&gt;"",Table1[[#This Row],[SH/PLT]]&lt;&gt;"")),(Table1[[#This Row],[REG COST DeCA]]-(Table1[[#This Row],[SH/PLT]]/Table1[[#This Row],[UPK]]))*Table1[[#This Row],[SH/PLT CONTAINS]],0)</f>
        <v>0</v>
      </c>
      <c r="CG78" s="518" t="s">
        <v>916</v>
      </c>
      <c r="CH78" s="518"/>
      <c r="CI78" s="518"/>
      <c r="CJ78" s="518">
        <f t="shared" si="1"/>
        <v>30</v>
      </c>
      <c r="CK78" s="518"/>
      <c r="CL78" s="518"/>
      <c r="CM78" s="518"/>
      <c r="CN78" s="848" t="s">
        <v>955</v>
      </c>
      <c r="CO78" s="848" t="s">
        <v>966</v>
      </c>
    </row>
    <row r="79" spans="1:93" x14ac:dyDescent="0.25">
      <c r="A79" s="516">
        <v>60</v>
      </c>
      <c r="B79" s="806"/>
      <c r="C79" s="806"/>
      <c r="D79" s="806"/>
      <c r="E79" s="806"/>
      <c r="F79" s="806"/>
      <c r="G79" s="806"/>
      <c r="H79" s="807"/>
      <c r="I79" s="806"/>
      <c r="J79" s="808"/>
      <c r="K79" s="662" t="str">
        <f>TEXT(Table1[[#This Row],[CASE GTIN]],"00000000000000")</f>
        <v>00000000000000</v>
      </c>
      <c r="L79" s="662">
        <f>MID(Table1[[#This Row],[LPAD CS GTIN TO 14]],1,1)*L$18</f>
        <v>0</v>
      </c>
      <c r="M79" s="662">
        <f>MID(Table1[[#This Row],[LPAD CS GTIN TO 14]],2,1)*M$18</f>
        <v>0</v>
      </c>
      <c r="N79" s="662">
        <f>MID(Table1[[#This Row],[LPAD CS GTIN TO 14]],3,1)*N$18</f>
        <v>0</v>
      </c>
      <c r="O79" s="662">
        <f>MID(Table1[[#This Row],[LPAD CS GTIN TO 14]],4,1)*O$18</f>
        <v>0</v>
      </c>
      <c r="P79" s="662">
        <f>MID(Table1[[#This Row],[LPAD CS GTIN TO 14]],5,1)*P$18</f>
        <v>0</v>
      </c>
      <c r="Q79" s="662">
        <f>MID(Table1[[#This Row],[LPAD CS GTIN TO 14]],6,1)*Q$18</f>
        <v>0</v>
      </c>
      <c r="R79" s="662">
        <f>MID(Table1[[#This Row],[LPAD CS GTIN TO 14]],7,1)*R$18</f>
        <v>0</v>
      </c>
      <c r="S79" s="662">
        <f>MID(Table1[[#This Row],[LPAD CS GTIN TO 14]],8,1)*S$18</f>
        <v>0</v>
      </c>
      <c r="T79" s="662">
        <f>MID(Table1[[#This Row],[LPAD CS GTIN TO 14]],9,1)*T$18</f>
        <v>0</v>
      </c>
      <c r="U79" s="662">
        <f>MID(Table1[[#This Row],[LPAD CS GTIN TO 14]],10,1)*U$18</f>
        <v>0</v>
      </c>
      <c r="V79" s="662">
        <f>MID(Table1[[#This Row],[LPAD CS GTIN TO 14]],11,1)*V$18</f>
        <v>0</v>
      </c>
      <c r="W79" s="662">
        <f>MID(Table1[[#This Row],[LPAD CS GTIN TO 14]],12,1)*W$18</f>
        <v>0</v>
      </c>
      <c r="X79" s="662">
        <f>MID(Table1[[#This Row],[LPAD CS GTIN TO 14]],13,1)*X$18</f>
        <v>0</v>
      </c>
      <c r="Y79" s="662">
        <f>MID(Table1[[#This Row],[LPAD CS GTIN TO 14]],14,1)*Y$18</f>
        <v>0</v>
      </c>
      <c r="Z79" s="662">
        <f>SUM(Table1[[#This Row],[CS GTIN POSITION 1]:[CS GTIN POSITION 14]])</f>
        <v>0</v>
      </c>
      <c r="AA79" s="662">
        <f>IFERROR(ROUNDUP(Table1[[#This Row],[SUM (COL L THUR Y)]],-1),"")</f>
        <v>0</v>
      </c>
      <c r="AB79" s="662">
        <f>Table1[[#This Row],[NEAREST MULT OF 10 (&gt;=SUM)]]-Table1[[#This Row],[SUM (COL L THUR Y)]]</f>
        <v>0</v>
      </c>
      <c r="AC79" s="674" t="str">
        <f>IF(Table1[[#This Row],[CASE GTIN]]&lt;&gt;"",IF(RIGHT(Table1[[#This Row],[CASE GTIN]],1)*1=Table1[[#This Row],[CHECK DIGIT]]*1,"VALID","INVALID"),"")</f>
        <v/>
      </c>
      <c r="AD79" s="808"/>
      <c r="AE79" s="809"/>
      <c r="AF79" s="810"/>
      <c r="AG79" s="811"/>
      <c r="AH79" s="812"/>
      <c r="AI79" s="812"/>
      <c r="AJ79" s="812"/>
      <c r="AK79" s="812"/>
      <c r="AL79" s="812"/>
      <c r="AM79" s="812"/>
      <c r="AN79" s="812"/>
      <c r="AO79" s="807"/>
      <c r="AP79" s="806"/>
      <c r="AQ79" s="806"/>
      <c r="AR79" s="806"/>
      <c r="AS79" s="806"/>
      <c r="AT79" s="806"/>
      <c r="AU79" s="813"/>
      <c r="AV79" s="691"/>
      <c r="AW79" s="814"/>
      <c r="AX79" s="814"/>
      <c r="AY79" s="814"/>
      <c r="AZ79" s="864"/>
      <c r="BA79" s="814"/>
      <c r="BB79" s="814"/>
      <c r="BC79" s="864"/>
      <c r="BD79" s="819" t="str">
        <f>IF(AND(Table1[[#This Row],[MGR   SPEC]]&lt;&gt;"",Table1[[#This Row],[UPK]]&lt;&gt;""),Table1[[#This Row],[MGR   SPEC]]/Table1[[#This Row],[UPK]],"")</f>
        <v/>
      </c>
      <c r="BE79" s="819" t="str">
        <f>IF(AND(Table1[[#This Row],[PWR  BUY]]&lt;&gt;"",Table1[[#This Row],[UPK]]&lt;&gt;""),Table1[[#This Row],[PWR  BUY]]/Table1[[#This Row],[UPK]],"")</f>
        <v/>
      </c>
      <c r="BF79" s="855" t="str">
        <f>IF(AND(Table1[[#This Row],[SH/PLT]]&lt;&gt;"",Table1[[#This Row],[UPK]]&lt;&gt;""),Table1[[#This Row],[SH/PLT]]/Table1[[#This Row],[UPK]],"")</f>
        <v/>
      </c>
      <c r="BG79" s="819"/>
      <c r="BH79" s="819"/>
      <c r="BI79" s="819"/>
      <c r="BJ79" s="855"/>
      <c r="BK79" s="819"/>
      <c r="BL79" s="819"/>
      <c r="BM79" s="855"/>
      <c r="BN79" s="856"/>
      <c r="BO79" s="853"/>
      <c r="BP79" s="867"/>
      <c r="BQ79" s="816"/>
      <c r="BR79" s="858"/>
      <c r="BS79" s="816"/>
      <c r="BT79" s="859"/>
      <c r="BU79" s="868"/>
      <c r="BV79" s="806"/>
      <c r="BW79" s="862"/>
      <c r="BX79" s="869"/>
      <c r="BY79" s="677">
        <f>IF(AND(OR($G$20="SH",$G$20="PL"),AND(NOT(Table1[[#This Row],[UI]]="SH"),NOT(Table1[[#This Row],[UI]]="PL")),AND(Table1[[#This Row],[REG COST DeCA]]&lt;&gt;"",Table1[[#This Row],[SH/PLT]]&lt;&gt;"")),(Table1[[#This Row],[REG COST DeCA]]-(Table1[[#This Row],[SH/PLT]]/Table1[[#This Row],[UPK]]))*Table1[[#This Row],[SH/PLT CONTAINS]],0)</f>
        <v>0</v>
      </c>
      <c r="CG79" s="518" t="s">
        <v>917</v>
      </c>
      <c r="CH79" s="518"/>
      <c r="CI79" s="518"/>
      <c r="CJ79" s="518">
        <f t="shared" si="1"/>
        <v>30.5</v>
      </c>
      <c r="CK79" s="518"/>
      <c r="CL79" s="518"/>
      <c r="CM79" s="518"/>
      <c r="CN79" s="848" t="s">
        <v>955</v>
      </c>
      <c r="CO79" s="848" t="s">
        <v>966</v>
      </c>
    </row>
    <row r="80" spans="1:93" x14ac:dyDescent="0.25">
      <c r="A80" s="516">
        <v>61</v>
      </c>
      <c r="B80" s="806"/>
      <c r="C80" s="806"/>
      <c r="D80" s="806"/>
      <c r="E80" s="806"/>
      <c r="F80" s="806"/>
      <c r="G80" s="806"/>
      <c r="H80" s="807"/>
      <c r="I80" s="806"/>
      <c r="J80" s="808"/>
      <c r="K80" s="662" t="str">
        <f>TEXT(Table1[[#This Row],[CASE GTIN]],"00000000000000")</f>
        <v>00000000000000</v>
      </c>
      <c r="L80" s="662">
        <f>MID(Table1[[#This Row],[LPAD CS GTIN TO 14]],1,1)*L$18</f>
        <v>0</v>
      </c>
      <c r="M80" s="662">
        <f>MID(Table1[[#This Row],[LPAD CS GTIN TO 14]],2,1)*M$18</f>
        <v>0</v>
      </c>
      <c r="N80" s="662">
        <f>MID(Table1[[#This Row],[LPAD CS GTIN TO 14]],3,1)*N$18</f>
        <v>0</v>
      </c>
      <c r="O80" s="662">
        <f>MID(Table1[[#This Row],[LPAD CS GTIN TO 14]],4,1)*O$18</f>
        <v>0</v>
      </c>
      <c r="P80" s="662">
        <f>MID(Table1[[#This Row],[LPAD CS GTIN TO 14]],5,1)*P$18</f>
        <v>0</v>
      </c>
      <c r="Q80" s="662">
        <f>MID(Table1[[#This Row],[LPAD CS GTIN TO 14]],6,1)*Q$18</f>
        <v>0</v>
      </c>
      <c r="R80" s="662">
        <f>MID(Table1[[#This Row],[LPAD CS GTIN TO 14]],7,1)*R$18</f>
        <v>0</v>
      </c>
      <c r="S80" s="662">
        <f>MID(Table1[[#This Row],[LPAD CS GTIN TO 14]],8,1)*S$18</f>
        <v>0</v>
      </c>
      <c r="T80" s="662">
        <f>MID(Table1[[#This Row],[LPAD CS GTIN TO 14]],9,1)*T$18</f>
        <v>0</v>
      </c>
      <c r="U80" s="662">
        <f>MID(Table1[[#This Row],[LPAD CS GTIN TO 14]],10,1)*U$18</f>
        <v>0</v>
      </c>
      <c r="V80" s="662">
        <f>MID(Table1[[#This Row],[LPAD CS GTIN TO 14]],11,1)*V$18</f>
        <v>0</v>
      </c>
      <c r="W80" s="662">
        <f>MID(Table1[[#This Row],[LPAD CS GTIN TO 14]],12,1)*W$18</f>
        <v>0</v>
      </c>
      <c r="X80" s="662">
        <f>MID(Table1[[#This Row],[LPAD CS GTIN TO 14]],13,1)*X$18</f>
        <v>0</v>
      </c>
      <c r="Y80" s="662">
        <f>MID(Table1[[#This Row],[LPAD CS GTIN TO 14]],14,1)*Y$18</f>
        <v>0</v>
      </c>
      <c r="Z80" s="662">
        <f>SUM(Table1[[#This Row],[CS GTIN POSITION 1]:[CS GTIN POSITION 14]])</f>
        <v>0</v>
      </c>
      <c r="AA80" s="662">
        <f>IFERROR(ROUNDUP(Table1[[#This Row],[SUM (COL L THUR Y)]],-1),"")</f>
        <v>0</v>
      </c>
      <c r="AB80" s="662">
        <f>Table1[[#This Row],[NEAREST MULT OF 10 (&gt;=SUM)]]-Table1[[#This Row],[SUM (COL L THUR Y)]]</f>
        <v>0</v>
      </c>
      <c r="AC80" s="674" t="str">
        <f>IF(Table1[[#This Row],[CASE GTIN]]&lt;&gt;"",IF(RIGHT(Table1[[#This Row],[CASE GTIN]],1)*1=Table1[[#This Row],[CHECK DIGIT]]*1,"VALID","INVALID"),"")</f>
        <v/>
      </c>
      <c r="AD80" s="808"/>
      <c r="AE80" s="809"/>
      <c r="AF80" s="810"/>
      <c r="AG80" s="811"/>
      <c r="AH80" s="812"/>
      <c r="AI80" s="812"/>
      <c r="AJ80" s="812"/>
      <c r="AK80" s="812"/>
      <c r="AL80" s="812"/>
      <c r="AM80" s="812"/>
      <c r="AN80" s="812"/>
      <c r="AO80" s="807"/>
      <c r="AP80" s="806"/>
      <c r="AQ80" s="806"/>
      <c r="AR80" s="806"/>
      <c r="AS80" s="806"/>
      <c r="AT80" s="806"/>
      <c r="AU80" s="813"/>
      <c r="AV80" s="691"/>
      <c r="AW80" s="814"/>
      <c r="AX80" s="814"/>
      <c r="AY80" s="814"/>
      <c r="AZ80" s="864"/>
      <c r="BA80" s="814"/>
      <c r="BB80" s="814"/>
      <c r="BC80" s="864"/>
      <c r="BD80" s="819" t="str">
        <f>IF(AND(Table1[[#This Row],[MGR   SPEC]]&lt;&gt;"",Table1[[#This Row],[UPK]]&lt;&gt;""),Table1[[#This Row],[MGR   SPEC]]/Table1[[#This Row],[UPK]],"")</f>
        <v/>
      </c>
      <c r="BE80" s="819" t="str">
        <f>IF(AND(Table1[[#This Row],[PWR  BUY]]&lt;&gt;"",Table1[[#This Row],[UPK]]&lt;&gt;""),Table1[[#This Row],[PWR  BUY]]/Table1[[#This Row],[UPK]],"")</f>
        <v/>
      </c>
      <c r="BF80" s="855" t="str">
        <f>IF(AND(Table1[[#This Row],[SH/PLT]]&lt;&gt;"",Table1[[#This Row],[UPK]]&lt;&gt;""),Table1[[#This Row],[SH/PLT]]/Table1[[#This Row],[UPK]],"")</f>
        <v/>
      </c>
      <c r="BG80" s="819"/>
      <c r="BH80" s="819"/>
      <c r="BI80" s="819"/>
      <c r="BJ80" s="855"/>
      <c r="BK80" s="819"/>
      <c r="BL80" s="819"/>
      <c r="BM80" s="855"/>
      <c r="BN80" s="856"/>
      <c r="BO80" s="853"/>
      <c r="BP80" s="867"/>
      <c r="BQ80" s="816"/>
      <c r="BR80" s="858"/>
      <c r="BS80" s="816"/>
      <c r="BT80" s="859"/>
      <c r="BU80" s="868"/>
      <c r="BV80" s="806"/>
      <c r="BW80" s="862"/>
      <c r="BX80" s="869"/>
      <c r="BY80" s="677">
        <f>IF(AND(OR($G$20="SH",$G$20="PL"),AND(NOT(Table1[[#This Row],[UI]]="SH"),NOT(Table1[[#This Row],[UI]]="PL")),AND(Table1[[#This Row],[REG COST DeCA]]&lt;&gt;"",Table1[[#This Row],[SH/PLT]]&lt;&gt;"")),(Table1[[#This Row],[REG COST DeCA]]-(Table1[[#This Row],[SH/PLT]]/Table1[[#This Row],[UPK]]))*Table1[[#This Row],[SH/PLT CONTAINS]],0)</f>
        <v>0</v>
      </c>
      <c r="CG80" s="518" t="s">
        <v>918</v>
      </c>
      <c r="CH80" s="518"/>
      <c r="CI80" s="518"/>
      <c r="CJ80" s="518">
        <f t="shared" si="1"/>
        <v>31</v>
      </c>
      <c r="CK80" s="518"/>
      <c r="CL80" s="518"/>
      <c r="CM80" s="518"/>
      <c r="CN80" s="848" t="s">
        <v>955</v>
      </c>
      <c r="CO80" s="848" t="s">
        <v>966</v>
      </c>
    </row>
    <row r="81" spans="1:93" x14ac:dyDescent="0.25">
      <c r="A81" s="516">
        <v>62</v>
      </c>
      <c r="B81" s="806"/>
      <c r="C81" s="806"/>
      <c r="D81" s="806"/>
      <c r="E81" s="806"/>
      <c r="F81" s="806"/>
      <c r="G81" s="806"/>
      <c r="H81" s="807"/>
      <c r="I81" s="806"/>
      <c r="J81" s="808"/>
      <c r="K81" s="662" t="str">
        <f>TEXT(Table1[[#This Row],[CASE GTIN]],"00000000000000")</f>
        <v>00000000000000</v>
      </c>
      <c r="L81" s="662">
        <f>MID(Table1[[#This Row],[LPAD CS GTIN TO 14]],1,1)*L$18</f>
        <v>0</v>
      </c>
      <c r="M81" s="662">
        <f>MID(Table1[[#This Row],[LPAD CS GTIN TO 14]],2,1)*M$18</f>
        <v>0</v>
      </c>
      <c r="N81" s="662">
        <f>MID(Table1[[#This Row],[LPAD CS GTIN TO 14]],3,1)*N$18</f>
        <v>0</v>
      </c>
      <c r="O81" s="662">
        <f>MID(Table1[[#This Row],[LPAD CS GTIN TO 14]],4,1)*O$18</f>
        <v>0</v>
      </c>
      <c r="P81" s="662">
        <f>MID(Table1[[#This Row],[LPAD CS GTIN TO 14]],5,1)*P$18</f>
        <v>0</v>
      </c>
      <c r="Q81" s="662">
        <f>MID(Table1[[#This Row],[LPAD CS GTIN TO 14]],6,1)*Q$18</f>
        <v>0</v>
      </c>
      <c r="R81" s="662">
        <f>MID(Table1[[#This Row],[LPAD CS GTIN TO 14]],7,1)*R$18</f>
        <v>0</v>
      </c>
      <c r="S81" s="662">
        <f>MID(Table1[[#This Row],[LPAD CS GTIN TO 14]],8,1)*S$18</f>
        <v>0</v>
      </c>
      <c r="T81" s="662">
        <f>MID(Table1[[#This Row],[LPAD CS GTIN TO 14]],9,1)*T$18</f>
        <v>0</v>
      </c>
      <c r="U81" s="662">
        <f>MID(Table1[[#This Row],[LPAD CS GTIN TO 14]],10,1)*U$18</f>
        <v>0</v>
      </c>
      <c r="V81" s="662">
        <f>MID(Table1[[#This Row],[LPAD CS GTIN TO 14]],11,1)*V$18</f>
        <v>0</v>
      </c>
      <c r="W81" s="662">
        <f>MID(Table1[[#This Row],[LPAD CS GTIN TO 14]],12,1)*W$18</f>
        <v>0</v>
      </c>
      <c r="X81" s="662">
        <f>MID(Table1[[#This Row],[LPAD CS GTIN TO 14]],13,1)*X$18</f>
        <v>0</v>
      </c>
      <c r="Y81" s="662">
        <f>MID(Table1[[#This Row],[LPAD CS GTIN TO 14]],14,1)*Y$18</f>
        <v>0</v>
      </c>
      <c r="Z81" s="662">
        <f>SUM(Table1[[#This Row],[CS GTIN POSITION 1]:[CS GTIN POSITION 14]])</f>
        <v>0</v>
      </c>
      <c r="AA81" s="662">
        <f>IFERROR(ROUNDUP(Table1[[#This Row],[SUM (COL L THUR Y)]],-1),"")</f>
        <v>0</v>
      </c>
      <c r="AB81" s="662">
        <f>Table1[[#This Row],[NEAREST MULT OF 10 (&gt;=SUM)]]-Table1[[#This Row],[SUM (COL L THUR Y)]]</f>
        <v>0</v>
      </c>
      <c r="AC81" s="674" t="str">
        <f>IF(Table1[[#This Row],[CASE GTIN]]&lt;&gt;"",IF(RIGHT(Table1[[#This Row],[CASE GTIN]],1)*1=Table1[[#This Row],[CHECK DIGIT]]*1,"VALID","INVALID"),"")</f>
        <v/>
      </c>
      <c r="AD81" s="808"/>
      <c r="AE81" s="809"/>
      <c r="AF81" s="810"/>
      <c r="AG81" s="811"/>
      <c r="AH81" s="812"/>
      <c r="AI81" s="812"/>
      <c r="AJ81" s="812"/>
      <c r="AK81" s="812"/>
      <c r="AL81" s="812"/>
      <c r="AM81" s="812"/>
      <c r="AN81" s="812"/>
      <c r="AO81" s="807"/>
      <c r="AP81" s="806"/>
      <c r="AQ81" s="806"/>
      <c r="AR81" s="806"/>
      <c r="AS81" s="806"/>
      <c r="AT81" s="806"/>
      <c r="AU81" s="813"/>
      <c r="AV81" s="691"/>
      <c r="AW81" s="814"/>
      <c r="AX81" s="814"/>
      <c r="AY81" s="814"/>
      <c r="AZ81" s="864"/>
      <c r="BA81" s="814"/>
      <c r="BB81" s="814"/>
      <c r="BC81" s="864"/>
      <c r="BD81" s="819" t="str">
        <f>IF(AND(Table1[[#This Row],[MGR   SPEC]]&lt;&gt;"",Table1[[#This Row],[UPK]]&lt;&gt;""),Table1[[#This Row],[MGR   SPEC]]/Table1[[#This Row],[UPK]],"")</f>
        <v/>
      </c>
      <c r="BE81" s="819" t="str">
        <f>IF(AND(Table1[[#This Row],[PWR  BUY]]&lt;&gt;"",Table1[[#This Row],[UPK]]&lt;&gt;""),Table1[[#This Row],[PWR  BUY]]/Table1[[#This Row],[UPK]],"")</f>
        <v/>
      </c>
      <c r="BF81" s="855" t="str">
        <f>IF(AND(Table1[[#This Row],[SH/PLT]]&lt;&gt;"",Table1[[#This Row],[UPK]]&lt;&gt;""),Table1[[#This Row],[SH/PLT]]/Table1[[#This Row],[UPK]],"")</f>
        <v/>
      </c>
      <c r="BG81" s="819"/>
      <c r="BH81" s="819"/>
      <c r="BI81" s="819"/>
      <c r="BJ81" s="855"/>
      <c r="BK81" s="819"/>
      <c r="BL81" s="819"/>
      <c r="BM81" s="855"/>
      <c r="BN81" s="856"/>
      <c r="BO81" s="853"/>
      <c r="BP81" s="867"/>
      <c r="BQ81" s="816"/>
      <c r="BR81" s="858"/>
      <c r="BS81" s="816"/>
      <c r="BT81" s="859"/>
      <c r="BU81" s="868"/>
      <c r="BV81" s="806"/>
      <c r="BW81" s="862"/>
      <c r="BX81" s="869"/>
      <c r="BY81" s="677">
        <f>IF(AND(OR($G$20="SH",$G$20="PL"),AND(NOT(Table1[[#This Row],[UI]]="SH"),NOT(Table1[[#This Row],[UI]]="PL")),AND(Table1[[#This Row],[REG COST DeCA]]&lt;&gt;"",Table1[[#This Row],[SH/PLT]]&lt;&gt;"")),(Table1[[#This Row],[REG COST DeCA]]-(Table1[[#This Row],[SH/PLT]]/Table1[[#This Row],[UPK]]))*Table1[[#This Row],[SH/PLT CONTAINS]],0)</f>
        <v>0</v>
      </c>
      <c r="CG81" s="518" t="s">
        <v>919</v>
      </c>
      <c r="CH81" s="518"/>
      <c r="CI81" s="518"/>
      <c r="CJ81" s="518">
        <f t="shared" si="1"/>
        <v>31.5</v>
      </c>
      <c r="CK81" s="518"/>
      <c r="CL81" s="518"/>
      <c r="CM81" s="518"/>
      <c r="CN81" s="848" t="s">
        <v>955</v>
      </c>
      <c r="CO81" s="848" t="s">
        <v>966</v>
      </c>
    </row>
    <row r="82" spans="1:93" x14ac:dyDescent="0.25">
      <c r="A82" s="516">
        <v>63</v>
      </c>
      <c r="B82" s="806"/>
      <c r="C82" s="806"/>
      <c r="D82" s="806"/>
      <c r="E82" s="806"/>
      <c r="F82" s="806"/>
      <c r="G82" s="806"/>
      <c r="H82" s="807"/>
      <c r="I82" s="806"/>
      <c r="J82" s="808"/>
      <c r="K82" s="662" t="str">
        <f>TEXT(Table1[[#This Row],[CASE GTIN]],"00000000000000")</f>
        <v>00000000000000</v>
      </c>
      <c r="L82" s="662">
        <f>MID(Table1[[#This Row],[LPAD CS GTIN TO 14]],1,1)*L$18</f>
        <v>0</v>
      </c>
      <c r="M82" s="662">
        <f>MID(Table1[[#This Row],[LPAD CS GTIN TO 14]],2,1)*M$18</f>
        <v>0</v>
      </c>
      <c r="N82" s="662">
        <f>MID(Table1[[#This Row],[LPAD CS GTIN TO 14]],3,1)*N$18</f>
        <v>0</v>
      </c>
      <c r="O82" s="662">
        <f>MID(Table1[[#This Row],[LPAD CS GTIN TO 14]],4,1)*O$18</f>
        <v>0</v>
      </c>
      <c r="P82" s="662">
        <f>MID(Table1[[#This Row],[LPAD CS GTIN TO 14]],5,1)*P$18</f>
        <v>0</v>
      </c>
      <c r="Q82" s="662">
        <f>MID(Table1[[#This Row],[LPAD CS GTIN TO 14]],6,1)*Q$18</f>
        <v>0</v>
      </c>
      <c r="R82" s="662">
        <f>MID(Table1[[#This Row],[LPAD CS GTIN TO 14]],7,1)*R$18</f>
        <v>0</v>
      </c>
      <c r="S82" s="662">
        <f>MID(Table1[[#This Row],[LPAD CS GTIN TO 14]],8,1)*S$18</f>
        <v>0</v>
      </c>
      <c r="T82" s="662">
        <f>MID(Table1[[#This Row],[LPAD CS GTIN TO 14]],9,1)*T$18</f>
        <v>0</v>
      </c>
      <c r="U82" s="662">
        <f>MID(Table1[[#This Row],[LPAD CS GTIN TO 14]],10,1)*U$18</f>
        <v>0</v>
      </c>
      <c r="V82" s="662">
        <f>MID(Table1[[#This Row],[LPAD CS GTIN TO 14]],11,1)*V$18</f>
        <v>0</v>
      </c>
      <c r="W82" s="662">
        <f>MID(Table1[[#This Row],[LPAD CS GTIN TO 14]],12,1)*W$18</f>
        <v>0</v>
      </c>
      <c r="X82" s="662">
        <f>MID(Table1[[#This Row],[LPAD CS GTIN TO 14]],13,1)*X$18</f>
        <v>0</v>
      </c>
      <c r="Y82" s="662">
        <f>MID(Table1[[#This Row],[LPAD CS GTIN TO 14]],14,1)*Y$18</f>
        <v>0</v>
      </c>
      <c r="Z82" s="662">
        <f>SUM(Table1[[#This Row],[CS GTIN POSITION 1]:[CS GTIN POSITION 14]])</f>
        <v>0</v>
      </c>
      <c r="AA82" s="662">
        <f>IFERROR(ROUNDUP(Table1[[#This Row],[SUM (COL L THUR Y)]],-1),"")</f>
        <v>0</v>
      </c>
      <c r="AB82" s="662">
        <f>Table1[[#This Row],[NEAREST MULT OF 10 (&gt;=SUM)]]-Table1[[#This Row],[SUM (COL L THUR Y)]]</f>
        <v>0</v>
      </c>
      <c r="AC82" s="674" t="str">
        <f>IF(Table1[[#This Row],[CASE GTIN]]&lt;&gt;"",IF(RIGHT(Table1[[#This Row],[CASE GTIN]],1)*1=Table1[[#This Row],[CHECK DIGIT]]*1,"VALID","INVALID"),"")</f>
        <v/>
      </c>
      <c r="AD82" s="808"/>
      <c r="AE82" s="809"/>
      <c r="AF82" s="810"/>
      <c r="AG82" s="811"/>
      <c r="AH82" s="812"/>
      <c r="AI82" s="812"/>
      <c r="AJ82" s="812"/>
      <c r="AK82" s="812"/>
      <c r="AL82" s="812"/>
      <c r="AM82" s="812"/>
      <c r="AN82" s="812"/>
      <c r="AO82" s="807"/>
      <c r="AP82" s="806"/>
      <c r="AQ82" s="806"/>
      <c r="AR82" s="806"/>
      <c r="AS82" s="806"/>
      <c r="AT82" s="806"/>
      <c r="AU82" s="813"/>
      <c r="AV82" s="691"/>
      <c r="AW82" s="814"/>
      <c r="AX82" s="814"/>
      <c r="AY82" s="814"/>
      <c r="AZ82" s="864"/>
      <c r="BA82" s="814"/>
      <c r="BB82" s="814"/>
      <c r="BC82" s="864"/>
      <c r="BD82" s="819" t="str">
        <f>IF(AND(Table1[[#This Row],[MGR   SPEC]]&lt;&gt;"",Table1[[#This Row],[UPK]]&lt;&gt;""),Table1[[#This Row],[MGR   SPEC]]/Table1[[#This Row],[UPK]],"")</f>
        <v/>
      </c>
      <c r="BE82" s="819" t="str">
        <f>IF(AND(Table1[[#This Row],[PWR  BUY]]&lt;&gt;"",Table1[[#This Row],[UPK]]&lt;&gt;""),Table1[[#This Row],[PWR  BUY]]/Table1[[#This Row],[UPK]],"")</f>
        <v/>
      </c>
      <c r="BF82" s="855" t="str">
        <f>IF(AND(Table1[[#This Row],[SH/PLT]]&lt;&gt;"",Table1[[#This Row],[UPK]]&lt;&gt;""),Table1[[#This Row],[SH/PLT]]/Table1[[#This Row],[UPK]],"")</f>
        <v/>
      </c>
      <c r="BG82" s="819"/>
      <c r="BH82" s="819"/>
      <c r="BI82" s="819"/>
      <c r="BJ82" s="855"/>
      <c r="BK82" s="819"/>
      <c r="BL82" s="819"/>
      <c r="BM82" s="855"/>
      <c r="BN82" s="856"/>
      <c r="BO82" s="853"/>
      <c r="BP82" s="867"/>
      <c r="BQ82" s="816"/>
      <c r="BR82" s="858"/>
      <c r="BS82" s="816"/>
      <c r="BT82" s="859"/>
      <c r="BU82" s="868"/>
      <c r="BV82" s="806"/>
      <c r="BW82" s="862"/>
      <c r="BX82" s="869"/>
      <c r="BY82" s="677">
        <f>IF(AND(OR($G$20="SH",$G$20="PL"),AND(NOT(Table1[[#This Row],[UI]]="SH"),NOT(Table1[[#This Row],[UI]]="PL")),AND(Table1[[#This Row],[REG COST DeCA]]&lt;&gt;"",Table1[[#This Row],[SH/PLT]]&lt;&gt;"")),(Table1[[#This Row],[REG COST DeCA]]-(Table1[[#This Row],[SH/PLT]]/Table1[[#This Row],[UPK]]))*Table1[[#This Row],[SH/PLT CONTAINS]],0)</f>
        <v>0</v>
      </c>
      <c r="CG82" s="518" t="s">
        <v>920</v>
      </c>
      <c r="CH82" s="518"/>
      <c r="CI82" s="518"/>
      <c r="CJ82" s="518"/>
      <c r="CK82" s="518"/>
      <c r="CL82" s="518"/>
      <c r="CM82" s="518"/>
      <c r="CN82" s="848" t="s">
        <v>955</v>
      </c>
      <c r="CO82" s="848" t="s">
        <v>966</v>
      </c>
    </row>
    <row r="83" spans="1:93" x14ac:dyDescent="0.25">
      <c r="A83" s="373">
        <v>64</v>
      </c>
      <c r="B83" s="806"/>
      <c r="C83" s="806"/>
      <c r="D83" s="806"/>
      <c r="E83" s="806"/>
      <c r="F83" s="806"/>
      <c r="G83" s="806"/>
      <c r="H83" s="807"/>
      <c r="I83" s="806"/>
      <c r="J83" s="808"/>
      <c r="K83" s="662" t="str">
        <f>TEXT(Table1[[#This Row],[CASE GTIN]],"00000000000000")</f>
        <v>00000000000000</v>
      </c>
      <c r="L83" s="662">
        <f>MID(Table1[[#This Row],[LPAD CS GTIN TO 14]],1,1)*L$18</f>
        <v>0</v>
      </c>
      <c r="M83" s="662">
        <f>MID(Table1[[#This Row],[LPAD CS GTIN TO 14]],2,1)*M$18</f>
        <v>0</v>
      </c>
      <c r="N83" s="662">
        <f>MID(Table1[[#This Row],[LPAD CS GTIN TO 14]],3,1)*N$18</f>
        <v>0</v>
      </c>
      <c r="O83" s="662">
        <f>MID(Table1[[#This Row],[LPAD CS GTIN TO 14]],4,1)*O$18</f>
        <v>0</v>
      </c>
      <c r="P83" s="662">
        <f>MID(Table1[[#This Row],[LPAD CS GTIN TO 14]],5,1)*P$18</f>
        <v>0</v>
      </c>
      <c r="Q83" s="662">
        <f>MID(Table1[[#This Row],[LPAD CS GTIN TO 14]],6,1)*Q$18</f>
        <v>0</v>
      </c>
      <c r="R83" s="662">
        <f>MID(Table1[[#This Row],[LPAD CS GTIN TO 14]],7,1)*R$18</f>
        <v>0</v>
      </c>
      <c r="S83" s="662">
        <f>MID(Table1[[#This Row],[LPAD CS GTIN TO 14]],8,1)*S$18</f>
        <v>0</v>
      </c>
      <c r="T83" s="662">
        <f>MID(Table1[[#This Row],[LPAD CS GTIN TO 14]],9,1)*T$18</f>
        <v>0</v>
      </c>
      <c r="U83" s="662">
        <f>MID(Table1[[#This Row],[LPAD CS GTIN TO 14]],10,1)*U$18</f>
        <v>0</v>
      </c>
      <c r="V83" s="662">
        <f>MID(Table1[[#This Row],[LPAD CS GTIN TO 14]],11,1)*V$18</f>
        <v>0</v>
      </c>
      <c r="W83" s="662">
        <f>MID(Table1[[#This Row],[LPAD CS GTIN TO 14]],12,1)*W$18</f>
        <v>0</v>
      </c>
      <c r="X83" s="662">
        <f>MID(Table1[[#This Row],[LPAD CS GTIN TO 14]],13,1)*X$18</f>
        <v>0</v>
      </c>
      <c r="Y83" s="662">
        <f>MID(Table1[[#This Row],[LPAD CS GTIN TO 14]],14,1)*Y$18</f>
        <v>0</v>
      </c>
      <c r="Z83" s="662">
        <f>SUM(Table1[[#This Row],[CS GTIN POSITION 1]:[CS GTIN POSITION 14]])</f>
        <v>0</v>
      </c>
      <c r="AA83" s="662">
        <f>IFERROR(ROUNDUP(Table1[[#This Row],[SUM (COL L THUR Y)]],-1),"")</f>
        <v>0</v>
      </c>
      <c r="AB83" s="662">
        <f>Table1[[#This Row],[NEAREST MULT OF 10 (&gt;=SUM)]]-Table1[[#This Row],[SUM (COL L THUR Y)]]</f>
        <v>0</v>
      </c>
      <c r="AC83" s="674" t="str">
        <f>IF(Table1[[#This Row],[CASE GTIN]]&lt;&gt;"",IF(RIGHT(Table1[[#This Row],[CASE GTIN]],1)*1=Table1[[#This Row],[CHECK DIGIT]]*1,"VALID","INVALID"),"")</f>
        <v/>
      </c>
      <c r="AD83" s="808"/>
      <c r="AE83" s="809"/>
      <c r="AF83" s="810"/>
      <c r="AG83" s="811"/>
      <c r="AH83" s="812"/>
      <c r="AI83" s="812"/>
      <c r="AJ83" s="812"/>
      <c r="AK83" s="812"/>
      <c r="AL83" s="812"/>
      <c r="AM83" s="812"/>
      <c r="AN83" s="812"/>
      <c r="AO83" s="807"/>
      <c r="AP83" s="806"/>
      <c r="AQ83" s="806"/>
      <c r="AR83" s="806"/>
      <c r="AS83" s="806"/>
      <c r="AT83" s="806"/>
      <c r="AU83" s="813"/>
      <c r="AV83" s="691"/>
      <c r="AW83" s="814"/>
      <c r="AX83" s="814"/>
      <c r="AY83" s="814"/>
      <c r="AZ83" s="864"/>
      <c r="BA83" s="814"/>
      <c r="BB83" s="814"/>
      <c r="BC83" s="864"/>
      <c r="BD83" s="819" t="str">
        <f>IF(AND(Table1[[#This Row],[MGR   SPEC]]&lt;&gt;"",Table1[[#This Row],[UPK]]&lt;&gt;""),Table1[[#This Row],[MGR   SPEC]]/Table1[[#This Row],[UPK]],"")</f>
        <v/>
      </c>
      <c r="BE83" s="819" t="str">
        <f>IF(AND(Table1[[#This Row],[PWR  BUY]]&lt;&gt;"",Table1[[#This Row],[UPK]]&lt;&gt;""),Table1[[#This Row],[PWR  BUY]]/Table1[[#This Row],[UPK]],"")</f>
        <v/>
      </c>
      <c r="BF83" s="855" t="str">
        <f>IF(AND(Table1[[#This Row],[SH/PLT]]&lt;&gt;"",Table1[[#This Row],[UPK]]&lt;&gt;""),Table1[[#This Row],[SH/PLT]]/Table1[[#This Row],[UPK]],"")</f>
        <v/>
      </c>
      <c r="BG83" s="819"/>
      <c r="BH83" s="819"/>
      <c r="BI83" s="819"/>
      <c r="BJ83" s="855"/>
      <c r="BK83" s="819"/>
      <c r="BL83" s="819"/>
      <c r="BM83" s="855"/>
      <c r="BN83" s="856"/>
      <c r="BO83" s="853"/>
      <c r="BP83" s="867"/>
      <c r="BQ83" s="816"/>
      <c r="BR83" s="858"/>
      <c r="BS83" s="816"/>
      <c r="BT83" s="859"/>
      <c r="BU83" s="868"/>
      <c r="BV83" s="806"/>
      <c r="BW83" s="862"/>
      <c r="BX83" s="869"/>
      <c r="BY83" s="677">
        <f>IF(AND(OR($G$20="SH",$G$20="PL"),AND(NOT(Table1[[#This Row],[UI]]="SH"),NOT(Table1[[#This Row],[UI]]="PL")),AND(Table1[[#This Row],[REG COST DeCA]]&lt;&gt;"",Table1[[#This Row],[SH/PLT]]&lt;&gt;"")),(Table1[[#This Row],[REG COST DeCA]]-(Table1[[#This Row],[SH/PLT]]/Table1[[#This Row],[UPK]]))*Table1[[#This Row],[SH/PLT CONTAINS]],0)</f>
        <v>0</v>
      </c>
      <c r="CG83" s="518" t="s">
        <v>921</v>
      </c>
      <c r="CH83" s="518"/>
      <c r="CI83" s="518"/>
      <c r="CJ83" s="518"/>
      <c r="CK83" s="518"/>
      <c r="CL83" s="518"/>
      <c r="CM83" s="518"/>
      <c r="CN83" s="848" t="s">
        <v>955</v>
      </c>
      <c r="CO83" s="848" t="s">
        <v>966</v>
      </c>
    </row>
    <row r="84" spans="1:93" x14ac:dyDescent="0.25">
      <c r="A84" s="740"/>
      <c r="B84" s="740"/>
      <c r="C84" s="740"/>
      <c r="D84" s="740"/>
      <c r="E84" s="740"/>
      <c r="F84" s="838"/>
      <c r="G84" s="839"/>
      <c r="H84" s="838"/>
      <c r="I84" s="839"/>
      <c r="J84" s="840"/>
      <c r="K84" s="840"/>
      <c r="L84" s="840"/>
      <c r="M84" s="840"/>
      <c r="N84" s="840"/>
      <c r="O84" s="840"/>
      <c r="P84" s="840"/>
      <c r="Q84" s="840"/>
      <c r="R84" s="840"/>
      <c r="S84" s="840"/>
      <c r="T84" s="840"/>
      <c r="U84" s="840"/>
      <c r="V84" s="840"/>
      <c r="W84" s="840"/>
      <c r="X84" s="840"/>
      <c r="Y84" s="840"/>
      <c r="Z84" s="840"/>
      <c r="AA84" s="840"/>
      <c r="AB84" s="840"/>
      <c r="AC84" s="840"/>
      <c r="AD84" s="840"/>
      <c r="AE84" s="840"/>
      <c r="AF84" s="838"/>
      <c r="AG84" s="838"/>
      <c r="AH84" s="838"/>
      <c r="AI84" s="838"/>
      <c r="AJ84" s="838"/>
      <c r="AK84" s="838"/>
      <c r="AL84" s="838"/>
      <c r="AM84" s="838"/>
      <c r="AN84" s="838"/>
      <c r="AO84" s="838"/>
      <c r="AP84" s="838"/>
      <c r="AQ84" s="838"/>
      <c r="AR84" s="841"/>
      <c r="AS84" s="841"/>
      <c r="AT84" s="841"/>
      <c r="AU84" s="838"/>
      <c r="AV84" s="838"/>
      <c r="AW84" s="838"/>
      <c r="AX84" s="838"/>
      <c r="AY84" s="842"/>
      <c r="AZ84" s="842"/>
      <c r="BA84" s="842"/>
      <c r="BB84" s="842"/>
      <c r="BC84" s="842"/>
      <c r="BD84" s="842"/>
      <c r="BE84" s="842"/>
      <c r="BF84" s="842"/>
      <c r="BG84" s="842"/>
      <c r="BH84" s="842"/>
      <c r="BI84" s="843"/>
      <c r="BJ84" s="843"/>
      <c r="BK84" s="843"/>
      <c r="BL84" s="844"/>
      <c r="BM84" s="844"/>
      <c r="BN84" s="844"/>
      <c r="BO84" s="844"/>
      <c r="BP84" s="845"/>
      <c r="BQ84" s="845"/>
      <c r="BR84" s="845"/>
      <c r="BS84" s="846"/>
      <c r="BT84" s="847"/>
      <c r="BU84" s="845"/>
      <c r="BV84" s="845"/>
      <c r="BW84" s="845"/>
      <c r="BX84" s="845"/>
      <c r="BY84" s="845"/>
      <c r="BZ84" s="845"/>
      <c r="CA84" s="845"/>
      <c r="CB84" s="845"/>
      <c r="CC84" s="845"/>
      <c r="CD84" s="845"/>
      <c r="CE84" s="845"/>
      <c r="CF84" s="845"/>
      <c r="CG84" s="845"/>
      <c r="CH84" s="845"/>
      <c r="CI84" s="845"/>
      <c r="CJ84" s="845"/>
      <c r="CK84" s="845"/>
      <c r="CL84" s="845"/>
      <c r="CM84" s="845"/>
      <c r="CN84" s="740"/>
      <c r="CO84" s="740"/>
    </row>
    <row r="85" spans="1:93" s="694" customFormat="1" x14ac:dyDescent="0.25">
      <c r="A85" s="740"/>
      <c r="B85" s="740"/>
      <c r="C85" s="740"/>
      <c r="D85" s="740"/>
      <c r="E85" s="740"/>
      <c r="F85" s="838"/>
      <c r="G85" s="839"/>
      <c r="H85" s="838"/>
      <c r="I85" s="839"/>
      <c r="J85" s="840"/>
      <c r="K85" s="840"/>
      <c r="L85" s="840"/>
      <c r="M85" s="840"/>
      <c r="N85" s="840"/>
      <c r="O85" s="840"/>
      <c r="P85" s="840"/>
      <c r="Q85" s="840"/>
      <c r="R85" s="840"/>
      <c r="S85" s="840"/>
      <c r="T85" s="840"/>
      <c r="U85" s="840"/>
      <c r="V85" s="840"/>
      <c r="W85" s="840"/>
      <c r="X85" s="840"/>
      <c r="Y85" s="840"/>
      <c r="Z85" s="840"/>
      <c r="AA85" s="840"/>
      <c r="AB85" s="840"/>
      <c r="AC85" s="840"/>
      <c r="AD85" s="840"/>
      <c r="AE85" s="840"/>
      <c r="AF85" s="838"/>
      <c r="AG85" s="838"/>
      <c r="AH85" s="838"/>
      <c r="AI85" s="838"/>
      <c r="AJ85" s="838"/>
      <c r="AK85" s="838"/>
      <c r="AL85" s="838"/>
      <c r="AM85" s="838"/>
      <c r="AN85" s="838"/>
      <c r="AO85" s="838"/>
      <c r="AP85" s="838"/>
      <c r="AQ85" s="838"/>
      <c r="AR85" s="841"/>
      <c r="AS85" s="841"/>
      <c r="AT85" s="841"/>
      <c r="AU85" s="838"/>
      <c r="AV85" s="838"/>
      <c r="AW85" s="838"/>
      <c r="AX85" s="838"/>
      <c r="AY85" s="842"/>
      <c r="AZ85" s="842"/>
      <c r="BA85" s="842"/>
      <c r="BB85" s="842"/>
      <c r="BC85" s="842"/>
      <c r="BD85" s="842"/>
      <c r="BE85" s="842"/>
      <c r="BF85" s="842"/>
      <c r="BG85" s="842"/>
      <c r="BH85" s="842"/>
      <c r="BI85" s="843"/>
      <c r="BJ85" s="843"/>
      <c r="BK85" s="843"/>
      <c r="BL85" s="844"/>
      <c r="BM85" s="844"/>
      <c r="BN85" s="844"/>
      <c r="BO85" s="844"/>
      <c r="BP85" s="845"/>
      <c r="BQ85" s="845"/>
      <c r="BR85" s="845"/>
      <c r="BS85" s="846"/>
      <c r="BT85" s="847"/>
      <c r="BU85" s="845"/>
      <c r="BV85" s="845"/>
      <c r="BW85" s="845"/>
      <c r="BX85" s="845"/>
      <c r="BY85" s="845"/>
      <c r="BZ85" s="845"/>
      <c r="CA85" s="845"/>
      <c r="CB85" s="845"/>
      <c r="CC85" s="845"/>
      <c r="CD85" s="845"/>
      <c r="CE85" s="845"/>
      <c r="CF85" s="845"/>
      <c r="CG85" s="845"/>
      <c r="CH85" s="845"/>
      <c r="CI85" s="845"/>
      <c r="CJ85" s="845"/>
      <c r="CK85" s="845"/>
      <c r="CL85" s="845"/>
      <c r="CM85" s="845"/>
      <c r="CN85" s="848" t="s">
        <v>1158</v>
      </c>
      <c r="CO85" s="740"/>
    </row>
    <row r="86" spans="1:93" s="722" customFormat="1" x14ac:dyDescent="0.25">
      <c r="A86" s="740"/>
      <c r="B86" s="740"/>
      <c r="C86" s="740"/>
      <c r="D86" s="740"/>
      <c r="E86" s="740"/>
      <c r="F86" s="838"/>
      <c r="G86" s="839"/>
      <c r="H86" s="838"/>
      <c r="I86" s="839"/>
      <c r="J86" s="840"/>
      <c r="K86" s="840"/>
      <c r="L86" s="840"/>
      <c r="M86" s="840"/>
      <c r="N86" s="840"/>
      <c r="O86" s="840"/>
      <c r="P86" s="840"/>
      <c r="Q86" s="840"/>
      <c r="R86" s="840"/>
      <c r="S86" s="840"/>
      <c r="T86" s="840"/>
      <c r="U86" s="840"/>
      <c r="V86" s="840"/>
      <c r="W86" s="840"/>
      <c r="X86" s="840"/>
      <c r="Y86" s="840"/>
      <c r="Z86" s="840"/>
      <c r="AA86" s="840"/>
      <c r="AB86" s="840"/>
      <c r="AC86" s="840"/>
      <c r="AD86" s="840"/>
      <c r="AE86" s="840"/>
      <c r="AF86" s="838"/>
      <c r="AG86" s="838"/>
      <c r="AH86" s="838"/>
      <c r="AI86" s="838"/>
      <c r="AJ86" s="838"/>
      <c r="AK86" s="838"/>
      <c r="AL86" s="838"/>
      <c r="AM86" s="838"/>
      <c r="AN86" s="838"/>
      <c r="AO86" s="838"/>
      <c r="AP86" s="838"/>
      <c r="AQ86" s="838"/>
      <c r="AR86" s="841"/>
      <c r="AS86" s="841"/>
      <c r="AT86" s="841"/>
      <c r="AU86" s="838"/>
      <c r="AV86" s="838"/>
      <c r="AW86" s="838"/>
      <c r="AX86" s="838"/>
      <c r="AY86" s="842"/>
      <c r="AZ86" s="842"/>
      <c r="BA86" s="842"/>
      <c r="BB86" s="842"/>
      <c r="BC86" s="842"/>
      <c r="BD86" s="842"/>
      <c r="BE86" s="842"/>
      <c r="BF86" s="842"/>
      <c r="BG86" s="842"/>
      <c r="BH86" s="842"/>
      <c r="BI86" s="843"/>
      <c r="BJ86" s="843"/>
      <c r="BK86" s="843"/>
      <c r="BL86" s="844"/>
      <c r="BM86" s="844"/>
      <c r="BN86" s="844"/>
      <c r="BO86" s="844"/>
      <c r="BP86" s="845"/>
      <c r="BQ86" s="845"/>
      <c r="BR86" s="845"/>
      <c r="BS86" s="846"/>
      <c r="BT86" s="847"/>
      <c r="BU86" s="845"/>
      <c r="BV86" s="845"/>
      <c r="BW86" s="845"/>
      <c r="BX86" s="845"/>
      <c r="BY86" s="845"/>
      <c r="BZ86" s="845"/>
      <c r="CA86" s="845"/>
      <c r="CB86" s="845"/>
      <c r="CC86" s="845"/>
      <c r="CD86" s="845"/>
      <c r="CE86" s="845"/>
      <c r="CF86" s="845"/>
      <c r="CG86" s="845"/>
      <c r="CH86" s="845"/>
      <c r="CI86" s="845"/>
      <c r="CJ86" s="845"/>
      <c r="CK86" s="845"/>
      <c r="CL86" s="845"/>
      <c r="CM86" s="845"/>
      <c r="CN86" s="848" t="s">
        <v>1173</v>
      </c>
      <c r="CO86" s="740"/>
    </row>
    <row r="87" spans="1:93" s="722" customFormat="1" x14ac:dyDescent="0.25">
      <c r="A87" s="740"/>
      <c r="B87" s="740"/>
      <c r="C87" s="740"/>
      <c r="D87" s="740"/>
      <c r="E87" s="740"/>
      <c r="F87" s="838"/>
      <c r="G87" s="839"/>
      <c r="H87" s="838"/>
      <c r="I87" s="839"/>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38"/>
      <c r="AG87" s="838"/>
      <c r="AH87" s="838"/>
      <c r="AI87" s="838"/>
      <c r="AJ87" s="838"/>
      <c r="AK87" s="838"/>
      <c r="AL87" s="838"/>
      <c r="AM87" s="838"/>
      <c r="AN87" s="838"/>
      <c r="AO87" s="838"/>
      <c r="AP87" s="838"/>
      <c r="AQ87" s="838"/>
      <c r="AR87" s="841"/>
      <c r="AS87" s="841"/>
      <c r="AT87" s="841"/>
      <c r="AU87" s="838"/>
      <c r="AV87" s="838"/>
      <c r="AW87" s="838"/>
      <c r="AX87" s="838"/>
      <c r="AY87" s="842"/>
      <c r="AZ87" s="842"/>
      <c r="BA87" s="842"/>
      <c r="BB87" s="842"/>
      <c r="BC87" s="842"/>
      <c r="BD87" s="842"/>
      <c r="BE87" s="842"/>
      <c r="BF87" s="842"/>
      <c r="BG87" s="842"/>
      <c r="BH87" s="842"/>
      <c r="BI87" s="843"/>
      <c r="BJ87" s="843"/>
      <c r="BK87" s="843"/>
      <c r="BL87" s="844"/>
      <c r="BM87" s="844"/>
      <c r="BN87" s="844"/>
      <c r="BO87" s="844"/>
      <c r="BP87" s="845"/>
      <c r="BQ87" s="845"/>
      <c r="BR87" s="845"/>
      <c r="BS87" s="846"/>
      <c r="BT87" s="847"/>
      <c r="BU87" s="845"/>
      <c r="BV87" s="845"/>
      <c r="BW87" s="845"/>
      <c r="BX87" s="845"/>
      <c r="BY87" s="845"/>
      <c r="BZ87" s="845"/>
      <c r="CA87" s="845"/>
      <c r="CB87" s="845"/>
      <c r="CC87" s="845"/>
      <c r="CD87" s="845"/>
      <c r="CE87" s="845"/>
      <c r="CF87" s="845"/>
      <c r="CG87" s="845"/>
      <c r="CH87" s="845"/>
      <c r="CI87" s="845"/>
      <c r="CJ87" s="845"/>
      <c r="CK87" s="845"/>
      <c r="CL87" s="845"/>
      <c r="CM87" s="845"/>
      <c r="CN87" s="848" t="s">
        <v>1174</v>
      </c>
      <c r="CO87" s="740"/>
    </row>
    <row r="88" spans="1:93" s="802" customFormat="1" x14ac:dyDescent="0.25">
      <c r="A88" s="740"/>
      <c r="B88" s="740"/>
      <c r="C88" s="740"/>
      <c r="D88" s="740"/>
      <c r="E88" s="740"/>
      <c r="F88" s="838"/>
      <c r="G88" s="839"/>
      <c r="H88" s="838"/>
      <c r="I88" s="839"/>
      <c r="J88" s="840"/>
      <c r="K88" s="840"/>
      <c r="L88" s="840"/>
      <c r="M88" s="840"/>
      <c r="N88" s="840"/>
      <c r="O88" s="840"/>
      <c r="P88" s="840"/>
      <c r="Q88" s="840"/>
      <c r="R88" s="840"/>
      <c r="S88" s="840"/>
      <c r="T88" s="840"/>
      <c r="U88" s="840"/>
      <c r="V88" s="840"/>
      <c r="W88" s="840"/>
      <c r="X88" s="840"/>
      <c r="Y88" s="840"/>
      <c r="Z88" s="840"/>
      <c r="AA88" s="840"/>
      <c r="AB88" s="840"/>
      <c r="AC88" s="840"/>
      <c r="AD88" s="840"/>
      <c r="AE88" s="840"/>
      <c r="AF88" s="838"/>
      <c r="AG88" s="838"/>
      <c r="AH88" s="838"/>
      <c r="AI88" s="838"/>
      <c r="AJ88" s="838"/>
      <c r="AK88" s="838"/>
      <c r="AL88" s="838"/>
      <c r="AM88" s="838"/>
      <c r="AN88" s="838"/>
      <c r="AO88" s="838"/>
      <c r="AP88" s="838"/>
      <c r="AQ88" s="838"/>
      <c r="AR88" s="841"/>
      <c r="AS88" s="841"/>
      <c r="AT88" s="841"/>
      <c r="AU88" s="838"/>
      <c r="AV88" s="838"/>
      <c r="AW88" s="838"/>
      <c r="AX88" s="838"/>
      <c r="AY88" s="842"/>
      <c r="AZ88" s="842"/>
      <c r="BA88" s="842"/>
      <c r="BB88" s="842"/>
      <c r="BC88" s="842"/>
      <c r="BD88" s="842"/>
      <c r="BE88" s="842"/>
      <c r="BF88" s="842"/>
      <c r="BG88" s="842"/>
      <c r="BH88" s="842"/>
      <c r="BI88" s="843"/>
      <c r="BJ88" s="843"/>
      <c r="BK88" s="843"/>
      <c r="BL88" s="844"/>
      <c r="BM88" s="844"/>
      <c r="BN88" s="844"/>
      <c r="BO88" s="844"/>
      <c r="BP88" s="845"/>
      <c r="BQ88" s="845"/>
      <c r="BR88" s="845"/>
      <c r="BS88" s="846"/>
      <c r="BT88" s="847"/>
      <c r="BU88" s="845"/>
      <c r="BV88" s="845"/>
      <c r="BW88" s="845"/>
      <c r="BX88" s="845"/>
      <c r="BY88" s="845"/>
      <c r="BZ88" s="845"/>
      <c r="CA88" s="845"/>
      <c r="CB88" s="845"/>
      <c r="CC88" s="845"/>
      <c r="CD88" s="845"/>
      <c r="CE88" s="845"/>
      <c r="CF88" s="845"/>
      <c r="CG88" s="845"/>
      <c r="CH88" s="845"/>
      <c r="CI88" s="845"/>
      <c r="CJ88" s="845"/>
      <c r="CK88" s="845"/>
      <c r="CL88" s="845"/>
      <c r="CM88" s="845"/>
      <c r="CN88" s="848" t="s">
        <v>1193</v>
      </c>
      <c r="CO88" s="740"/>
    </row>
    <row r="89" spans="1:93" s="694" customFormat="1" x14ac:dyDescent="0.25">
      <c r="A89" s="740"/>
      <c r="B89" s="740"/>
      <c r="C89" s="740"/>
      <c r="D89" s="740"/>
      <c r="E89" s="740"/>
      <c r="F89" s="838"/>
      <c r="G89" s="839"/>
      <c r="H89" s="838"/>
      <c r="I89" s="839"/>
      <c r="J89" s="840"/>
      <c r="K89" s="840"/>
      <c r="L89" s="840"/>
      <c r="M89" s="840"/>
      <c r="N89" s="840"/>
      <c r="O89" s="840"/>
      <c r="P89" s="840"/>
      <c r="Q89" s="840"/>
      <c r="R89" s="840"/>
      <c r="S89" s="840"/>
      <c r="T89" s="840"/>
      <c r="U89" s="840"/>
      <c r="V89" s="840"/>
      <c r="W89" s="840"/>
      <c r="X89" s="840"/>
      <c r="Y89" s="840"/>
      <c r="Z89" s="840"/>
      <c r="AA89" s="840"/>
      <c r="AB89" s="840"/>
      <c r="AC89" s="840"/>
      <c r="AD89" s="840"/>
      <c r="AE89" s="840"/>
      <c r="AF89" s="838"/>
      <c r="AG89" s="838"/>
      <c r="AH89" s="838"/>
      <c r="AI89" s="838"/>
      <c r="AJ89" s="838"/>
      <c r="AK89" s="838"/>
      <c r="AL89" s="838"/>
      <c r="AM89" s="838"/>
      <c r="AN89" s="838"/>
      <c r="AO89" s="838"/>
      <c r="AP89" s="838"/>
      <c r="AQ89" s="838"/>
      <c r="AR89" s="841"/>
      <c r="AS89" s="841"/>
      <c r="AT89" s="841"/>
      <c r="AU89" s="838"/>
      <c r="AV89" s="838"/>
      <c r="AW89" s="838"/>
      <c r="AX89" s="838"/>
      <c r="AY89" s="842"/>
      <c r="AZ89" s="842"/>
      <c r="BA89" s="842"/>
      <c r="BB89" s="842"/>
      <c r="BC89" s="842"/>
      <c r="BD89" s="842"/>
      <c r="BE89" s="842"/>
      <c r="BF89" s="842"/>
      <c r="BG89" s="842"/>
      <c r="BH89" s="842"/>
      <c r="BI89" s="843"/>
      <c r="BJ89" s="843"/>
      <c r="BK89" s="843"/>
      <c r="BL89" s="844"/>
      <c r="BM89" s="844"/>
      <c r="BN89" s="844"/>
      <c r="BO89" s="844"/>
      <c r="BP89" s="845"/>
      <c r="BQ89" s="845"/>
      <c r="BR89" s="845"/>
      <c r="BS89" s="846"/>
      <c r="BT89" s="847"/>
      <c r="BU89" s="845"/>
      <c r="BV89" s="845"/>
      <c r="BW89" s="845"/>
      <c r="BX89" s="845"/>
      <c r="BY89" s="845"/>
      <c r="BZ89" s="845"/>
      <c r="CA89" s="845"/>
      <c r="CB89" s="845"/>
      <c r="CC89" s="845"/>
      <c r="CD89" s="845"/>
      <c r="CE89" s="845"/>
      <c r="CF89" s="845"/>
      <c r="CG89" s="845"/>
      <c r="CH89" s="845"/>
      <c r="CI89" s="845"/>
      <c r="CJ89" s="845"/>
      <c r="CK89" s="845"/>
      <c r="CL89" s="845"/>
      <c r="CM89" s="845"/>
      <c r="CN89" s="848" t="s">
        <v>1160</v>
      </c>
      <c r="CO89" s="740"/>
    </row>
    <row r="90" spans="1:93" s="694" customFormat="1" x14ac:dyDescent="0.25">
      <c r="A90" s="740"/>
      <c r="B90" s="740"/>
      <c r="C90" s="740"/>
      <c r="D90" s="740"/>
      <c r="E90" s="740"/>
      <c r="F90" s="838"/>
      <c r="G90" s="839"/>
      <c r="H90" s="838"/>
      <c r="I90" s="839"/>
      <c r="J90" s="840"/>
      <c r="K90" s="840"/>
      <c r="L90" s="840"/>
      <c r="M90" s="840"/>
      <c r="N90" s="840"/>
      <c r="O90" s="840"/>
      <c r="P90" s="840"/>
      <c r="Q90" s="840"/>
      <c r="R90" s="840"/>
      <c r="S90" s="840"/>
      <c r="T90" s="840"/>
      <c r="U90" s="840"/>
      <c r="V90" s="840"/>
      <c r="W90" s="840"/>
      <c r="X90" s="840"/>
      <c r="Y90" s="840"/>
      <c r="Z90" s="840"/>
      <c r="AA90" s="840"/>
      <c r="AB90" s="840"/>
      <c r="AC90" s="840"/>
      <c r="AD90" s="840"/>
      <c r="AE90" s="840"/>
      <c r="AF90" s="838"/>
      <c r="AG90" s="838"/>
      <c r="AH90" s="838"/>
      <c r="AI90" s="838"/>
      <c r="AJ90" s="838"/>
      <c r="AK90" s="838"/>
      <c r="AL90" s="838"/>
      <c r="AM90" s="838"/>
      <c r="AN90" s="838"/>
      <c r="AO90" s="838"/>
      <c r="AP90" s="838"/>
      <c r="AQ90" s="838"/>
      <c r="AR90" s="841"/>
      <c r="AS90" s="841"/>
      <c r="AT90" s="841"/>
      <c r="AU90" s="838"/>
      <c r="AV90" s="838"/>
      <c r="AW90" s="838"/>
      <c r="AX90" s="838"/>
      <c r="AY90" s="842"/>
      <c r="AZ90" s="842"/>
      <c r="BA90" s="842"/>
      <c r="BB90" s="842"/>
      <c r="BC90" s="842"/>
      <c r="BD90" s="842"/>
      <c r="BE90" s="842"/>
      <c r="BF90" s="842"/>
      <c r="BG90" s="842"/>
      <c r="BH90" s="842"/>
      <c r="BI90" s="843"/>
      <c r="BJ90" s="843"/>
      <c r="BK90" s="843"/>
      <c r="BL90" s="844"/>
      <c r="BM90" s="844"/>
      <c r="BN90" s="844"/>
      <c r="BO90" s="844"/>
      <c r="BP90" s="845"/>
      <c r="BQ90" s="845"/>
      <c r="BR90" s="845"/>
      <c r="BS90" s="846"/>
      <c r="BT90" s="847"/>
      <c r="BU90" s="845"/>
      <c r="BV90" s="845"/>
      <c r="BW90" s="845"/>
      <c r="BX90" s="845"/>
      <c r="BY90" s="845"/>
      <c r="BZ90" s="845"/>
      <c r="CA90" s="845"/>
      <c r="CB90" s="845"/>
      <c r="CC90" s="845"/>
      <c r="CD90" s="845"/>
      <c r="CE90" s="845"/>
      <c r="CF90" s="845"/>
      <c r="CG90" s="845"/>
      <c r="CH90" s="845"/>
      <c r="CI90" s="845"/>
      <c r="CJ90" s="845"/>
      <c r="CK90" s="845"/>
      <c r="CL90" s="845"/>
      <c r="CM90" s="845"/>
      <c r="CN90" s="848" t="s">
        <v>1161</v>
      </c>
      <c r="CO90" s="740"/>
    </row>
    <row r="91" spans="1:93" s="694" customFormat="1" x14ac:dyDescent="0.25">
      <c r="A91" s="740"/>
      <c r="B91" s="740"/>
      <c r="C91" s="740"/>
      <c r="D91" s="740"/>
      <c r="E91" s="740"/>
      <c r="F91" s="838"/>
      <c r="G91" s="839"/>
      <c r="H91" s="838"/>
      <c r="I91" s="839"/>
      <c r="J91" s="840"/>
      <c r="K91" s="840"/>
      <c r="L91" s="840"/>
      <c r="M91" s="840"/>
      <c r="N91" s="840"/>
      <c r="O91" s="840"/>
      <c r="P91" s="840"/>
      <c r="Q91" s="840"/>
      <c r="R91" s="840"/>
      <c r="S91" s="840"/>
      <c r="T91" s="840"/>
      <c r="U91" s="840"/>
      <c r="V91" s="840"/>
      <c r="W91" s="840"/>
      <c r="X91" s="840"/>
      <c r="Y91" s="840"/>
      <c r="Z91" s="840"/>
      <c r="AA91" s="840"/>
      <c r="AB91" s="840"/>
      <c r="AC91" s="840"/>
      <c r="AD91" s="840"/>
      <c r="AE91" s="840"/>
      <c r="AF91" s="838"/>
      <c r="AG91" s="838"/>
      <c r="AH91" s="838"/>
      <c r="AI91" s="838"/>
      <c r="AJ91" s="838"/>
      <c r="AK91" s="838"/>
      <c r="AL91" s="838"/>
      <c r="AM91" s="838"/>
      <c r="AN91" s="838"/>
      <c r="AO91" s="838"/>
      <c r="AP91" s="838"/>
      <c r="AQ91" s="838"/>
      <c r="AR91" s="841"/>
      <c r="AS91" s="841"/>
      <c r="AT91" s="841"/>
      <c r="AU91" s="838"/>
      <c r="AV91" s="838"/>
      <c r="AW91" s="838"/>
      <c r="AX91" s="838"/>
      <c r="AY91" s="842"/>
      <c r="AZ91" s="842"/>
      <c r="BA91" s="842"/>
      <c r="BB91" s="842"/>
      <c r="BC91" s="842"/>
      <c r="BD91" s="842"/>
      <c r="BE91" s="842"/>
      <c r="BF91" s="842"/>
      <c r="BG91" s="842"/>
      <c r="BH91" s="842"/>
      <c r="BI91" s="843"/>
      <c r="BJ91" s="843"/>
      <c r="BK91" s="843"/>
      <c r="BL91" s="844"/>
      <c r="BM91" s="844"/>
      <c r="BN91" s="844"/>
      <c r="BO91" s="844"/>
      <c r="BP91" s="845"/>
      <c r="BQ91" s="845"/>
      <c r="BR91" s="845"/>
      <c r="BS91" s="846"/>
      <c r="BT91" s="847"/>
      <c r="BU91" s="845"/>
      <c r="BV91" s="845"/>
      <c r="BW91" s="845"/>
      <c r="BX91" s="845"/>
      <c r="BY91" s="845"/>
      <c r="BZ91" s="845"/>
      <c r="CA91" s="845"/>
      <c r="CB91" s="845"/>
      <c r="CC91" s="845"/>
      <c r="CD91" s="845"/>
      <c r="CE91" s="845"/>
      <c r="CF91" s="845"/>
      <c r="CG91" s="845"/>
      <c r="CH91" s="845"/>
      <c r="CI91" s="845"/>
      <c r="CJ91" s="845"/>
      <c r="CK91" s="845"/>
      <c r="CL91" s="845"/>
      <c r="CM91" s="845"/>
      <c r="CN91" s="848" t="s">
        <v>1162</v>
      </c>
      <c r="CO91" s="740"/>
    </row>
    <row r="92" spans="1:93" s="694" customFormat="1" x14ac:dyDescent="0.25">
      <c r="A92" s="740"/>
      <c r="B92" s="740"/>
      <c r="C92" s="740"/>
      <c r="D92" s="740"/>
      <c r="E92" s="740"/>
      <c r="F92" s="838"/>
      <c r="G92" s="839"/>
      <c r="H92" s="838"/>
      <c r="I92" s="839"/>
      <c r="J92" s="840"/>
      <c r="K92" s="840"/>
      <c r="L92" s="840"/>
      <c r="M92" s="840"/>
      <c r="N92" s="840"/>
      <c r="O92" s="840"/>
      <c r="P92" s="840"/>
      <c r="Q92" s="840"/>
      <c r="R92" s="840"/>
      <c r="S92" s="840"/>
      <c r="T92" s="840"/>
      <c r="U92" s="840"/>
      <c r="V92" s="840"/>
      <c r="W92" s="840"/>
      <c r="X92" s="840"/>
      <c r="Y92" s="840"/>
      <c r="Z92" s="840"/>
      <c r="AA92" s="840"/>
      <c r="AB92" s="840"/>
      <c r="AC92" s="840"/>
      <c r="AD92" s="840"/>
      <c r="AE92" s="840"/>
      <c r="AF92" s="838"/>
      <c r="AG92" s="838"/>
      <c r="AH92" s="838"/>
      <c r="AI92" s="838"/>
      <c r="AJ92" s="838"/>
      <c r="AK92" s="838"/>
      <c r="AL92" s="838"/>
      <c r="AM92" s="838"/>
      <c r="AN92" s="838"/>
      <c r="AO92" s="838"/>
      <c r="AP92" s="838"/>
      <c r="AQ92" s="838"/>
      <c r="AR92" s="841"/>
      <c r="AS92" s="841"/>
      <c r="AT92" s="841"/>
      <c r="AU92" s="838"/>
      <c r="AV92" s="838"/>
      <c r="AW92" s="838"/>
      <c r="AX92" s="838"/>
      <c r="AY92" s="842"/>
      <c r="AZ92" s="842"/>
      <c r="BA92" s="842"/>
      <c r="BB92" s="842"/>
      <c r="BC92" s="842"/>
      <c r="BD92" s="842"/>
      <c r="BE92" s="842"/>
      <c r="BF92" s="842"/>
      <c r="BG92" s="842"/>
      <c r="BH92" s="842"/>
      <c r="BI92" s="843"/>
      <c r="BJ92" s="843"/>
      <c r="BK92" s="843"/>
      <c r="BL92" s="844"/>
      <c r="BM92" s="844"/>
      <c r="BN92" s="844"/>
      <c r="BO92" s="844"/>
      <c r="BP92" s="845"/>
      <c r="BQ92" s="845"/>
      <c r="BR92" s="845"/>
      <c r="BS92" s="846"/>
      <c r="BT92" s="847"/>
      <c r="BU92" s="845"/>
      <c r="BV92" s="845"/>
      <c r="BW92" s="845"/>
      <c r="BX92" s="845"/>
      <c r="BY92" s="845"/>
      <c r="BZ92" s="845"/>
      <c r="CA92" s="845"/>
      <c r="CB92" s="845"/>
      <c r="CC92" s="845"/>
      <c r="CD92" s="845"/>
      <c r="CE92" s="845"/>
      <c r="CF92" s="845"/>
      <c r="CG92" s="845"/>
      <c r="CH92" s="845"/>
      <c r="CI92" s="845"/>
      <c r="CJ92" s="845"/>
      <c r="CK92" s="845"/>
      <c r="CL92" s="845"/>
      <c r="CM92" s="845"/>
      <c r="CN92" s="848" t="s">
        <v>1163</v>
      </c>
      <c r="CO92" s="740"/>
    </row>
    <row r="93" spans="1:93" s="694" customFormat="1" x14ac:dyDescent="0.25">
      <c r="A93" s="740"/>
      <c r="B93" s="740"/>
      <c r="C93" s="740"/>
      <c r="D93" s="740"/>
      <c r="E93" s="740"/>
      <c r="F93" s="838"/>
      <c r="G93" s="839"/>
      <c r="H93" s="838"/>
      <c r="I93" s="839"/>
      <c r="J93" s="840"/>
      <c r="K93" s="840"/>
      <c r="L93" s="840"/>
      <c r="M93" s="840"/>
      <c r="N93" s="840"/>
      <c r="O93" s="840"/>
      <c r="P93" s="840"/>
      <c r="Q93" s="840"/>
      <c r="R93" s="840"/>
      <c r="S93" s="840"/>
      <c r="T93" s="840"/>
      <c r="U93" s="840"/>
      <c r="V93" s="840"/>
      <c r="W93" s="840"/>
      <c r="X93" s="840"/>
      <c r="Y93" s="840"/>
      <c r="Z93" s="840"/>
      <c r="AA93" s="840"/>
      <c r="AB93" s="840"/>
      <c r="AC93" s="840"/>
      <c r="AD93" s="840"/>
      <c r="AE93" s="840"/>
      <c r="AF93" s="838"/>
      <c r="AG93" s="838"/>
      <c r="AH93" s="838"/>
      <c r="AI93" s="838"/>
      <c r="AJ93" s="838"/>
      <c r="AK93" s="838"/>
      <c r="AL93" s="838"/>
      <c r="AM93" s="838"/>
      <c r="AN93" s="838"/>
      <c r="AO93" s="838"/>
      <c r="AP93" s="838"/>
      <c r="AQ93" s="838"/>
      <c r="AR93" s="841"/>
      <c r="AS93" s="841"/>
      <c r="AT93" s="841"/>
      <c r="AU93" s="838"/>
      <c r="AV93" s="838"/>
      <c r="AW93" s="838"/>
      <c r="AX93" s="838"/>
      <c r="AY93" s="842"/>
      <c r="AZ93" s="842"/>
      <c r="BA93" s="842"/>
      <c r="BB93" s="842"/>
      <c r="BC93" s="842"/>
      <c r="BD93" s="842"/>
      <c r="BE93" s="842"/>
      <c r="BF93" s="842"/>
      <c r="BG93" s="842"/>
      <c r="BH93" s="842"/>
      <c r="BI93" s="843"/>
      <c r="BJ93" s="843"/>
      <c r="BK93" s="843"/>
      <c r="BL93" s="844"/>
      <c r="BM93" s="844"/>
      <c r="BN93" s="844"/>
      <c r="BO93" s="844"/>
      <c r="BP93" s="845"/>
      <c r="BQ93" s="845"/>
      <c r="BR93" s="845"/>
      <c r="BS93" s="846"/>
      <c r="BT93" s="847"/>
      <c r="BU93" s="845"/>
      <c r="BV93" s="845"/>
      <c r="BW93" s="845"/>
      <c r="BX93" s="845"/>
      <c r="BY93" s="845"/>
      <c r="BZ93" s="845"/>
      <c r="CA93" s="845"/>
      <c r="CB93" s="845"/>
      <c r="CC93" s="845"/>
      <c r="CD93" s="845"/>
      <c r="CE93" s="845"/>
      <c r="CF93" s="845"/>
      <c r="CG93" s="845"/>
      <c r="CH93" s="845"/>
      <c r="CI93" s="845"/>
      <c r="CJ93" s="845"/>
      <c r="CK93" s="845"/>
      <c r="CL93" s="845"/>
      <c r="CM93" s="845"/>
      <c r="CN93" s="848" t="s">
        <v>1164</v>
      </c>
      <c r="CO93" s="740"/>
    </row>
    <row r="94" spans="1:93" s="694" customFormat="1" x14ac:dyDescent="0.25">
      <c r="A94" s="740"/>
      <c r="B94" s="740"/>
      <c r="C94" s="740"/>
      <c r="D94" s="740"/>
      <c r="E94" s="740"/>
      <c r="F94" s="838"/>
      <c r="G94" s="839"/>
      <c r="H94" s="838"/>
      <c r="I94" s="839"/>
      <c r="J94" s="840"/>
      <c r="K94" s="840"/>
      <c r="L94" s="840"/>
      <c r="M94" s="840"/>
      <c r="N94" s="840"/>
      <c r="O94" s="840"/>
      <c r="P94" s="840"/>
      <c r="Q94" s="840"/>
      <c r="R94" s="840"/>
      <c r="S94" s="840"/>
      <c r="T94" s="840"/>
      <c r="U94" s="840"/>
      <c r="V94" s="840"/>
      <c r="W94" s="840"/>
      <c r="X94" s="840"/>
      <c r="Y94" s="840"/>
      <c r="Z94" s="840"/>
      <c r="AA94" s="840"/>
      <c r="AB94" s="840"/>
      <c r="AC94" s="840"/>
      <c r="AD94" s="840"/>
      <c r="AE94" s="840"/>
      <c r="AF94" s="838"/>
      <c r="AG94" s="838"/>
      <c r="AH94" s="838"/>
      <c r="AI94" s="838"/>
      <c r="AJ94" s="838"/>
      <c r="AK94" s="838"/>
      <c r="AL94" s="838"/>
      <c r="AM94" s="838"/>
      <c r="AN94" s="838"/>
      <c r="AO94" s="838"/>
      <c r="AP94" s="838"/>
      <c r="AQ94" s="838"/>
      <c r="AR94" s="841"/>
      <c r="AS94" s="841"/>
      <c r="AT94" s="841"/>
      <c r="AU94" s="838"/>
      <c r="AV94" s="838"/>
      <c r="AW94" s="838"/>
      <c r="AX94" s="838"/>
      <c r="AY94" s="842"/>
      <c r="AZ94" s="842"/>
      <c r="BA94" s="842"/>
      <c r="BB94" s="842"/>
      <c r="BC94" s="842"/>
      <c r="BD94" s="842"/>
      <c r="BE94" s="842"/>
      <c r="BF94" s="842"/>
      <c r="BG94" s="842"/>
      <c r="BH94" s="842"/>
      <c r="BI94" s="843"/>
      <c r="BJ94" s="843"/>
      <c r="BK94" s="843"/>
      <c r="BL94" s="844"/>
      <c r="BM94" s="844"/>
      <c r="BN94" s="844"/>
      <c r="BO94" s="844"/>
      <c r="BP94" s="845"/>
      <c r="BQ94" s="845"/>
      <c r="BR94" s="845"/>
      <c r="BS94" s="846"/>
      <c r="BT94" s="847"/>
      <c r="BU94" s="845"/>
      <c r="BV94" s="845"/>
      <c r="BW94" s="845"/>
      <c r="BX94" s="845"/>
      <c r="BY94" s="845"/>
      <c r="BZ94" s="845"/>
      <c r="CA94" s="845"/>
      <c r="CB94" s="845"/>
      <c r="CC94" s="845"/>
      <c r="CD94" s="845"/>
      <c r="CE94" s="845"/>
      <c r="CF94" s="845"/>
      <c r="CG94" s="845"/>
      <c r="CH94" s="845"/>
      <c r="CI94" s="845"/>
      <c r="CJ94" s="845"/>
      <c r="CK94" s="845"/>
      <c r="CL94" s="845"/>
      <c r="CM94" s="845"/>
      <c r="CN94" s="848" t="s">
        <v>1166</v>
      </c>
      <c r="CO94" s="740"/>
    </row>
    <row r="95" spans="1:93" s="694" customFormat="1" x14ac:dyDescent="0.25">
      <c r="A95" s="740"/>
      <c r="B95" s="740"/>
      <c r="C95" s="740"/>
      <c r="D95" s="740"/>
      <c r="E95" s="740"/>
      <c r="F95" s="838"/>
      <c r="G95" s="839"/>
      <c r="H95" s="838"/>
      <c r="I95" s="839"/>
      <c r="J95" s="840"/>
      <c r="K95" s="840"/>
      <c r="L95" s="840"/>
      <c r="M95" s="840"/>
      <c r="N95" s="840"/>
      <c r="O95" s="840"/>
      <c r="P95" s="840"/>
      <c r="Q95" s="840"/>
      <c r="R95" s="840"/>
      <c r="S95" s="840"/>
      <c r="T95" s="840"/>
      <c r="U95" s="840"/>
      <c r="V95" s="840"/>
      <c r="W95" s="840"/>
      <c r="X95" s="840"/>
      <c r="Y95" s="840"/>
      <c r="Z95" s="840"/>
      <c r="AA95" s="840"/>
      <c r="AB95" s="840"/>
      <c r="AC95" s="840"/>
      <c r="AD95" s="840"/>
      <c r="AE95" s="840"/>
      <c r="AF95" s="838"/>
      <c r="AG95" s="838"/>
      <c r="AH95" s="838"/>
      <c r="AI95" s="838"/>
      <c r="AJ95" s="838"/>
      <c r="AK95" s="838"/>
      <c r="AL95" s="838"/>
      <c r="AM95" s="838"/>
      <c r="AN95" s="838"/>
      <c r="AO95" s="838"/>
      <c r="AP95" s="838"/>
      <c r="AQ95" s="838"/>
      <c r="AR95" s="841"/>
      <c r="AS95" s="841"/>
      <c r="AT95" s="841"/>
      <c r="AU95" s="838"/>
      <c r="AV95" s="838"/>
      <c r="AW95" s="838"/>
      <c r="AX95" s="838"/>
      <c r="AY95" s="842"/>
      <c r="AZ95" s="842"/>
      <c r="BA95" s="842"/>
      <c r="BB95" s="842"/>
      <c r="BC95" s="842"/>
      <c r="BD95" s="842"/>
      <c r="BE95" s="842"/>
      <c r="BF95" s="842"/>
      <c r="BG95" s="842"/>
      <c r="BH95" s="842"/>
      <c r="BI95" s="843"/>
      <c r="BJ95" s="843"/>
      <c r="BK95" s="843"/>
      <c r="BL95" s="844"/>
      <c r="BM95" s="844"/>
      <c r="BN95" s="844"/>
      <c r="BO95" s="844"/>
      <c r="BP95" s="845"/>
      <c r="BQ95" s="845"/>
      <c r="BR95" s="845"/>
      <c r="BS95" s="846"/>
      <c r="BT95" s="847"/>
      <c r="BU95" s="845"/>
      <c r="BV95" s="845"/>
      <c r="BW95" s="845"/>
      <c r="BX95" s="845"/>
      <c r="BY95" s="845"/>
      <c r="BZ95" s="845"/>
      <c r="CA95" s="845"/>
      <c r="CB95" s="845"/>
      <c r="CC95" s="845"/>
      <c r="CD95" s="845"/>
      <c r="CE95" s="845"/>
      <c r="CF95" s="845"/>
      <c r="CG95" s="845"/>
      <c r="CH95" s="845"/>
      <c r="CI95" s="845"/>
      <c r="CJ95" s="845"/>
      <c r="CK95" s="845"/>
      <c r="CL95" s="845"/>
      <c r="CM95" s="845"/>
      <c r="CN95" s="848" t="s">
        <v>1167</v>
      </c>
      <c r="CO95" s="740"/>
    </row>
    <row r="96" spans="1:93" s="694" customFormat="1" x14ac:dyDescent="0.25">
      <c r="A96" s="740"/>
      <c r="B96" s="740"/>
      <c r="C96" s="740"/>
      <c r="D96" s="740"/>
      <c r="E96" s="740"/>
      <c r="F96" s="838"/>
      <c r="G96" s="839"/>
      <c r="H96" s="838"/>
      <c r="I96" s="839"/>
      <c r="J96" s="840"/>
      <c r="K96" s="840"/>
      <c r="L96" s="840"/>
      <c r="M96" s="840"/>
      <c r="N96" s="840"/>
      <c r="O96" s="840"/>
      <c r="P96" s="840"/>
      <c r="Q96" s="840"/>
      <c r="R96" s="840"/>
      <c r="S96" s="840"/>
      <c r="T96" s="840"/>
      <c r="U96" s="840"/>
      <c r="V96" s="840"/>
      <c r="W96" s="840"/>
      <c r="X96" s="840"/>
      <c r="Y96" s="840"/>
      <c r="Z96" s="840"/>
      <c r="AA96" s="840"/>
      <c r="AB96" s="840"/>
      <c r="AC96" s="840"/>
      <c r="AD96" s="840"/>
      <c r="AE96" s="840"/>
      <c r="AF96" s="838"/>
      <c r="AG96" s="838"/>
      <c r="AH96" s="838"/>
      <c r="AI96" s="838"/>
      <c r="AJ96" s="838"/>
      <c r="AK96" s="838"/>
      <c r="AL96" s="838"/>
      <c r="AM96" s="838"/>
      <c r="AN96" s="838"/>
      <c r="AO96" s="838"/>
      <c r="AP96" s="838"/>
      <c r="AQ96" s="838"/>
      <c r="AR96" s="841"/>
      <c r="AS96" s="841"/>
      <c r="AT96" s="841"/>
      <c r="AU96" s="838"/>
      <c r="AV96" s="838"/>
      <c r="AW96" s="838"/>
      <c r="AX96" s="838"/>
      <c r="AY96" s="842"/>
      <c r="AZ96" s="842"/>
      <c r="BA96" s="842"/>
      <c r="BB96" s="842"/>
      <c r="BC96" s="842"/>
      <c r="BD96" s="842"/>
      <c r="BE96" s="842"/>
      <c r="BF96" s="842"/>
      <c r="BG96" s="842"/>
      <c r="BH96" s="842"/>
      <c r="BI96" s="843"/>
      <c r="BJ96" s="843"/>
      <c r="BK96" s="843"/>
      <c r="BL96" s="844"/>
      <c r="BM96" s="844"/>
      <c r="BN96" s="844"/>
      <c r="BO96" s="844"/>
      <c r="BP96" s="845"/>
      <c r="BQ96" s="845"/>
      <c r="BR96" s="845"/>
      <c r="BS96" s="846"/>
      <c r="BT96" s="847"/>
      <c r="BU96" s="845"/>
      <c r="BV96" s="845"/>
      <c r="BW96" s="845"/>
      <c r="BX96" s="845"/>
      <c r="BY96" s="845"/>
      <c r="BZ96" s="845"/>
      <c r="CA96" s="845"/>
      <c r="CB96" s="845"/>
      <c r="CC96" s="845"/>
      <c r="CD96" s="845"/>
      <c r="CE96" s="845"/>
      <c r="CF96" s="845"/>
      <c r="CG96" s="845"/>
      <c r="CH96" s="845"/>
      <c r="CI96" s="845"/>
      <c r="CJ96" s="845"/>
      <c r="CK96" s="845"/>
      <c r="CL96" s="845"/>
      <c r="CM96" s="845"/>
      <c r="CN96" s="848" t="s">
        <v>1171</v>
      </c>
      <c r="CO96" s="740"/>
    </row>
    <row r="97" spans="1:93" s="722" customFormat="1" x14ac:dyDescent="0.25">
      <c r="A97" s="740"/>
      <c r="B97" s="740"/>
      <c r="C97" s="740"/>
      <c r="D97" s="740"/>
      <c r="E97" s="740"/>
      <c r="F97" s="838"/>
      <c r="G97" s="839"/>
      <c r="H97" s="838"/>
      <c r="I97" s="839"/>
      <c r="J97" s="840"/>
      <c r="K97" s="840"/>
      <c r="L97" s="840"/>
      <c r="M97" s="840"/>
      <c r="N97" s="840"/>
      <c r="O97" s="840"/>
      <c r="P97" s="840"/>
      <c r="Q97" s="840"/>
      <c r="R97" s="840"/>
      <c r="S97" s="840"/>
      <c r="T97" s="840"/>
      <c r="U97" s="840"/>
      <c r="V97" s="840"/>
      <c r="W97" s="840"/>
      <c r="X97" s="840"/>
      <c r="Y97" s="840"/>
      <c r="Z97" s="840"/>
      <c r="AA97" s="840"/>
      <c r="AB97" s="840"/>
      <c r="AC97" s="840"/>
      <c r="AD97" s="840"/>
      <c r="AE97" s="840"/>
      <c r="AF97" s="838"/>
      <c r="AG97" s="838"/>
      <c r="AH97" s="838"/>
      <c r="AI97" s="838"/>
      <c r="AJ97" s="838"/>
      <c r="AK97" s="838"/>
      <c r="AL97" s="838"/>
      <c r="AM97" s="838"/>
      <c r="AN97" s="838"/>
      <c r="AO97" s="838"/>
      <c r="AP97" s="838"/>
      <c r="AQ97" s="838"/>
      <c r="AR97" s="841"/>
      <c r="AS97" s="841"/>
      <c r="AT97" s="841"/>
      <c r="AU97" s="838"/>
      <c r="AV97" s="838"/>
      <c r="AW97" s="838"/>
      <c r="AX97" s="838"/>
      <c r="AY97" s="842"/>
      <c r="AZ97" s="842"/>
      <c r="BA97" s="842"/>
      <c r="BB97" s="842"/>
      <c r="BC97" s="842"/>
      <c r="BD97" s="842"/>
      <c r="BE97" s="842"/>
      <c r="BF97" s="842"/>
      <c r="BG97" s="842"/>
      <c r="BH97" s="842"/>
      <c r="BI97" s="843"/>
      <c r="BJ97" s="843"/>
      <c r="BK97" s="843"/>
      <c r="BL97" s="844"/>
      <c r="BM97" s="844"/>
      <c r="BN97" s="844"/>
      <c r="BO97" s="844"/>
      <c r="BP97" s="845"/>
      <c r="BQ97" s="845"/>
      <c r="BR97" s="845"/>
      <c r="BS97" s="846"/>
      <c r="BT97" s="847"/>
      <c r="BU97" s="845"/>
      <c r="BV97" s="845"/>
      <c r="BW97" s="845"/>
      <c r="BX97" s="845"/>
      <c r="BY97" s="845"/>
      <c r="BZ97" s="845"/>
      <c r="CA97" s="845"/>
      <c r="CB97" s="845"/>
      <c r="CC97" s="845"/>
      <c r="CD97" s="845"/>
      <c r="CE97" s="845"/>
      <c r="CF97" s="845"/>
      <c r="CG97" s="845"/>
      <c r="CH97" s="845"/>
      <c r="CI97" s="845"/>
      <c r="CJ97" s="845"/>
      <c r="CK97" s="845"/>
      <c r="CL97" s="845"/>
      <c r="CM97" s="845"/>
      <c r="CN97" s="848" t="s">
        <v>1170</v>
      </c>
      <c r="CO97" s="740"/>
    </row>
    <row r="98" spans="1:93" s="722" customFormat="1" x14ac:dyDescent="0.25">
      <c r="A98" s="740"/>
      <c r="B98" s="740"/>
      <c r="C98" s="740"/>
      <c r="D98" s="740"/>
      <c r="E98" s="740"/>
      <c r="F98" s="838"/>
      <c r="G98" s="839"/>
      <c r="H98" s="838"/>
      <c r="I98" s="839"/>
      <c r="J98" s="840"/>
      <c r="K98" s="840"/>
      <c r="L98" s="840"/>
      <c r="M98" s="840"/>
      <c r="N98" s="840"/>
      <c r="O98" s="840"/>
      <c r="P98" s="840"/>
      <c r="Q98" s="840"/>
      <c r="R98" s="840"/>
      <c r="S98" s="840"/>
      <c r="T98" s="840"/>
      <c r="U98" s="840"/>
      <c r="V98" s="840"/>
      <c r="W98" s="840"/>
      <c r="X98" s="840"/>
      <c r="Y98" s="840"/>
      <c r="Z98" s="840"/>
      <c r="AA98" s="840"/>
      <c r="AB98" s="840"/>
      <c r="AC98" s="840"/>
      <c r="AD98" s="840"/>
      <c r="AE98" s="840"/>
      <c r="AF98" s="838"/>
      <c r="AG98" s="838"/>
      <c r="AH98" s="838"/>
      <c r="AI98" s="838"/>
      <c r="AJ98" s="838"/>
      <c r="AK98" s="838"/>
      <c r="AL98" s="838"/>
      <c r="AM98" s="838"/>
      <c r="AN98" s="838"/>
      <c r="AO98" s="838"/>
      <c r="AP98" s="838"/>
      <c r="AQ98" s="838"/>
      <c r="AR98" s="841"/>
      <c r="AS98" s="841"/>
      <c r="AT98" s="841"/>
      <c r="AU98" s="838"/>
      <c r="AV98" s="838"/>
      <c r="AW98" s="838"/>
      <c r="AX98" s="838"/>
      <c r="AY98" s="842"/>
      <c r="AZ98" s="842"/>
      <c r="BA98" s="842"/>
      <c r="BB98" s="842"/>
      <c r="BC98" s="842"/>
      <c r="BD98" s="842"/>
      <c r="BE98" s="842"/>
      <c r="BF98" s="842"/>
      <c r="BG98" s="842"/>
      <c r="BH98" s="842"/>
      <c r="BI98" s="843"/>
      <c r="BJ98" s="843"/>
      <c r="BK98" s="843"/>
      <c r="BL98" s="844"/>
      <c r="BM98" s="844"/>
      <c r="BN98" s="844"/>
      <c r="BO98" s="844"/>
      <c r="BP98" s="845"/>
      <c r="BQ98" s="845"/>
      <c r="BR98" s="845"/>
      <c r="BS98" s="846"/>
      <c r="BT98" s="847"/>
      <c r="BU98" s="845"/>
      <c r="BV98" s="845"/>
      <c r="BW98" s="845"/>
      <c r="BX98" s="845"/>
      <c r="BY98" s="845"/>
      <c r="BZ98" s="845"/>
      <c r="CA98" s="845"/>
      <c r="CB98" s="845"/>
      <c r="CC98" s="845"/>
      <c r="CD98" s="845"/>
      <c r="CE98" s="845"/>
      <c r="CF98" s="845"/>
      <c r="CG98" s="845"/>
      <c r="CH98" s="845"/>
      <c r="CI98" s="845"/>
      <c r="CJ98" s="845"/>
      <c r="CK98" s="845"/>
      <c r="CL98" s="845"/>
      <c r="CM98" s="845"/>
      <c r="CN98" s="848" t="s">
        <v>1169</v>
      </c>
      <c r="CO98" s="740"/>
    </row>
    <row r="99" spans="1:93" s="694" customFormat="1" x14ac:dyDescent="0.25">
      <c r="A99" s="740"/>
      <c r="B99" s="740"/>
      <c r="C99" s="740"/>
      <c r="D99" s="740"/>
      <c r="E99" s="740"/>
      <c r="F99" s="838"/>
      <c r="G99" s="839"/>
      <c r="H99" s="838"/>
      <c r="I99" s="839"/>
      <c r="J99" s="840"/>
      <c r="K99" s="840"/>
      <c r="L99" s="840"/>
      <c r="M99" s="840"/>
      <c r="N99" s="840"/>
      <c r="O99" s="840"/>
      <c r="P99" s="840"/>
      <c r="Q99" s="840"/>
      <c r="R99" s="840"/>
      <c r="S99" s="840"/>
      <c r="T99" s="840"/>
      <c r="U99" s="840"/>
      <c r="V99" s="840"/>
      <c r="W99" s="840"/>
      <c r="X99" s="840"/>
      <c r="Y99" s="840"/>
      <c r="Z99" s="840"/>
      <c r="AA99" s="840"/>
      <c r="AB99" s="840"/>
      <c r="AC99" s="840"/>
      <c r="AD99" s="840"/>
      <c r="AE99" s="840"/>
      <c r="AF99" s="838"/>
      <c r="AG99" s="838"/>
      <c r="AH99" s="838"/>
      <c r="AI99" s="838"/>
      <c r="AJ99" s="838"/>
      <c r="AK99" s="838"/>
      <c r="AL99" s="838"/>
      <c r="AM99" s="838"/>
      <c r="AN99" s="838"/>
      <c r="AO99" s="838"/>
      <c r="AP99" s="838"/>
      <c r="AQ99" s="838"/>
      <c r="AR99" s="841"/>
      <c r="AS99" s="841"/>
      <c r="AT99" s="841"/>
      <c r="AU99" s="838"/>
      <c r="AV99" s="838"/>
      <c r="AW99" s="838"/>
      <c r="AX99" s="838"/>
      <c r="AY99" s="842"/>
      <c r="AZ99" s="842"/>
      <c r="BA99" s="842"/>
      <c r="BB99" s="842"/>
      <c r="BC99" s="842"/>
      <c r="BD99" s="842"/>
      <c r="BE99" s="842"/>
      <c r="BF99" s="842"/>
      <c r="BG99" s="842"/>
      <c r="BH99" s="842"/>
      <c r="BI99" s="843"/>
      <c r="BJ99" s="843"/>
      <c r="BK99" s="843"/>
      <c r="BL99" s="844"/>
      <c r="BM99" s="844"/>
      <c r="BN99" s="844"/>
      <c r="BO99" s="844"/>
      <c r="BP99" s="845"/>
      <c r="BQ99" s="845"/>
      <c r="BR99" s="845"/>
      <c r="BS99" s="846"/>
      <c r="BT99" s="847"/>
      <c r="BU99" s="845"/>
      <c r="BV99" s="845"/>
      <c r="BW99" s="845"/>
      <c r="BX99" s="845"/>
      <c r="BY99" s="845"/>
      <c r="BZ99" s="845"/>
      <c r="CA99" s="845"/>
      <c r="CB99" s="845"/>
      <c r="CC99" s="845"/>
      <c r="CD99" s="845"/>
      <c r="CE99" s="845"/>
      <c r="CF99" s="845"/>
      <c r="CG99" s="845"/>
      <c r="CH99" s="845"/>
      <c r="CI99" s="845"/>
      <c r="CJ99" s="845"/>
      <c r="CK99" s="845"/>
      <c r="CL99" s="845"/>
      <c r="CM99" s="845"/>
      <c r="CN99" s="848" t="s">
        <v>1165</v>
      </c>
      <c r="CO99" s="740"/>
    </row>
    <row r="100" spans="1:93" s="722" customFormat="1" x14ac:dyDescent="0.25">
      <c r="A100" s="740"/>
      <c r="B100" s="740"/>
      <c r="C100" s="740"/>
      <c r="D100" s="740"/>
      <c r="E100" s="740"/>
      <c r="F100" s="838"/>
      <c r="G100" s="839"/>
      <c r="H100" s="838"/>
      <c r="I100" s="839"/>
      <c r="J100" s="840"/>
      <c r="K100" s="840"/>
      <c r="L100" s="840"/>
      <c r="M100" s="840"/>
      <c r="N100" s="840"/>
      <c r="O100" s="840"/>
      <c r="P100" s="840"/>
      <c r="Q100" s="840"/>
      <c r="R100" s="840"/>
      <c r="S100" s="840"/>
      <c r="T100" s="840"/>
      <c r="U100" s="840"/>
      <c r="V100" s="840"/>
      <c r="W100" s="840"/>
      <c r="X100" s="840"/>
      <c r="Y100" s="840"/>
      <c r="Z100" s="840"/>
      <c r="AA100" s="840"/>
      <c r="AB100" s="840"/>
      <c r="AC100" s="840"/>
      <c r="AD100" s="840"/>
      <c r="AE100" s="840"/>
      <c r="AF100" s="838"/>
      <c r="AG100" s="838"/>
      <c r="AH100" s="838"/>
      <c r="AI100" s="838"/>
      <c r="AJ100" s="838"/>
      <c r="AK100" s="838"/>
      <c r="AL100" s="838"/>
      <c r="AM100" s="838"/>
      <c r="AN100" s="838"/>
      <c r="AO100" s="838"/>
      <c r="AP100" s="838"/>
      <c r="AQ100" s="838"/>
      <c r="AR100" s="841"/>
      <c r="AS100" s="841"/>
      <c r="AT100" s="841"/>
      <c r="AU100" s="838"/>
      <c r="AV100" s="838"/>
      <c r="AW100" s="838"/>
      <c r="AX100" s="838"/>
      <c r="AY100" s="842"/>
      <c r="AZ100" s="842"/>
      <c r="BA100" s="842"/>
      <c r="BB100" s="842"/>
      <c r="BC100" s="842"/>
      <c r="BD100" s="842"/>
      <c r="BE100" s="842"/>
      <c r="BF100" s="842"/>
      <c r="BG100" s="842"/>
      <c r="BH100" s="842"/>
      <c r="BI100" s="843"/>
      <c r="BJ100" s="843"/>
      <c r="BK100" s="843"/>
      <c r="BL100" s="844"/>
      <c r="BM100" s="844"/>
      <c r="BN100" s="844"/>
      <c r="BO100" s="844"/>
      <c r="BP100" s="845"/>
      <c r="BQ100" s="845"/>
      <c r="BR100" s="845"/>
      <c r="BS100" s="846"/>
      <c r="BT100" s="847"/>
      <c r="BU100" s="845"/>
      <c r="BV100" s="845"/>
      <c r="BW100" s="845"/>
      <c r="BX100" s="845"/>
      <c r="BY100" s="845"/>
      <c r="BZ100" s="845"/>
      <c r="CA100" s="845"/>
      <c r="CB100" s="845"/>
      <c r="CC100" s="845"/>
      <c r="CD100" s="845"/>
      <c r="CE100" s="845"/>
      <c r="CF100" s="845"/>
      <c r="CG100" s="845"/>
      <c r="CH100" s="845"/>
      <c r="CI100" s="845"/>
      <c r="CJ100" s="845"/>
      <c r="CK100" s="845"/>
      <c r="CL100" s="845"/>
      <c r="CM100" s="845"/>
      <c r="CN100" s="848" t="s">
        <v>1168</v>
      </c>
      <c r="CO100" s="740"/>
    </row>
    <row r="101" spans="1:93" x14ac:dyDescent="0.25">
      <c r="A101" s="874" t="s">
        <v>1199</v>
      </c>
      <c r="B101" s="874"/>
      <c r="C101" s="874"/>
      <c r="D101" s="874"/>
      <c r="E101" s="874"/>
      <c r="F101" s="874"/>
      <c r="G101" s="874"/>
      <c r="H101" s="874"/>
      <c r="I101" s="839"/>
      <c r="J101" s="840"/>
      <c r="K101" s="840"/>
      <c r="L101" s="840"/>
      <c r="M101" s="840"/>
      <c r="N101" s="840"/>
      <c r="O101" s="840"/>
      <c r="P101" s="840"/>
      <c r="Q101" s="840"/>
      <c r="R101" s="840"/>
      <c r="S101" s="840"/>
      <c r="T101" s="840"/>
      <c r="U101" s="840"/>
      <c r="V101" s="840"/>
      <c r="W101" s="840"/>
      <c r="X101" s="840"/>
      <c r="Y101" s="840"/>
      <c r="Z101" s="840"/>
      <c r="AA101" s="840"/>
      <c r="AB101" s="840"/>
      <c r="AC101" s="840"/>
      <c r="AD101" s="840"/>
      <c r="AE101" s="840"/>
      <c r="AF101" s="838"/>
      <c r="AG101" s="838"/>
      <c r="AH101" s="838"/>
      <c r="AI101" s="838"/>
      <c r="AJ101" s="838"/>
      <c r="AK101" s="838"/>
      <c r="AL101" s="838"/>
      <c r="AM101" s="838"/>
      <c r="AN101" s="838"/>
      <c r="AO101" s="838"/>
      <c r="AP101" s="838"/>
      <c r="AQ101" s="838"/>
      <c r="AR101" s="841"/>
      <c r="AS101" s="841"/>
      <c r="AT101" s="841"/>
      <c r="AU101" s="838"/>
      <c r="AV101" s="838"/>
      <c r="AW101" s="838"/>
      <c r="AX101" s="838"/>
      <c r="AY101" s="842"/>
      <c r="AZ101" s="842"/>
      <c r="BA101" s="842"/>
      <c r="BB101" s="842"/>
      <c r="BC101" s="842"/>
      <c r="BD101" s="842"/>
      <c r="BE101" s="842"/>
      <c r="BF101" s="842"/>
      <c r="BG101" s="842"/>
      <c r="BH101" s="842"/>
      <c r="BI101" s="843"/>
      <c r="BJ101" s="843"/>
      <c r="BK101" s="843"/>
      <c r="BL101" s="844"/>
      <c r="BM101" s="844"/>
      <c r="BN101" s="844"/>
      <c r="BO101" s="844"/>
      <c r="BP101" s="845"/>
      <c r="BQ101" s="845"/>
      <c r="BR101" s="845"/>
      <c r="BS101" s="846"/>
      <c r="BT101" s="847"/>
      <c r="BU101" s="845"/>
      <c r="BV101" s="845"/>
      <c r="BW101" s="845"/>
      <c r="BX101" s="845"/>
      <c r="BY101" s="845"/>
      <c r="BZ101" s="845"/>
      <c r="CA101" s="845"/>
      <c r="CB101" s="845"/>
      <c r="CC101" s="845"/>
      <c r="CD101" s="845"/>
      <c r="CE101" s="845"/>
      <c r="CF101" s="845"/>
      <c r="CG101" s="845"/>
      <c r="CH101" s="845"/>
      <c r="CI101" s="845"/>
      <c r="CJ101" s="845"/>
      <c r="CK101" s="845"/>
      <c r="CL101" s="845"/>
      <c r="CM101" s="845"/>
      <c r="CN101" s="848" t="s">
        <v>968</v>
      </c>
      <c r="CO101" s="740"/>
    </row>
    <row r="102" spans="1:93" x14ac:dyDescent="0.25">
      <c r="A102" s="740"/>
      <c r="B102" s="740"/>
      <c r="C102" s="740"/>
      <c r="D102" s="740"/>
      <c r="E102" s="740"/>
      <c r="F102" s="740"/>
      <c r="G102" s="740"/>
      <c r="H102" s="740"/>
      <c r="I102" s="740"/>
      <c r="J102" s="757"/>
      <c r="K102" s="757"/>
      <c r="L102" s="757"/>
      <c r="M102" s="757"/>
      <c r="N102" s="757"/>
      <c r="O102" s="757"/>
      <c r="P102" s="757"/>
      <c r="Q102" s="757"/>
      <c r="R102" s="757"/>
      <c r="S102" s="757"/>
      <c r="T102" s="757"/>
      <c r="U102" s="757"/>
      <c r="V102" s="757"/>
      <c r="W102" s="757"/>
      <c r="X102" s="757"/>
      <c r="Y102" s="757"/>
      <c r="Z102" s="757"/>
      <c r="AA102" s="757"/>
      <c r="AB102" s="757"/>
      <c r="AC102" s="740"/>
      <c r="AD102" s="740"/>
      <c r="AE102" s="740"/>
      <c r="AF102" s="740"/>
      <c r="AG102" s="740"/>
      <c r="AH102" s="740"/>
      <c r="AI102" s="740"/>
      <c r="AJ102" s="740"/>
      <c r="AK102" s="740"/>
      <c r="AL102" s="740"/>
      <c r="AM102" s="740"/>
      <c r="AN102" s="740"/>
      <c r="AO102" s="740"/>
      <c r="AP102" s="740"/>
      <c r="AQ102" s="740"/>
      <c r="AR102" s="740"/>
      <c r="AS102" s="740"/>
      <c r="AT102" s="740"/>
      <c r="AU102" s="740"/>
      <c r="AV102" s="740"/>
      <c r="AW102" s="740"/>
      <c r="AX102" s="740"/>
      <c r="AY102" s="740"/>
      <c r="AZ102" s="740"/>
      <c r="BA102" s="740"/>
      <c r="BB102" s="740"/>
      <c r="BC102" s="740"/>
      <c r="BD102" s="740"/>
      <c r="BE102" s="740"/>
      <c r="BF102" s="740"/>
      <c r="BG102" s="740"/>
      <c r="BH102" s="740"/>
      <c r="BI102" s="740"/>
      <c r="BJ102" s="740"/>
      <c r="BK102" s="740"/>
      <c r="BL102" s="740"/>
      <c r="BM102" s="740"/>
      <c r="BN102" s="740"/>
      <c r="BO102" s="740"/>
      <c r="BP102" s="740"/>
      <c r="BQ102" s="740"/>
      <c r="BR102" s="740"/>
      <c r="BS102" s="740"/>
      <c r="BT102" s="740"/>
      <c r="BU102" s="836"/>
      <c r="BV102" s="740"/>
      <c r="BW102" s="740"/>
      <c r="BX102" s="740"/>
      <c r="BY102" s="740"/>
      <c r="BZ102" s="740"/>
      <c r="CA102" s="740"/>
      <c r="CB102" s="740"/>
      <c r="CC102" s="740"/>
      <c r="CD102" s="740"/>
      <c r="CE102" s="849" t="s">
        <v>922</v>
      </c>
      <c r="CF102" s="849"/>
      <c r="CG102" s="849"/>
      <c r="CH102" s="849"/>
      <c r="CI102" s="849"/>
      <c r="CJ102" s="849"/>
      <c r="CK102" s="849"/>
      <c r="CL102" s="849">
        <v>212</v>
      </c>
      <c r="CM102" s="740"/>
      <c r="CN102" s="740"/>
      <c r="CO102" s="740"/>
    </row>
    <row r="103" spans="1:93" x14ac:dyDescent="0.25">
      <c r="CE103" s="518" t="s">
        <v>923</v>
      </c>
      <c r="CF103" s="518"/>
      <c r="CG103" s="518"/>
      <c r="CH103" s="518"/>
      <c r="CI103" s="518"/>
      <c r="CJ103" s="518"/>
      <c r="CK103" s="518"/>
      <c r="CL103" s="518">
        <v>809</v>
      </c>
    </row>
    <row r="104" spans="1:93" x14ac:dyDescent="0.25">
      <c r="CE104" s="518" t="s">
        <v>924</v>
      </c>
      <c r="CF104" s="518"/>
      <c r="CG104" s="518"/>
      <c r="CH104" s="518"/>
      <c r="CI104" s="518"/>
      <c r="CJ104" s="518"/>
      <c r="CK104" s="518"/>
      <c r="CL104" s="518">
        <v>2906</v>
      </c>
    </row>
    <row r="105" spans="1:93" x14ac:dyDescent="0.25">
      <c r="CE105" s="518" t="s">
        <v>925</v>
      </c>
      <c r="CF105" s="518"/>
      <c r="CG105" s="518"/>
      <c r="CH105" s="518"/>
      <c r="CI105" s="518"/>
      <c r="CJ105" s="518"/>
      <c r="CK105" s="518"/>
      <c r="CL105" s="518">
        <v>2929</v>
      </c>
    </row>
    <row r="106" spans="1:93" x14ac:dyDescent="0.25">
      <c r="CE106" s="518" t="s">
        <v>926</v>
      </c>
      <c r="CF106" s="518"/>
      <c r="CG106" s="518"/>
      <c r="CH106" s="518"/>
      <c r="CI106" s="518"/>
      <c r="CJ106" s="518"/>
      <c r="CK106" s="518"/>
      <c r="CL106" s="518">
        <v>413</v>
      </c>
    </row>
    <row r="107" spans="1:93" x14ac:dyDescent="0.25">
      <c r="CE107" s="518" t="s">
        <v>927</v>
      </c>
      <c r="CF107" s="518"/>
      <c r="CG107" s="518"/>
      <c r="CH107" s="518"/>
      <c r="CI107" s="518"/>
      <c r="CJ107" s="518"/>
      <c r="CK107" s="518"/>
      <c r="CL107" s="518">
        <v>2707</v>
      </c>
    </row>
    <row r="108" spans="1:93" x14ac:dyDescent="0.25">
      <c r="CE108" s="518" t="s">
        <v>928</v>
      </c>
      <c r="CF108" s="518"/>
      <c r="CG108" s="518"/>
      <c r="CH108" s="518"/>
      <c r="CI108" s="518"/>
      <c r="CJ108" s="518"/>
      <c r="CK108" s="518"/>
      <c r="CL108" s="518">
        <v>910</v>
      </c>
    </row>
    <row r="109" spans="1:93" x14ac:dyDescent="0.25">
      <c r="CE109" s="518" t="s">
        <v>929</v>
      </c>
      <c r="CF109" s="518"/>
      <c r="CG109" s="518"/>
      <c r="CH109" s="518"/>
      <c r="CI109" s="518"/>
      <c r="CJ109" s="518"/>
      <c r="CK109" s="518"/>
      <c r="CL109" s="518">
        <v>2514</v>
      </c>
    </row>
    <row r="110" spans="1:93" x14ac:dyDescent="0.25">
      <c r="CE110" s="518" t="s">
        <v>930</v>
      </c>
      <c r="CF110" s="518"/>
      <c r="CG110" s="518"/>
      <c r="CH110" s="518"/>
      <c r="CI110" s="518"/>
      <c r="CJ110" s="518"/>
      <c r="CK110" s="518"/>
      <c r="CL110" s="518">
        <v>2115</v>
      </c>
    </row>
    <row r="111" spans="1:93" x14ac:dyDescent="0.25">
      <c r="CE111" s="518" t="s">
        <v>931</v>
      </c>
      <c r="CF111" s="518"/>
      <c r="CG111" s="518"/>
      <c r="CH111" s="518"/>
      <c r="CI111" s="518"/>
      <c r="CJ111" s="518"/>
      <c r="CK111" s="518"/>
      <c r="CL111" s="518">
        <v>2808</v>
      </c>
    </row>
    <row r="112" spans="1:93" x14ac:dyDescent="0.25">
      <c r="CE112" s="518" t="s">
        <v>932</v>
      </c>
      <c r="CF112" s="518"/>
      <c r="CG112" s="518"/>
      <c r="CH112" s="518"/>
      <c r="CI112" s="518"/>
      <c r="CJ112" s="518"/>
      <c r="CK112" s="518"/>
      <c r="CL112" s="518">
        <v>315</v>
      </c>
    </row>
    <row r="113" spans="83:90" x14ac:dyDescent="0.25">
      <c r="CE113" s="518" t="s">
        <v>933</v>
      </c>
      <c r="CF113" s="518"/>
      <c r="CG113" s="518"/>
      <c r="CH113" s="518"/>
      <c r="CI113" s="518"/>
      <c r="CJ113" s="518"/>
      <c r="CK113" s="518"/>
      <c r="CL113" s="518">
        <v>1121</v>
      </c>
    </row>
    <row r="114" spans="83:90" x14ac:dyDescent="0.25">
      <c r="CE114" s="518" t="s">
        <v>934</v>
      </c>
      <c r="CF114" s="518"/>
      <c r="CG114" s="518"/>
      <c r="CH114" s="518"/>
      <c r="CI114" s="518"/>
      <c r="CJ114" s="518"/>
      <c r="CK114" s="518"/>
      <c r="CL114" s="518">
        <v>2216</v>
      </c>
    </row>
    <row r="115" spans="83:90" x14ac:dyDescent="0.25">
      <c r="CE115" s="518" t="s">
        <v>935</v>
      </c>
      <c r="CF115" s="518"/>
      <c r="CG115" s="518"/>
      <c r="CH115" s="518"/>
      <c r="CI115" s="518"/>
      <c r="CJ115" s="518"/>
      <c r="CK115" s="518"/>
      <c r="CL115" s="518">
        <v>711</v>
      </c>
    </row>
    <row r="116" spans="83:90" x14ac:dyDescent="0.25">
      <c r="CE116" s="518" t="s">
        <v>936</v>
      </c>
      <c r="CF116" s="518"/>
      <c r="CG116" s="518"/>
      <c r="CH116" s="518"/>
      <c r="CI116" s="518"/>
      <c r="CJ116" s="518"/>
      <c r="CK116" s="518"/>
      <c r="CL116" s="518">
        <v>712</v>
      </c>
    </row>
    <row r="117" spans="83:90" x14ac:dyDescent="0.25">
      <c r="CE117" s="518" t="s">
        <v>937</v>
      </c>
      <c r="CF117" s="518"/>
      <c r="CG117" s="518"/>
      <c r="CH117" s="518"/>
      <c r="CI117" s="518"/>
      <c r="CJ117" s="518"/>
      <c r="CK117" s="518"/>
      <c r="CL117" s="518">
        <v>1910</v>
      </c>
    </row>
    <row r="118" spans="83:90" x14ac:dyDescent="0.25">
      <c r="CE118" s="518" t="s">
        <v>938</v>
      </c>
      <c r="CF118" s="518"/>
      <c r="CG118" s="518"/>
      <c r="CH118" s="518"/>
      <c r="CI118" s="518"/>
      <c r="CJ118" s="518"/>
      <c r="CK118" s="518"/>
      <c r="CL118" s="518">
        <v>1511</v>
      </c>
    </row>
    <row r="119" spans="83:90" x14ac:dyDescent="0.25">
      <c r="CE119" s="518" t="s">
        <v>939</v>
      </c>
      <c r="CF119" s="518"/>
      <c r="CG119" s="518"/>
      <c r="CH119" s="518"/>
      <c r="CI119" s="518"/>
      <c r="CJ119" s="518"/>
      <c r="CK119" s="518"/>
      <c r="CL119" s="518">
        <v>1812</v>
      </c>
    </row>
    <row r="120" spans="83:90" x14ac:dyDescent="0.25">
      <c r="CE120" s="518"/>
      <c r="CF120" s="518"/>
      <c r="CG120" s="518"/>
      <c r="CH120" s="518"/>
      <c r="CI120" s="518"/>
      <c r="CJ120" s="518"/>
      <c r="CK120" s="518"/>
      <c r="CL120" s="518">
        <v>316</v>
      </c>
    </row>
    <row r="121" spans="83:90" x14ac:dyDescent="0.25">
      <c r="CE121" s="518"/>
      <c r="CF121" s="518"/>
      <c r="CG121" s="518"/>
      <c r="CH121" s="518"/>
      <c r="CI121" s="518"/>
      <c r="CJ121" s="518"/>
      <c r="CK121" s="518"/>
      <c r="CL121" s="518">
        <v>2709</v>
      </c>
    </row>
    <row r="122" spans="83:90" x14ac:dyDescent="0.25">
      <c r="CE122" s="518"/>
      <c r="CF122" s="518"/>
      <c r="CG122" s="518"/>
      <c r="CH122" s="518"/>
      <c r="CI122" s="518"/>
      <c r="CJ122" s="518"/>
      <c r="CK122" s="518"/>
      <c r="CL122" s="518">
        <v>2610</v>
      </c>
    </row>
    <row r="123" spans="83:90" x14ac:dyDescent="0.25">
      <c r="CE123" s="518"/>
      <c r="CF123" s="518"/>
      <c r="CG123" s="518"/>
      <c r="CH123" s="518"/>
      <c r="CI123" s="518"/>
      <c r="CJ123" s="518"/>
      <c r="CK123" s="518"/>
      <c r="CL123" s="518">
        <v>2811</v>
      </c>
    </row>
    <row r="124" spans="83:90" x14ac:dyDescent="0.25">
      <c r="CE124" s="518"/>
      <c r="CF124" s="518"/>
      <c r="CG124" s="518"/>
      <c r="CH124" s="518"/>
      <c r="CI124" s="518"/>
      <c r="CJ124" s="518"/>
      <c r="CK124" s="518"/>
      <c r="CL124" s="518">
        <v>2612</v>
      </c>
    </row>
    <row r="125" spans="83:90" x14ac:dyDescent="0.25">
      <c r="CE125" s="518"/>
      <c r="CF125" s="518"/>
      <c r="CG125" s="518"/>
      <c r="CH125" s="518"/>
      <c r="CI125" s="518"/>
      <c r="CJ125" s="518"/>
      <c r="CK125" s="518"/>
      <c r="CL125" s="518">
        <v>1222</v>
      </c>
    </row>
    <row r="126" spans="83:90" x14ac:dyDescent="0.25">
      <c r="CE126" s="518"/>
      <c r="CF126" s="518"/>
      <c r="CG126" s="518"/>
      <c r="CH126" s="518"/>
      <c r="CI126" s="518"/>
      <c r="CJ126" s="518"/>
      <c r="CK126" s="518"/>
      <c r="CL126" s="518">
        <v>2713</v>
      </c>
    </row>
    <row r="127" spans="83:90" x14ac:dyDescent="0.25">
      <c r="CE127" s="518"/>
      <c r="CF127" s="518"/>
      <c r="CG127" s="518"/>
      <c r="CH127" s="518"/>
      <c r="CI127" s="518"/>
      <c r="CJ127" s="518"/>
      <c r="CK127" s="518"/>
      <c r="CL127" s="518">
        <v>2517</v>
      </c>
    </row>
    <row r="128" spans="83:90" x14ac:dyDescent="0.25">
      <c r="CE128" s="518"/>
      <c r="CF128" s="518"/>
      <c r="CG128" s="518"/>
      <c r="CH128" s="518"/>
      <c r="CI128" s="518"/>
      <c r="CJ128" s="518"/>
      <c r="CK128" s="518"/>
      <c r="CL128" s="518">
        <v>2518</v>
      </c>
    </row>
    <row r="129" spans="83:90" x14ac:dyDescent="0.25">
      <c r="CE129" s="518"/>
      <c r="CF129" s="518"/>
      <c r="CG129" s="518"/>
      <c r="CH129" s="518"/>
      <c r="CI129" s="518"/>
      <c r="CJ129" s="518"/>
      <c r="CK129" s="518"/>
      <c r="CL129" s="518">
        <v>119</v>
      </c>
    </row>
    <row r="130" spans="83:90" x14ac:dyDescent="0.25">
      <c r="CE130" s="518"/>
      <c r="CF130" s="518"/>
      <c r="CG130" s="518"/>
      <c r="CH130" s="518"/>
      <c r="CI130" s="518"/>
      <c r="CJ130" s="518"/>
      <c r="CK130" s="518"/>
      <c r="CL130" s="518">
        <v>1013</v>
      </c>
    </row>
    <row r="131" spans="83:90" x14ac:dyDescent="0.25">
      <c r="CE131" s="518"/>
      <c r="CF131" s="518"/>
      <c r="CG131" s="518"/>
      <c r="CH131" s="518"/>
      <c r="CI131" s="518"/>
      <c r="CJ131" s="518"/>
      <c r="CK131" s="518"/>
      <c r="CL131" s="518">
        <v>520</v>
      </c>
    </row>
    <row r="132" spans="83:90" x14ac:dyDescent="0.25">
      <c r="CE132" s="518"/>
      <c r="CF132" s="518"/>
      <c r="CG132" s="518"/>
      <c r="CH132" s="518"/>
      <c r="CI132" s="518"/>
      <c r="CJ132" s="518"/>
      <c r="CK132" s="518"/>
      <c r="CL132" s="518">
        <v>614</v>
      </c>
    </row>
    <row r="133" spans="83:90" x14ac:dyDescent="0.25">
      <c r="CE133" s="518"/>
      <c r="CF133" s="518"/>
      <c r="CG133" s="518"/>
      <c r="CH133" s="518"/>
      <c r="CI133" s="518"/>
      <c r="CJ133" s="518"/>
      <c r="CK133" s="518"/>
      <c r="CL133" s="518">
        <v>715</v>
      </c>
    </row>
    <row r="134" spans="83:90" x14ac:dyDescent="0.25">
      <c r="CE134" s="518"/>
      <c r="CF134" s="518"/>
      <c r="CG134" s="518"/>
      <c r="CH134" s="518"/>
      <c r="CI134" s="518"/>
      <c r="CJ134" s="518"/>
      <c r="CK134" s="518"/>
      <c r="CL134" s="518">
        <v>321</v>
      </c>
    </row>
    <row r="135" spans="83:90" x14ac:dyDescent="0.25">
      <c r="CE135" s="518"/>
      <c r="CF135" s="518"/>
      <c r="CG135" s="518"/>
      <c r="CH135" s="518"/>
      <c r="CI135" s="518"/>
      <c r="CJ135" s="518"/>
      <c r="CK135" s="518"/>
      <c r="CL135" s="518">
        <v>1125</v>
      </c>
    </row>
    <row r="136" spans="83:90" x14ac:dyDescent="0.25">
      <c r="CE136" s="518"/>
      <c r="CF136" s="518"/>
      <c r="CG136" s="518"/>
      <c r="CH136" s="518"/>
      <c r="CI136" s="518"/>
      <c r="CJ136" s="518"/>
      <c r="CK136" s="518"/>
      <c r="CL136" s="518">
        <v>630</v>
      </c>
    </row>
    <row r="137" spans="83:90" x14ac:dyDescent="0.25">
      <c r="CE137" s="518"/>
      <c r="CF137" s="518"/>
      <c r="CG137" s="518"/>
      <c r="CH137" s="518"/>
      <c r="CI137" s="518"/>
      <c r="CJ137" s="518"/>
      <c r="CK137" s="518"/>
      <c r="CL137" s="518">
        <v>3820</v>
      </c>
    </row>
    <row r="138" spans="83:90" x14ac:dyDescent="0.25">
      <c r="CE138" s="518"/>
      <c r="CF138" s="518"/>
      <c r="CG138" s="518"/>
      <c r="CH138" s="518"/>
      <c r="CI138" s="518"/>
      <c r="CJ138" s="518"/>
      <c r="CK138" s="518"/>
      <c r="CL138" s="518">
        <v>716</v>
      </c>
    </row>
    <row r="139" spans="83:90" x14ac:dyDescent="0.25">
      <c r="CE139" s="518"/>
      <c r="CF139" s="518"/>
      <c r="CG139" s="518"/>
      <c r="CH139" s="518"/>
      <c r="CI139" s="518"/>
      <c r="CJ139" s="518"/>
      <c r="CK139" s="518"/>
      <c r="CL139" s="518">
        <v>3824</v>
      </c>
    </row>
    <row r="140" spans="83:90" x14ac:dyDescent="0.25">
      <c r="CE140" s="518"/>
      <c r="CF140" s="518"/>
      <c r="CG140" s="518"/>
      <c r="CH140" s="518"/>
      <c r="CI140" s="518"/>
      <c r="CJ140" s="518"/>
      <c r="CK140" s="518"/>
      <c r="CL140" s="518">
        <v>1017</v>
      </c>
    </row>
    <row r="141" spans="83:90" x14ac:dyDescent="0.25">
      <c r="CE141" s="518"/>
      <c r="CF141" s="518"/>
      <c r="CG141" s="518"/>
      <c r="CH141" s="518"/>
      <c r="CI141" s="518"/>
      <c r="CJ141" s="518"/>
      <c r="CK141" s="518"/>
      <c r="CL141" s="518">
        <v>2715</v>
      </c>
    </row>
    <row r="142" spans="83:90" x14ac:dyDescent="0.25">
      <c r="CE142" s="518"/>
      <c r="CF142" s="518"/>
      <c r="CG142" s="518"/>
      <c r="CH142" s="518"/>
      <c r="CI142" s="518"/>
      <c r="CJ142" s="518"/>
      <c r="CK142" s="518"/>
      <c r="CL142" s="518">
        <v>122</v>
      </c>
    </row>
    <row r="143" spans="83:90" x14ac:dyDescent="0.25">
      <c r="CE143" s="518"/>
      <c r="CF143" s="518"/>
      <c r="CG143" s="518"/>
      <c r="CH143" s="518"/>
      <c r="CI143" s="518"/>
      <c r="CJ143" s="518"/>
      <c r="CK143" s="518"/>
      <c r="CL143" s="518">
        <v>223</v>
      </c>
    </row>
    <row r="144" spans="83:90" x14ac:dyDescent="0.25">
      <c r="CE144" s="518"/>
      <c r="CF144" s="518"/>
      <c r="CG144" s="518"/>
      <c r="CH144" s="518"/>
      <c r="CI144" s="518"/>
      <c r="CJ144" s="518"/>
      <c r="CK144" s="518"/>
      <c r="CL144" s="518">
        <v>2020</v>
      </c>
    </row>
    <row r="145" spans="83:90" x14ac:dyDescent="0.25">
      <c r="CE145" s="518"/>
      <c r="CF145" s="518"/>
      <c r="CG145" s="518"/>
      <c r="CH145" s="518"/>
      <c r="CI145" s="518"/>
      <c r="CJ145" s="518"/>
      <c r="CK145" s="518"/>
      <c r="CL145" s="518">
        <v>3527</v>
      </c>
    </row>
    <row r="146" spans="83:90" x14ac:dyDescent="0.25">
      <c r="CE146" s="518"/>
      <c r="CF146" s="518"/>
      <c r="CG146" s="518"/>
      <c r="CH146" s="518"/>
      <c r="CI146" s="518"/>
      <c r="CJ146" s="518"/>
      <c r="CK146" s="518"/>
      <c r="CL146" s="518">
        <v>2728</v>
      </c>
    </row>
    <row r="147" spans="83:90" x14ac:dyDescent="0.25">
      <c r="CE147" s="518"/>
      <c r="CF147" s="518"/>
      <c r="CG147" s="518"/>
      <c r="CH147" s="518"/>
      <c r="CI147" s="518"/>
      <c r="CJ147" s="518"/>
      <c r="CK147" s="518"/>
      <c r="CL147" s="518">
        <v>1328</v>
      </c>
    </row>
    <row r="148" spans="83:90" x14ac:dyDescent="0.25">
      <c r="CE148" s="518"/>
      <c r="CF148" s="518"/>
      <c r="CG148" s="518"/>
      <c r="CH148" s="518"/>
      <c r="CI148" s="518"/>
      <c r="CJ148" s="518"/>
      <c r="CK148" s="518"/>
      <c r="CL148" s="518">
        <v>1415</v>
      </c>
    </row>
    <row r="149" spans="83:90" x14ac:dyDescent="0.25">
      <c r="CE149" s="518"/>
      <c r="CF149" s="518"/>
      <c r="CG149" s="518"/>
      <c r="CH149" s="518"/>
      <c r="CI149" s="518"/>
      <c r="CJ149" s="518"/>
      <c r="CK149" s="518"/>
      <c r="CL149" s="518">
        <v>3827</v>
      </c>
    </row>
    <row r="150" spans="83:90" x14ac:dyDescent="0.25">
      <c r="CE150" s="518"/>
      <c r="CF150" s="518"/>
      <c r="CG150" s="518"/>
      <c r="CH150" s="518"/>
      <c r="CI150" s="518"/>
      <c r="CJ150" s="518"/>
      <c r="CK150" s="518"/>
      <c r="CL150" s="518">
        <v>818</v>
      </c>
    </row>
    <row r="151" spans="83:90" x14ac:dyDescent="0.25">
      <c r="CE151" s="518"/>
      <c r="CF151" s="518"/>
      <c r="CG151" s="518"/>
      <c r="CH151" s="518"/>
      <c r="CI151" s="518"/>
      <c r="CJ151" s="518"/>
      <c r="CK151" s="518"/>
      <c r="CL151" s="518">
        <v>325</v>
      </c>
    </row>
    <row r="152" spans="83:90" x14ac:dyDescent="0.25">
      <c r="CE152" s="518"/>
      <c r="CF152" s="518"/>
      <c r="CG152" s="518"/>
      <c r="CH152" s="518"/>
      <c r="CI152" s="518"/>
      <c r="CJ152" s="518"/>
      <c r="CK152" s="518"/>
      <c r="CL152" s="518">
        <v>526</v>
      </c>
    </row>
    <row r="153" spans="83:90" x14ac:dyDescent="0.25">
      <c r="CE153" s="518"/>
      <c r="CF153" s="518"/>
      <c r="CG153" s="518"/>
      <c r="CH153" s="518"/>
      <c r="CI153" s="518"/>
      <c r="CJ153" s="518"/>
      <c r="CK153" s="518"/>
      <c r="CL153" s="518">
        <v>1616</v>
      </c>
    </row>
    <row r="154" spans="83:90" x14ac:dyDescent="0.25">
      <c r="CE154" s="518"/>
      <c r="CF154" s="518"/>
      <c r="CG154" s="518"/>
      <c r="CH154" s="518"/>
      <c r="CI154" s="518"/>
      <c r="CJ154" s="518"/>
      <c r="CK154" s="518"/>
      <c r="CL154" s="518">
        <v>3730</v>
      </c>
    </row>
    <row r="155" spans="83:90" x14ac:dyDescent="0.25">
      <c r="CE155" s="518"/>
      <c r="CF155" s="518"/>
      <c r="CG155" s="518"/>
      <c r="CH155" s="518"/>
      <c r="CI155" s="518"/>
      <c r="CJ155" s="518"/>
      <c r="CK155" s="518"/>
      <c r="CL155" s="518">
        <v>3529</v>
      </c>
    </row>
    <row r="156" spans="83:90" x14ac:dyDescent="0.25">
      <c r="CE156" s="518"/>
      <c r="CF156" s="518"/>
      <c r="CG156" s="518"/>
      <c r="CH156" s="518"/>
      <c r="CI156" s="518"/>
      <c r="CJ156" s="518"/>
      <c r="CK156" s="518"/>
      <c r="CL156" s="518">
        <v>3731</v>
      </c>
    </row>
    <row r="157" spans="83:90" x14ac:dyDescent="0.25">
      <c r="CE157" s="518"/>
      <c r="CF157" s="518"/>
      <c r="CG157" s="518"/>
      <c r="CH157" s="518"/>
      <c r="CI157" s="518"/>
      <c r="CJ157" s="518"/>
      <c r="CK157" s="518"/>
      <c r="CL157" s="518">
        <v>427</v>
      </c>
    </row>
    <row r="158" spans="83:90" x14ac:dyDescent="0.25">
      <c r="CE158" s="518"/>
      <c r="CF158" s="518"/>
      <c r="CG158" s="518"/>
      <c r="CH158" s="518"/>
      <c r="CI158" s="518"/>
      <c r="CJ158" s="518"/>
      <c r="CK158" s="518"/>
      <c r="CL158" s="518">
        <v>3632</v>
      </c>
    </row>
    <row r="159" spans="83:90" x14ac:dyDescent="0.25">
      <c r="CE159" s="518"/>
      <c r="CF159" s="518"/>
      <c r="CG159" s="518"/>
      <c r="CH159" s="518"/>
      <c r="CI159" s="518"/>
      <c r="CJ159" s="518"/>
      <c r="CK159" s="518"/>
      <c r="CL159" s="518">
        <v>3430</v>
      </c>
    </row>
    <row r="160" spans="83:90" x14ac:dyDescent="0.25">
      <c r="CE160" s="518"/>
      <c r="CF160" s="518"/>
      <c r="CG160" s="518"/>
      <c r="CH160" s="518"/>
      <c r="CI160" s="518"/>
      <c r="CJ160" s="518"/>
      <c r="CK160" s="518"/>
      <c r="CL160" s="518">
        <v>1331</v>
      </c>
    </row>
    <row r="161" spans="83:90" x14ac:dyDescent="0.25">
      <c r="CE161" s="518"/>
      <c r="CF161" s="518"/>
      <c r="CG161" s="518"/>
      <c r="CH161" s="518"/>
      <c r="CI161" s="518"/>
      <c r="CJ161" s="518"/>
      <c r="CK161" s="518"/>
      <c r="CL161" s="518">
        <v>128</v>
      </c>
    </row>
    <row r="162" spans="83:90" x14ac:dyDescent="0.25">
      <c r="CE162" s="518"/>
      <c r="CF162" s="518"/>
      <c r="CG162" s="518"/>
      <c r="CH162" s="518"/>
      <c r="CI162" s="518"/>
      <c r="CJ162" s="518"/>
      <c r="CK162" s="518"/>
      <c r="CL162" s="518">
        <v>3832</v>
      </c>
    </row>
    <row r="163" spans="83:90" x14ac:dyDescent="0.25">
      <c r="CE163" s="518"/>
      <c r="CF163" s="518"/>
      <c r="CG163" s="518"/>
      <c r="CH163" s="518"/>
      <c r="CI163" s="518"/>
      <c r="CJ163" s="518"/>
      <c r="CK163" s="518"/>
      <c r="CL163" s="518">
        <v>429</v>
      </c>
    </row>
    <row r="164" spans="83:90" x14ac:dyDescent="0.25">
      <c r="CE164" s="518"/>
      <c r="CF164" s="518"/>
      <c r="CG164" s="518"/>
      <c r="CH164" s="518"/>
      <c r="CI164" s="518"/>
      <c r="CJ164" s="518"/>
      <c r="CK164" s="518"/>
      <c r="CL164" s="518">
        <v>430</v>
      </c>
    </row>
    <row r="165" spans="83:90" x14ac:dyDescent="0.25">
      <c r="CE165" s="518"/>
      <c r="CF165" s="518"/>
      <c r="CG165" s="518"/>
      <c r="CH165" s="518"/>
      <c r="CI165" s="518"/>
      <c r="CJ165" s="518"/>
      <c r="CK165" s="518"/>
      <c r="CL165" s="518">
        <v>620</v>
      </c>
    </row>
    <row r="166" spans="83:90" x14ac:dyDescent="0.25">
      <c r="CE166" s="518"/>
      <c r="CF166" s="518"/>
      <c r="CG166" s="518"/>
      <c r="CH166" s="518"/>
      <c r="CI166" s="518"/>
      <c r="CJ166" s="518"/>
      <c r="CK166" s="518"/>
      <c r="CL166" s="518">
        <v>821</v>
      </c>
    </row>
    <row r="167" spans="83:90" x14ac:dyDescent="0.25">
      <c r="CE167" s="518"/>
      <c r="CF167" s="518"/>
      <c r="CG167" s="518"/>
      <c r="CH167" s="518"/>
      <c r="CI167" s="518"/>
      <c r="CJ167" s="518"/>
      <c r="CK167" s="518"/>
      <c r="CL167" s="518">
        <v>1132</v>
      </c>
    </row>
    <row r="168" spans="83:90" x14ac:dyDescent="0.25">
      <c r="CE168" s="518"/>
      <c r="CF168" s="518"/>
      <c r="CG168" s="518"/>
      <c r="CH168" s="518"/>
      <c r="CI168" s="518"/>
      <c r="CJ168" s="518"/>
      <c r="CK168" s="518"/>
      <c r="CL168" s="518">
        <v>3633</v>
      </c>
    </row>
    <row r="169" spans="83:90" x14ac:dyDescent="0.25">
      <c r="CE169" s="518"/>
      <c r="CF169" s="518"/>
      <c r="CG169" s="518"/>
      <c r="CH169" s="518"/>
      <c r="CI169" s="518"/>
      <c r="CJ169" s="518"/>
      <c r="CK169" s="518"/>
      <c r="CL169" s="518">
        <v>622</v>
      </c>
    </row>
    <row r="170" spans="83:90" x14ac:dyDescent="0.25">
      <c r="CE170" s="518"/>
      <c r="CF170" s="518"/>
      <c r="CG170" s="518"/>
      <c r="CH170" s="518"/>
      <c r="CI170" s="518"/>
      <c r="CJ170" s="518"/>
      <c r="CK170" s="518"/>
      <c r="CL170" s="518">
        <v>3035</v>
      </c>
    </row>
    <row r="171" spans="83:90" x14ac:dyDescent="0.25">
      <c r="CE171" s="518"/>
      <c r="CF171" s="518"/>
      <c r="CG171" s="518"/>
      <c r="CH171" s="518"/>
      <c r="CI171" s="518"/>
      <c r="CJ171" s="518"/>
      <c r="CK171" s="518"/>
      <c r="CL171" s="518">
        <v>2322</v>
      </c>
    </row>
    <row r="172" spans="83:90" x14ac:dyDescent="0.25">
      <c r="CE172" s="518"/>
      <c r="CF172" s="518"/>
      <c r="CG172" s="518"/>
      <c r="CH172" s="518"/>
      <c r="CI172" s="518"/>
      <c r="CJ172" s="518"/>
      <c r="CK172" s="518"/>
      <c r="CL172" s="518">
        <v>3047</v>
      </c>
    </row>
    <row r="173" spans="83:90" x14ac:dyDescent="0.25">
      <c r="CE173" s="518"/>
      <c r="CF173" s="518"/>
      <c r="CG173" s="518"/>
      <c r="CH173" s="518"/>
      <c r="CI173" s="518"/>
      <c r="CJ173" s="518"/>
      <c r="CK173" s="518"/>
      <c r="CL173" s="518">
        <v>2816</v>
      </c>
    </row>
    <row r="174" spans="83:90" x14ac:dyDescent="0.25">
      <c r="CE174" s="518"/>
      <c r="CF174" s="518"/>
      <c r="CG174" s="518"/>
      <c r="CH174" s="518"/>
      <c r="CI174" s="518"/>
      <c r="CJ174" s="518"/>
      <c r="CK174" s="518"/>
      <c r="CL174" s="518">
        <v>623</v>
      </c>
    </row>
    <row r="175" spans="83:90" x14ac:dyDescent="0.25">
      <c r="CE175" s="518"/>
      <c r="CF175" s="518"/>
      <c r="CG175" s="518"/>
      <c r="CH175" s="518"/>
      <c r="CI175" s="518"/>
      <c r="CJ175" s="518"/>
      <c r="CK175" s="518"/>
      <c r="CL175" s="518">
        <v>1517</v>
      </c>
    </row>
    <row r="176" spans="83:90" x14ac:dyDescent="0.25">
      <c r="CE176" s="518"/>
      <c r="CF176" s="518"/>
      <c r="CG176" s="518"/>
      <c r="CH176" s="518"/>
      <c r="CI176" s="518"/>
      <c r="CJ176" s="518"/>
      <c r="CK176" s="518"/>
      <c r="CL176" s="518">
        <v>2817</v>
      </c>
    </row>
    <row r="177" spans="83:90" x14ac:dyDescent="0.25">
      <c r="CE177" s="518"/>
      <c r="CF177" s="518"/>
      <c r="CG177" s="518"/>
      <c r="CH177" s="518"/>
      <c r="CI177" s="518"/>
      <c r="CJ177" s="518"/>
      <c r="CK177" s="518"/>
      <c r="CL177" s="518">
        <v>2618</v>
      </c>
    </row>
    <row r="178" spans="83:90" x14ac:dyDescent="0.25">
      <c r="CE178" s="518"/>
      <c r="CF178" s="518"/>
      <c r="CG178" s="518"/>
      <c r="CH178" s="518"/>
      <c r="CI178" s="518"/>
      <c r="CJ178" s="518"/>
      <c r="CK178" s="518"/>
      <c r="CL178" s="518">
        <v>3736</v>
      </c>
    </row>
    <row r="179" spans="83:90" x14ac:dyDescent="0.25">
      <c r="CE179" s="518"/>
      <c r="CF179" s="518"/>
      <c r="CG179" s="518"/>
      <c r="CH179" s="518"/>
      <c r="CI179" s="518"/>
      <c r="CJ179" s="518"/>
      <c r="CK179" s="518"/>
      <c r="CL179" s="518">
        <v>1719</v>
      </c>
    </row>
    <row r="180" spans="83:90" x14ac:dyDescent="0.25">
      <c r="CE180" s="518"/>
      <c r="CF180" s="518"/>
      <c r="CG180" s="518"/>
      <c r="CH180" s="518"/>
      <c r="CI180" s="518"/>
      <c r="CJ180" s="518"/>
      <c r="CK180" s="518"/>
      <c r="CL180" s="518">
        <v>1920</v>
      </c>
    </row>
    <row r="181" spans="83:90" x14ac:dyDescent="0.25">
      <c r="CE181" s="518"/>
      <c r="CF181" s="518"/>
      <c r="CG181" s="518"/>
      <c r="CH181" s="518"/>
      <c r="CI181" s="518"/>
      <c r="CJ181" s="518"/>
      <c r="CK181" s="518"/>
      <c r="CL181" s="518">
        <v>431</v>
      </c>
    </row>
    <row r="182" spans="83:90" x14ac:dyDescent="0.25">
      <c r="CE182" s="518"/>
      <c r="CF182" s="518"/>
      <c r="CG182" s="518"/>
      <c r="CH182" s="518"/>
      <c r="CI182" s="518"/>
      <c r="CJ182" s="518"/>
      <c r="CK182" s="518"/>
      <c r="CL182" s="518">
        <v>1234</v>
      </c>
    </row>
    <row r="183" spans="83:90" x14ac:dyDescent="0.25">
      <c r="CE183" s="518"/>
      <c r="CF183" s="518"/>
      <c r="CG183" s="518"/>
      <c r="CH183" s="518"/>
      <c r="CI183" s="518"/>
      <c r="CJ183" s="518"/>
      <c r="CK183" s="518"/>
      <c r="CL183" s="518">
        <v>1834</v>
      </c>
    </row>
    <row r="184" spans="83:90" x14ac:dyDescent="0.25">
      <c r="CE184" s="518"/>
      <c r="CF184" s="518"/>
      <c r="CG184" s="518"/>
      <c r="CH184" s="518"/>
      <c r="CI184" s="518"/>
      <c r="CJ184" s="518"/>
      <c r="CK184" s="518"/>
      <c r="CL184" s="518">
        <v>232</v>
      </c>
    </row>
    <row r="185" spans="83:90" x14ac:dyDescent="0.25">
      <c r="CE185" s="518"/>
      <c r="CF185" s="518"/>
      <c r="CG185" s="518"/>
      <c r="CH185" s="518"/>
      <c r="CI185" s="518"/>
      <c r="CJ185" s="518"/>
      <c r="CK185" s="518"/>
      <c r="CL185" s="518">
        <v>433</v>
      </c>
    </row>
    <row r="186" spans="83:90" x14ac:dyDescent="0.25">
      <c r="CE186" s="518"/>
      <c r="CF186" s="518"/>
      <c r="CG186" s="518"/>
      <c r="CH186" s="518"/>
      <c r="CI186" s="518"/>
      <c r="CJ186" s="518"/>
      <c r="CK186" s="518"/>
      <c r="CL186" s="518">
        <v>1235</v>
      </c>
    </row>
    <row r="187" spans="83:90" x14ac:dyDescent="0.25">
      <c r="CE187" s="518"/>
      <c r="CF187" s="518"/>
      <c r="CG187" s="518"/>
      <c r="CH187" s="518"/>
      <c r="CI187" s="518"/>
      <c r="CJ187" s="518"/>
      <c r="CK187" s="518"/>
      <c r="CL187" s="518">
        <v>1421</v>
      </c>
    </row>
    <row r="188" spans="83:90" x14ac:dyDescent="0.25">
      <c r="CE188" s="518"/>
      <c r="CF188" s="518"/>
      <c r="CG188" s="518"/>
      <c r="CH188" s="518"/>
      <c r="CI188" s="518"/>
      <c r="CJ188" s="518"/>
      <c r="CK188" s="518"/>
      <c r="CL188" s="518">
        <v>1024</v>
      </c>
    </row>
    <row r="189" spans="83:90" x14ac:dyDescent="0.25">
      <c r="CE189" s="518"/>
      <c r="CF189" s="518"/>
      <c r="CG189" s="518"/>
      <c r="CH189" s="518"/>
      <c r="CI189" s="518"/>
      <c r="CJ189" s="518"/>
      <c r="CK189" s="518"/>
      <c r="CL189" s="518">
        <v>2323</v>
      </c>
    </row>
    <row r="190" spans="83:90" x14ac:dyDescent="0.25">
      <c r="CE190" s="518"/>
      <c r="CF190" s="518"/>
      <c r="CG190" s="518"/>
      <c r="CH190" s="518"/>
      <c r="CI190" s="518"/>
      <c r="CJ190" s="518"/>
      <c r="CK190" s="518"/>
      <c r="CL190" s="518">
        <v>234</v>
      </c>
    </row>
    <row r="191" spans="83:90" x14ac:dyDescent="0.25">
      <c r="CE191" s="518"/>
      <c r="CF191" s="518"/>
      <c r="CG191" s="518"/>
      <c r="CH191" s="518"/>
      <c r="CI191" s="518"/>
      <c r="CJ191" s="518"/>
      <c r="CK191" s="518"/>
      <c r="CL191" s="518">
        <v>3048</v>
      </c>
    </row>
    <row r="192" spans="83:90" x14ac:dyDescent="0.25">
      <c r="CE192" s="518"/>
      <c r="CF192" s="518"/>
      <c r="CG192" s="518"/>
      <c r="CH192" s="518"/>
      <c r="CI192" s="518"/>
      <c r="CJ192" s="518"/>
      <c r="CK192" s="518"/>
      <c r="CL192" s="518">
        <v>135</v>
      </c>
    </row>
    <row r="193" spans="83:90" x14ac:dyDescent="0.25">
      <c r="CE193" s="518"/>
      <c r="CF193" s="518"/>
      <c r="CG193" s="518"/>
      <c r="CH193" s="518"/>
      <c r="CI193" s="518"/>
      <c r="CJ193" s="518"/>
      <c r="CK193" s="518"/>
      <c r="CL193" s="518">
        <v>3049</v>
      </c>
    </row>
    <row r="194" spans="83:90" x14ac:dyDescent="0.25">
      <c r="CE194" s="518"/>
      <c r="CF194" s="518"/>
      <c r="CG194" s="518"/>
      <c r="CH194" s="518"/>
      <c r="CI194" s="518"/>
      <c r="CJ194" s="518"/>
      <c r="CK194" s="518"/>
      <c r="CL194" s="518">
        <v>1025</v>
      </c>
    </row>
    <row r="195" spans="83:90" x14ac:dyDescent="0.25">
      <c r="CE195" s="518"/>
      <c r="CF195" s="518"/>
      <c r="CG195" s="518"/>
      <c r="CH195" s="518"/>
      <c r="CI195" s="518"/>
      <c r="CJ195" s="518"/>
      <c r="CK195" s="518"/>
      <c r="CL195" s="518">
        <v>1622</v>
      </c>
    </row>
    <row r="196" spans="83:90" x14ac:dyDescent="0.25">
      <c r="CE196" s="518"/>
      <c r="CF196" s="518"/>
      <c r="CG196" s="518"/>
      <c r="CH196" s="518"/>
      <c r="CI196" s="518"/>
      <c r="CJ196" s="518"/>
      <c r="CK196" s="518"/>
      <c r="CL196" s="518">
        <v>3536</v>
      </c>
    </row>
    <row r="197" spans="83:90" x14ac:dyDescent="0.25">
      <c r="CE197" s="518"/>
      <c r="CF197" s="518"/>
      <c r="CG197" s="518"/>
      <c r="CH197" s="518"/>
      <c r="CI197" s="518"/>
      <c r="CJ197" s="518"/>
      <c r="CK197" s="518"/>
      <c r="CL197" s="518">
        <v>2224</v>
      </c>
    </row>
    <row r="198" spans="83:90" x14ac:dyDescent="0.25">
      <c r="CE198" s="518"/>
      <c r="CF198" s="518"/>
      <c r="CG198" s="518"/>
      <c r="CH198" s="518"/>
      <c r="CI198" s="518"/>
      <c r="CJ198" s="518"/>
      <c r="CK198" s="518"/>
      <c r="CL198" s="518">
        <v>1533</v>
      </c>
    </row>
    <row r="199" spans="83:90" x14ac:dyDescent="0.25">
      <c r="CE199" s="518"/>
      <c r="CF199" s="518"/>
      <c r="CG199" s="518"/>
      <c r="CH199" s="518"/>
      <c r="CI199" s="518"/>
      <c r="CJ199" s="518"/>
      <c r="CK199" s="518"/>
      <c r="CL199" s="518">
        <v>536</v>
      </c>
    </row>
    <row r="200" spans="83:90" x14ac:dyDescent="0.25">
      <c r="CE200" s="518"/>
      <c r="CF200" s="518"/>
      <c r="CG200" s="518"/>
      <c r="CH200" s="518"/>
      <c r="CI200" s="518"/>
      <c r="CJ200" s="518"/>
      <c r="CK200" s="518"/>
      <c r="CL200" s="518">
        <v>1237</v>
      </c>
    </row>
    <row r="201" spans="83:90" x14ac:dyDescent="0.25">
      <c r="CE201" s="518"/>
      <c r="CF201" s="518"/>
      <c r="CG201" s="518"/>
      <c r="CH201" s="518"/>
      <c r="CI201" s="518"/>
      <c r="CJ201" s="518"/>
      <c r="CK201" s="518"/>
      <c r="CL201" s="518">
        <v>3739</v>
      </c>
    </row>
    <row r="202" spans="83:90" x14ac:dyDescent="0.25">
      <c r="CE202" s="518"/>
      <c r="CF202" s="518"/>
      <c r="CG202" s="518"/>
      <c r="CH202" s="518"/>
      <c r="CI202" s="518"/>
      <c r="CJ202" s="518"/>
      <c r="CK202" s="518"/>
      <c r="CL202" s="518">
        <v>1923</v>
      </c>
    </row>
    <row r="203" spans="83:90" x14ac:dyDescent="0.25">
      <c r="CE203" s="518"/>
      <c r="CF203" s="518"/>
      <c r="CG203" s="518"/>
      <c r="CH203" s="518"/>
      <c r="CI203" s="518"/>
      <c r="CJ203" s="518"/>
      <c r="CK203" s="518"/>
      <c r="CL203" s="518">
        <v>2226</v>
      </c>
    </row>
    <row r="204" spans="83:90" x14ac:dyDescent="0.25">
      <c r="CE204" s="518"/>
      <c r="CF204" s="518"/>
      <c r="CG204" s="518"/>
      <c r="CH204" s="518"/>
      <c r="CI204" s="518"/>
      <c r="CJ204" s="518"/>
      <c r="CK204" s="518"/>
      <c r="CL204" s="518">
        <v>137</v>
      </c>
    </row>
    <row r="205" spans="83:90" x14ac:dyDescent="0.25">
      <c r="CE205" s="518"/>
      <c r="CF205" s="518"/>
      <c r="CG205" s="518"/>
      <c r="CH205" s="518"/>
      <c r="CI205" s="518"/>
      <c r="CJ205" s="518"/>
      <c r="CK205" s="518"/>
      <c r="CL205" s="518">
        <v>2920</v>
      </c>
    </row>
    <row r="206" spans="83:90" x14ac:dyDescent="0.25">
      <c r="CE206" s="518"/>
      <c r="CF206" s="518"/>
      <c r="CG206" s="518"/>
      <c r="CH206" s="518"/>
      <c r="CI206" s="518"/>
      <c r="CJ206" s="518"/>
      <c r="CK206" s="518"/>
      <c r="CL206" s="518">
        <v>2227</v>
      </c>
    </row>
    <row r="207" spans="83:90" x14ac:dyDescent="0.25">
      <c r="CE207" s="518"/>
      <c r="CF207" s="518"/>
      <c r="CG207" s="518"/>
      <c r="CH207" s="518"/>
      <c r="CI207" s="518"/>
      <c r="CJ207" s="518"/>
      <c r="CK207" s="518"/>
      <c r="CL207" s="518">
        <v>2821</v>
      </c>
    </row>
    <row r="208" spans="83:90" x14ac:dyDescent="0.25">
      <c r="CE208" s="518"/>
      <c r="CF208" s="518"/>
      <c r="CG208" s="518"/>
      <c r="CH208" s="518"/>
      <c r="CI208" s="518"/>
      <c r="CJ208" s="518"/>
      <c r="CK208" s="518"/>
      <c r="CL208" s="518">
        <v>1624</v>
      </c>
    </row>
    <row r="209" spans="83:90" x14ac:dyDescent="0.25">
      <c r="CE209" s="518"/>
      <c r="CF209" s="518"/>
      <c r="CG209" s="518"/>
      <c r="CH209" s="518"/>
      <c r="CI209" s="518"/>
      <c r="CJ209" s="518"/>
      <c r="CK209" s="518"/>
      <c r="CL209" s="518">
        <v>2822</v>
      </c>
    </row>
    <row r="210" spans="83:90" x14ac:dyDescent="0.25">
      <c r="CE210" s="518"/>
      <c r="CF210" s="518"/>
      <c r="CG210" s="518"/>
      <c r="CH210" s="518"/>
      <c r="CI210" s="518"/>
      <c r="CJ210" s="518"/>
      <c r="CK210" s="518"/>
      <c r="CL210" s="518">
        <v>1026</v>
      </c>
    </row>
    <row r="211" spans="83:90" x14ac:dyDescent="0.25">
      <c r="CE211" s="518"/>
      <c r="CF211" s="518"/>
      <c r="CG211" s="518"/>
      <c r="CH211" s="518"/>
      <c r="CI211" s="518"/>
      <c r="CJ211" s="518"/>
      <c r="CK211" s="518"/>
      <c r="CL211" s="518">
        <v>1513</v>
      </c>
    </row>
    <row r="212" spans="83:90" x14ac:dyDescent="0.25">
      <c r="CE212" s="518"/>
      <c r="CF212" s="518"/>
      <c r="CG212" s="518"/>
      <c r="CH212" s="518"/>
      <c r="CI212" s="518"/>
      <c r="CJ212" s="518"/>
      <c r="CK212" s="518"/>
      <c r="CL212" s="518">
        <v>3338</v>
      </c>
    </row>
    <row r="213" spans="83:90" x14ac:dyDescent="0.25">
      <c r="CE213" s="518"/>
      <c r="CF213" s="518"/>
      <c r="CG213" s="518"/>
      <c r="CH213" s="518"/>
      <c r="CI213" s="518"/>
      <c r="CJ213" s="518"/>
      <c r="CK213" s="518"/>
      <c r="CL213" s="518">
        <v>3639</v>
      </c>
    </row>
    <row r="214" spans="83:90" x14ac:dyDescent="0.25">
      <c r="CE214" s="518"/>
      <c r="CF214" s="518"/>
      <c r="CG214" s="518"/>
      <c r="CH214" s="518"/>
      <c r="CI214" s="518"/>
      <c r="CJ214" s="518"/>
      <c r="CK214" s="518"/>
      <c r="CL214" s="518">
        <v>3841</v>
      </c>
    </row>
    <row r="215" spans="83:90" x14ac:dyDescent="0.25">
      <c r="CE215" s="518"/>
      <c r="CF215" s="518"/>
      <c r="CG215" s="518"/>
      <c r="CH215" s="518"/>
      <c r="CI215" s="518"/>
      <c r="CJ215" s="518"/>
      <c r="CK215" s="518"/>
      <c r="CL215" s="518">
        <v>339</v>
      </c>
    </row>
    <row r="216" spans="83:90" x14ac:dyDescent="0.25">
      <c r="CE216" s="518"/>
      <c r="CF216" s="518"/>
      <c r="CG216" s="518"/>
      <c r="CH216" s="518"/>
      <c r="CI216" s="518"/>
      <c r="CJ216" s="518"/>
      <c r="CK216" s="518"/>
      <c r="CL216" s="518">
        <v>3842</v>
      </c>
    </row>
    <row r="217" spans="83:90" x14ac:dyDescent="0.25">
      <c r="CE217" s="518"/>
      <c r="CF217" s="518"/>
      <c r="CG217" s="518"/>
      <c r="CH217" s="518"/>
      <c r="CI217" s="518"/>
      <c r="CJ217" s="518"/>
      <c r="CK217" s="518"/>
      <c r="CL217" s="518">
        <v>440</v>
      </c>
    </row>
    <row r="218" spans="83:90" x14ac:dyDescent="0.25">
      <c r="CE218" s="518"/>
      <c r="CF218" s="518"/>
      <c r="CG218" s="518"/>
      <c r="CH218" s="518"/>
      <c r="CI218" s="518"/>
      <c r="CJ218" s="518"/>
      <c r="CK218" s="518"/>
      <c r="CL218" s="518">
        <v>2428</v>
      </c>
    </row>
    <row r="219" spans="83:90" x14ac:dyDescent="0.25">
      <c r="CE219" s="518"/>
      <c r="CF219" s="518"/>
      <c r="CG219" s="518"/>
      <c r="CH219" s="518"/>
      <c r="CI219" s="518"/>
      <c r="CJ219" s="518"/>
      <c r="CK219" s="518"/>
      <c r="CL219" s="518">
        <v>1340</v>
      </c>
    </row>
    <row r="220" spans="83:90" x14ac:dyDescent="0.25">
      <c r="CE220" s="518"/>
      <c r="CF220" s="518"/>
      <c r="CG220" s="518"/>
      <c r="CH220" s="518"/>
      <c r="CI220" s="518"/>
      <c r="CJ220" s="518"/>
      <c r="CK220" s="518"/>
      <c r="CL220" s="518">
        <v>541</v>
      </c>
    </row>
    <row r="221" spans="83:90" x14ac:dyDescent="0.25">
      <c r="CE221" s="518"/>
      <c r="CF221" s="518"/>
      <c r="CG221" s="518"/>
      <c r="CH221" s="518"/>
      <c r="CI221" s="518"/>
      <c r="CJ221" s="518"/>
      <c r="CK221" s="518"/>
      <c r="CL221" s="518">
        <v>927</v>
      </c>
    </row>
    <row r="222" spans="83:90" x14ac:dyDescent="0.25">
      <c r="CE222" s="518"/>
      <c r="CF222" s="518"/>
      <c r="CG222" s="518"/>
      <c r="CH222" s="518"/>
      <c r="CI222" s="518"/>
      <c r="CJ222" s="518"/>
      <c r="CK222" s="518"/>
      <c r="CL222" s="518">
        <v>2104</v>
      </c>
    </row>
    <row r="223" spans="83:90" x14ac:dyDescent="0.25">
      <c r="CE223" s="518"/>
      <c r="CF223" s="518"/>
      <c r="CG223" s="518"/>
      <c r="CH223" s="518"/>
      <c r="CI223" s="518"/>
      <c r="CJ223" s="518"/>
      <c r="CK223" s="518"/>
      <c r="CL223" s="518">
        <v>2309</v>
      </c>
    </row>
    <row r="224" spans="83:90" x14ac:dyDescent="0.25">
      <c r="CE224" s="518"/>
      <c r="CF224" s="518"/>
      <c r="CG224" s="518"/>
      <c r="CH224" s="518"/>
      <c r="CI224" s="518"/>
      <c r="CJ224" s="518"/>
      <c r="CK224" s="518"/>
      <c r="CL224" s="518">
        <v>1726</v>
      </c>
    </row>
    <row r="225" spans="83:90" x14ac:dyDescent="0.25">
      <c r="CE225" s="518"/>
      <c r="CF225" s="518"/>
      <c r="CG225" s="518"/>
      <c r="CH225" s="518"/>
      <c r="CI225" s="518"/>
      <c r="CJ225" s="518"/>
      <c r="CK225" s="518"/>
      <c r="CL225" s="518">
        <v>2824</v>
      </c>
    </row>
    <row r="226" spans="83:90" x14ac:dyDescent="0.25">
      <c r="CE226" s="518"/>
      <c r="CF226" s="518"/>
      <c r="CG226" s="518"/>
      <c r="CH226" s="518"/>
      <c r="CI226" s="518"/>
      <c r="CJ226" s="518"/>
      <c r="CK226" s="518"/>
      <c r="CL226" s="518">
        <v>2035</v>
      </c>
    </row>
    <row r="227" spans="83:90" x14ac:dyDescent="0.25">
      <c r="CE227" s="518"/>
      <c r="CF227" s="518"/>
      <c r="CG227" s="518"/>
      <c r="CH227" s="518"/>
      <c r="CI227" s="518"/>
      <c r="CJ227" s="518"/>
      <c r="CK227" s="518"/>
      <c r="CL227" s="518">
        <v>2429</v>
      </c>
    </row>
    <row r="228" spans="83:90" x14ac:dyDescent="0.25">
      <c r="CE228" s="518"/>
      <c r="CF228" s="518"/>
      <c r="CG228" s="518"/>
      <c r="CH228" s="518"/>
      <c r="CI228" s="518"/>
      <c r="CJ228" s="518"/>
      <c r="CK228" s="518"/>
      <c r="CL228" s="518">
        <v>3250</v>
      </c>
    </row>
    <row r="229" spans="83:90" x14ac:dyDescent="0.25">
      <c r="CE229" s="518"/>
      <c r="CF229" s="518"/>
      <c r="CG229" s="518"/>
      <c r="CH229" s="518"/>
      <c r="CI229" s="518"/>
      <c r="CJ229" s="518"/>
      <c r="CK229" s="518"/>
      <c r="CL229" s="518">
        <v>628</v>
      </c>
    </row>
    <row r="230" spans="83:90" x14ac:dyDescent="0.25">
      <c r="CE230" s="518"/>
      <c r="CF230" s="518"/>
      <c r="CG230" s="518"/>
      <c r="CH230" s="518"/>
      <c r="CI230" s="518"/>
      <c r="CJ230" s="518"/>
      <c r="CK230" s="518"/>
      <c r="CL230" s="518">
        <v>242</v>
      </c>
    </row>
    <row r="231" spans="83:90" x14ac:dyDescent="0.25">
      <c r="CE231" s="518"/>
      <c r="CF231" s="518"/>
      <c r="CG231" s="518"/>
      <c r="CH231" s="518"/>
      <c r="CI231" s="518"/>
      <c r="CJ231" s="518"/>
      <c r="CK231" s="518"/>
      <c r="CL231" s="518">
        <v>2627</v>
      </c>
    </row>
    <row r="232" spans="83:90" x14ac:dyDescent="0.25">
      <c r="CE232" s="518"/>
      <c r="CF232" s="518"/>
      <c r="CG232" s="518"/>
      <c r="CH232" s="518"/>
      <c r="CI232" s="518"/>
      <c r="CJ232" s="518"/>
      <c r="CK232" s="518"/>
      <c r="CL232" s="518">
        <v>3752</v>
      </c>
    </row>
    <row r="233" spans="83:90" x14ac:dyDescent="0.25">
      <c r="CE233" s="518"/>
      <c r="CF233" s="518"/>
      <c r="CG233" s="518"/>
      <c r="CH233" s="518"/>
      <c r="CI233" s="518"/>
      <c r="CJ233" s="518"/>
      <c r="CK233" s="518"/>
      <c r="CL233" s="518">
        <v>343</v>
      </c>
    </row>
    <row r="234" spans="83:90" x14ac:dyDescent="0.25">
      <c r="CE234" s="518"/>
      <c r="CF234" s="518"/>
      <c r="CG234" s="518"/>
      <c r="CH234" s="518"/>
      <c r="CI234" s="518"/>
      <c r="CJ234" s="518"/>
      <c r="CK234" s="518"/>
      <c r="CL234" s="518">
        <v>3843</v>
      </c>
    </row>
    <row r="235" spans="83:90" x14ac:dyDescent="0.25">
      <c r="CE235" s="518"/>
      <c r="CF235" s="518"/>
      <c r="CG235" s="518"/>
      <c r="CH235" s="518"/>
      <c r="CI235" s="518"/>
      <c r="CJ235" s="518"/>
      <c r="CK235" s="518"/>
      <c r="CL235" s="518">
        <v>2625</v>
      </c>
    </row>
    <row r="236" spans="83:90" x14ac:dyDescent="0.25">
      <c r="CE236" s="518"/>
      <c r="CF236" s="518"/>
      <c r="CG236" s="518"/>
      <c r="CH236" s="518"/>
      <c r="CI236" s="518"/>
      <c r="CJ236" s="518"/>
      <c r="CK236" s="518"/>
      <c r="CL236" s="518">
        <v>3753</v>
      </c>
    </row>
    <row r="237" spans="83:90" x14ac:dyDescent="0.25">
      <c r="CE237" s="518"/>
      <c r="CF237" s="518"/>
      <c r="CG237" s="518"/>
      <c r="CH237" s="518"/>
      <c r="CI237" s="518"/>
      <c r="CJ237" s="518"/>
      <c r="CK237" s="518"/>
      <c r="CL237" s="518">
        <v>3543</v>
      </c>
    </row>
    <row r="238" spans="83:90" x14ac:dyDescent="0.25">
      <c r="CE238" s="518"/>
      <c r="CF238" s="518"/>
      <c r="CG238" s="518"/>
      <c r="CH238" s="518"/>
      <c r="CI238" s="518"/>
      <c r="CJ238" s="518"/>
      <c r="CK238" s="518"/>
      <c r="CL238" s="518">
        <v>1627</v>
      </c>
    </row>
    <row r="239" spans="83:90" x14ac:dyDescent="0.25">
      <c r="CE239" s="518"/>
      <c r="CF239" s="518"/>
      <c r="CG239" s="518"/>
      <c r="CH239" s="518"/>
      <c r="CI239" s="518"/>
      <c r="CJ239" s="518"/>
      <c r="CK239" s="518"/>
      <c r="CL239" s="518">
        <v>1628</v>
      </c>
    </row>
    <row r="240" spans="83:90" x14ac:dyDescent="0.25">
      <c r="CE240" s="518"/>
      <c r="CF240" s="518"/>
      <c r="CG240" s="518"/>
      <c r="CH240" s="518"/>
      <c r="CI240" s="518"/>
      <c r="CJ240" s="518"/>
      <c r="CK240" s="518"/>
      <c r="CL240" s="518">
        <v>2130</v>
      </c>
    </row>
    <row r="241" spans="83:90" x14ac:dyDescent="0.25">
      <c r="CE241" s="518"/>
      <c r="CF241" s="518"/>
      <c r="CG241" s="518"/>
      <c r="CH241" s="518"/>
      <c r="CI241" s="518"/>
      <c r="CJ241" s="518"/>
      <c r="CK241" s="518"/>
      <c r="CL241" s="518">
        <v>3544</v>
      </c>
    </row>
    <row r="242" spans="83:90" x14ac:dyDescent="0.25">
      <c r="CE242" s="518"/>
      <c r="CF242" s="518"/>
      <c r="CG242" s="518"/>
      <c r="CH242" s="518"/>
      <c r="CI242" s="518"/>
      <c r="CJ242" s="518"/>
      <c r="CK242" s="518"/>
      <c r="CL242" s="518">
        <v>1345</v>
      </c>
    </row>
    <row r="243" spans="83:90" x14ac:dyDescent="0.25">
      <c r="CE243" s="518"/>
      <c r="CF243" s="518"/>
      <c r="CG243" s="518"/>
      <c r="CH243" s="518"/>
      <c r="CI243" s="518"/>
      <c r="CJ243" s="518"/>
      <c r="CK243" s="518"/>
      <c r="CL243" s="518">
        <v>2626</v>
      </c>
    </row>
    <row r="244" spans="83:90" x14ac:dyDescent="0.25">
      <c r="CE244" s="518"/>
      <c r="CF244" s="518"/>
      <c r="CG244" s="518"/>
      <c r="CH244" s="518"/>
      <c r="CI244" s="518"/>
      <c r="CJ244" s="518"/>
      <c r="CK244" s="518"/>
      <c r="CL244" s="518">
        <v>2727</v>
      </c>
    </row>
    <row r="245" spans="83:90" x14ac:dyDescent="0.25">
      <c r="CE245" s="518"/>
      <c r="CF245" s="518"/>
      <c r="CG245" s="518"/>
      <c r="CH245" s="518"/>
      <c r="CI245" s="518"/>
      <c r="CJ245" s="518"/>
      <c r="CK245" s="518"/>
      <c r="CL245" s="518">
        <v>2928</v>
      </c>
    </row>
    <row r="246" spans="83:90" x14ac:dyDescent="0.25">
      <c r="CE246" s="518"/>
      <c r="CF246" s="518"/>
      <c r="CG246" s="518"/>
      <c r="CH246" s="518"/>
      <c r="CI246" s="518"/>
      <c r="CJ246" s="518"/>
      <c r="CK246" s="518"/>
      <c r="CL246" s="518">
        <v>345</v>
      </c>
    </row>
    <row r="247" spans="83:90" x14ac:dyDescent="0.25">
      <c r="CE247" s="518"/>
      <c r="CF247" s="518"/>
      <c r="CG247" s="518"/>
      <c r="CH247" s="518"/>
      <c r="CI247" s="518"/>
      <c r="CJ247" s="518"/>
      <c r="CK247" s="518"/>
      <c r="CL247" s="518">
        <v>830</v>
      </c>
    </row>
    <row r="248" spans="83:90" x14ac:dyDescent="0.25">
      <c r="CE248" s="518"/>
      <c r="CF248" s="518"/>
      <c r="CG248" s="518"/>
      <c r="CH248" s="518"/>
      <c r="CI248" s="518"/>
      <c r="CJ248" s="518"/>
      <c r="CK248" s="518"/>
      <c r="CL248" s="518">
        <v>3757</v>
      </c>
    </row>
    <row r="249" spans="83:90" x14ac:dyDescent="0.25">
      <c r="CE249" s="518"/>
      <c r="CF249" s="518"/>
      <c r="CG249" s="518"/>
      <c r="CH249" s="518"/>
      <c r="CI249" s="518"/>
      <c r="CJ249" s="518"/>
      <c r="CK249" s="518"/>
      <c r="CL249" s="518">
        <v>1246</v>
      </c>
    </row>
    <row r="250" spans="83:90" x14ac:dyDescent="0.25">
      <c r="CE250" s="518"/>
      <c r="CF250" s="518"/>
      <c r="CG250" s="518"/>
      <c r="CH250" s="518"/>
      <c r="CI250" s="518"/>
      <c r="CJ250" s="518"/>
      <c r="CK250" s="518"/>
      <c r="CL250" s="518">
        <v>3258</v>
      </c>
    </row>
    <row r="251" spans="83:90" x14ac:dyDescent="0.25">
      <c r="CE251" s="518"/>
      <c r="CF251" s="518"/>
      <c r="CG251" s="518"/>
      <c r="CH251" s="518"/>
      <c r="CI251" s="518"/>
      <c r="CJ251" s="518"/>
      <c r="CK251" s="518"/>
      <c r="CL251" s="518">
        <v>731</v>
      </c>
    </row>
    <row r="252" spans="83:90" x14ac:dyDescent="0.25">
      <c r="CE252" s="518"/>
      <c r="CF252" s="518"/>
      <c r="CG252" s="518"/>
      <c r="CH252" s="518"/>
      <c r="CI252" s="518"/>
      <c r="CJ252" s="518"/>
      <c r="CK252" s="518"/>
      <c r="CL252" s="518">
        <v>2131</v>
      </c>
    </row>
    <row r="253" spans="83:90" x14ac:dyDescent="0.25">
      <c r="CE253" s="518"/>
      <c r="CF253" s="518"/>
      <c r="CG253" s="518"/>
      <c r="CH253" s="518"/>
      <c r="CI253" s="518"/>
      <c r="CJ253" s="518"/>
      <c r="CK253" s="518"/>
      <c r="CL253" s="518">
        <v>1531</v>
      </c>
    </row>
    <row r="254" spans="83:90" x14ac:dyDescent="0.25">
      <c r="CE254" s="518"/>
      <c r="CF254" s="518"/>
      <c r="CG254" s="518"/>
      <c r="CH254" s="518"/>
      <c r="CI254" s="518"/>
      <c r="CJ254" s="518"/>
      <c r="CK254" s="518"/>
      <c r="CL254" s="518">
        <v>1833</v>
      </c>
    </row>
    <row r="255" spans="83:90" x14ac:dyDescent="0.25">
      <c r="CE255" s="518"/>
      <c r="CF255" s="518"/>
      <c r="CG255" s="518"/>
      <c r="CH255" s="518"/>
      <c r="CI255" s="518"/>
      <c r="CJ255" s="518"/>
      <c r="CK255" s="518"/>
      <c r="CL255" s="518">
        <v>546</v>
      </c>
    </row>
    <row r="256" spans="83:90" x14ac:dyDescent="0.25">
      <c r="CE256" s="518"/>
      <c r="CF256" s="518"/>
      <c r="CG256" s="518"/>
      <c r="CH256" s="518"/>
      <c r="CI256" s="518"/>
      <c r="CJ256" s="518"/>
      <c r="CK256" s="518"/>
      <c r="CL256" s="518">
        <v>733</v>
      </c>
    </row>
    <row r="257" spans="83:90" x14ac:dyDescent="0.25">
      <c r="CE257" s="518"/>
      <c r="CF257" s="518"/>
      <c r="CG257" s="518"/>
      <c r="CH257" s="518"/>
      <c r="CI257" s="518"/>
      <c r="CJ257" s="518"/>
      <c r="CK257" s="518"/>
      <c r="CL257" s="518">
        <v>1734</v>
      </c>
    </row>
    <row r="258" spans="83:90" x14ac:dyDescent="0.25">
      <c r="CE258" s="518"/>
      <c r="CF258" s="518"/>
      <c r="CG258" s="518"/>
      <c r="CH258" s="518"/>
      <c r="CI258" s="518"/>
      <c r="CJ258" s="518"/>
      <c r="CK258" s="518"/>
      <c r="CL258" s="518">
        <v>3759</v>
      </c>
    </row>
    <row r="259" spans="83:90" x14ac:dyDescent="0.25">
      <c r="CE259" s="518"/>
      <c r="CF259" s="518"/>
      <c r="CG259" s="518"/>
      <c r="CH259" s="518"/>
      <c r="CI259" s="518"/>
      <c r="CJ259" s="518"/>
      <c r="CK259" s="518"/>
      <c r="CL259" s="518">
        <v>3860</v>
      </c>
    </row>
    <row r="260" spans="83:90" x14ac:dyDescent="0.25">
      <c r="CE260" s="518"/>
      <c r="CF260" s="518"/>
      <c r="CG260" s="518"/>
      <c r="CH260" s="518"/>
      <c r="CI260" s="518"/>
      <c r="CJ260" s="518"/>
      <c r="CK260" s="518"/>
      <c r="CL260" s="518">
        <v>3261</v>
      </c>
    </row>
    <row r="261" spans="83:90" x14ac:dyDescent="0.25">
      <c r="CE261" s="518"/>
      <c r="CF261" s="518"/>
      <c r="CG261" s="518"/>
      <c r="CH261" s="518"/>
      <c r="CI261" s="518"/>
      <c r="CJ261" s="518"/>
      <c r="CK261" s="518"/>
      <c r="CL261" s="518">
        <v>2133</v>
      </c>
    </row>
    <row r="262" spans="83:90" x14ac:dyDescent="0.25">
      <c r="CE262" s="518"/>
      <c r="CF262" s="518"/>
      <c r="CG262" s="518"/>
      <c r="CH262" s="518"/>
      <c r="CI262" s="518"/>
      <c r="CJ262" s="518"/>
      <c r="CK262" s="518"/>
      <c r="CL262" s="518">
        <v>1248</v>
      </c>
    </row>
    <row r="263" spans="83:90" x14ac:dyDescent="0.25">
      <c r="CE263" s="518"/>
      <c r="CF263" s="518"/>
      <c r="CG263" s="518"/>
      <c r="CH263" s="518"/>
      <c r="CI263" s="518"/>
      <c r="CJ263" s="518"/>
      <c r="CK263" s="518"/>
      <c r="CL263" s="518">
        <v>834</v>
      </c>
    </row>
    <row r="264" spans="83:90" x14ac:dyDescent="0.25">
      <c r="CE264" s="518"/>
      <c r="CF264" s="518"/>
      <c r="CG264" s="518"/>
      <c r="CH264" s="518"/>
      <c r="CI264" s="518"/>
      <c r="CJ264" s="518"/>
      <c r="CK264" s="518"/>
      <c r="CL264" s="518">
        <v>2629</v>
      </c>
    </row>
    <row r="265" spans="83:90" x14ac:dyDescent="0.25">
      <c r="CE265" s="518"/>
      <c r="CF265" s="518"/>
      <c r="CG265" s="518"/>
      <c r="CH265" s="518"/>
      <c r="CI265" s="518"/>
      <c r="CJ265" s="518"/>
      <c r="CK265" s="518"/>
      <c r="CL265" s="518">
        <v>547</v>
      </c>
    </row>
    <row r="266" spans="83:90" x14ac:dyDescent="0.25">
      <c r="CE266" s="518"/>
      <c r="CF266" s="518"/>
      <c r="CG266" s="518"/>
      <c r="CH266" s="518"/>
      <c r="CI266" s="518"/>
      <c r="CJ266" s="518"/>
      <c r="CK266" s="518"/>
      <c r="CL266" s="518">
        <v>3162</v>
      </c>
    </row>
    <row r="267" spans="83:90" x14ac:dyDescent="0.25">
      <c r="CE267" s="518"/>
      <c r="CF267" s="518"/>
      <c r="CG267" s="518"/>
      <c r="CH267" s="518"/>
      <c r="CI267" s="518"/>
      <c r="CJ267" s="518"/>
      <c r="CK267" s="518"/>
      <c r="CL267" s="518">
        <v>2730</v>
      </c>
    </row>
    <row r="268" spans="83:90" x14ac:dyDescent="0.25">
      <c r="CE268" s="518"/>
      <c r="CF268" s="518"/>
      <c r="CG268" s="518"/>
      <c r="CH268" s="518"/>
      <c r="CI268" s="518"/>
      <c r="CJ268" s="518"/>
      <c r="CK268" s="518"/>
      <c r="CL268" s="518">
        <v>3549</v>
      </c>
    </row>
    <row r="269" spans="83:90" x14ac:dyDescent="0.25">
      <c r="CE269" s="518"/>
      <c r="CF269" s="518"/>
      <c r="CG269" s="518"/>
      <c r="CH269" s="518"/>
      <c r="CI269" s="518"/>
      <c r="CJ269" s="518"/>
      <c r="CK269" s="518"/>
      <c r="CL269" s="518">
        <v>3550</v>
      </c>
    </row>
    <row r="270" spans="83:90" x14ac:dyDescent="0.25">
      <c r="CE270" s="518"/>
      <c r="CF270" s="518"/>
      <c r="CG270" s="518"/>
      <c r="CH270" s="518"/>
      <c r="CI270" s="518"/>
      <c r="CJ270" s="518"/>
      <c r="CK270" s="518"/>
      <c r="CL270" s="518">
        <v>3651</v>
      </c>
    </row>
    <row r="271" spans="83:90" x14ac:dyDescent="0.25">
      <c r="CE271" s="518"/>
      <c r="CF271" s="518"/>
      <c r="CG271" s="518"/>
      <c r="CH271" s="518"/>
      <c r="CI271" s="518"/>
      <c r="CJ271" s="518"/>
      <c r="CK271" s="518"/>
      <c r="CL271" s="518">
        <v>1935</v>
      </c>
    </row>
    <row r="272" spans="83:90" x14ac:dyDescent="0.25">
      <c r="CE272" s="518"/>
      <c r="CF272" s="518"/>
      <c r="CG272" s="518"/>
      <c r="CH272" s="518"/>
      <c r="CI272" s="518"/>
      <c r="CJ272" s="518"/>
      <c r="CK272" s="518"/>
      <c r="CL272" s="518">
        <v>1936</v>
      </c>
    </row>
    <row r="273" spans="83:90" x14ac:dyDescent="0.25">
      <c r="CE273" s="518"/>
      <c r="CF273" s="518"/>
      <c r="CG273" s="518"/>
      <c r="CH273" s="518"/>
      <c r="CI273" s="518"/>
      <c r="CJ273" s="518"/>
      <c r="CK273" s="518"/>
      <c r="CL273" s="518"/>
    </row>
    <row r="274" spans="83:90" x14ac:dyDescent="0.25">
      <c r="CE274" s="518"/>
      <c r="CF274" s="518"/>
      <c r="CG274" s="518"/>
      <c r="CH274" s="518"/>
      <c r="CI274" s="518"/>
      <c r="CJ274" s="518"/>
      <c r="CK274" s="518"/>
      <c r="CL274" s="518"/>
    </row>
    <row r="275" spans="83:90" x14ac:dyDescent="0.25">
      <c r="CE275" s="518"/>
      <c r="CF275" s="518"/>
      <c r="CG275" s="518"/>
      <c r="CH275" s="518"/>
      <c r="CI275" s="518"/>
      <c r="CJ275" s="518"/>
      <c r="CK275" s="518"/>
      <c r="CL275" s="518"/>
    </row>
    <row r="276" spans="83:90" x14ac:dyDescent="0.25">
      <c r="CE276" s="518"/>
      <c r="CF276" s="518"/>
      <c r="CG276" s="518"/>
      <c r="CH276" s="518"/>
      <c r="CI276" s="518"/>
      <c r="CJ276" s="518"/>
      <c r="CK276" s="518"/>
      <c r="CL276" s="518"/>
    </row>
    <row r="277" spans="83:90" x14ac:dyDescent="0.25">
      <c r="CE277" s="518"/>
      <c r="CF277" s="518"/>
      <c r="CG277" s="518"/>
      <c r="CH277" s="518"/>
      <c r="CI277" s="518"/>
      <c r="CJ277" s="518"/>
      <c r="CK277" s="518"/>
      <c r="CL277" s="518"/>
    </row>
    <row r="278" spans="83:90" x14ac:dyDescent="0.25">
      <c r="CE278" s="518"/>
      <c r="CF278" s="518"/>
      <c r="CG278" s="518"/>
      <c r="CH278" s="518"/>
      <c r="CI278" s="518"/>
      <c r="CJ278" s="518"/>
      <c r="CK278" s="518"/>
      <c r="CL278" s="518"/>
    </row>
    <row r="279" spans="83:90" x14ac:dyDescent="0.25">
      <c r="CE279" s="518"/>
      <c r="CF279" s="518"/>
      <c r="CG279" s="518"/>
      <c r="CH279" s="518"/>
      <c r="CI279" s="518"/>
      <c r="CJ279" s="518"/>
      <c r="CK279" s="518"/>
      <c r="CL279" s="518"/>
    </row>
    <row r="280" spans="83:90" x14ac:dyDescent="0.25">
      <c r="CE280" s="518"/>
      <c r="CF280" s="518"/>
      <c r="CG280" s="518"/>
      <c r="CH280" s="518"/>
      <c r="CI280" s="518"/>
      <c r="CJ280" s="518"/>
      <c r="CK280" s="518"/>
      <c r="CL280" s="518"/>
    </row>
    <row r="281" spans="83:90" x14ac:dyDescent="0.25">
      <c r="CE281" s="518"/>
      <c r="CF281" s="518"/>
      <c r="CG281" s="518"/>
      <c r="CH281" s="518"/>
      <c r="CI281" s="518"/>
      <c r="CJ281" s="518"/>
      <c r="CK281" s="518"/>
      <c r="CL281" s="518"/>
    </row>
    <row r="282" spans="83:90" x14ac:dyDescent="0.25">
      <c r="CE282" s="518"/>
      <c r="CF282" s="518"/>
      <c r="CG282" s="518"/>
      <c r="CH282" s="518"/>
      <c r="CI282" s="518"/>
      <c r="CJ282" s="518"/>
      <c r="CK282" s="518"/>
      <c r="CL282" s="518"/>
    </row>
    <row r="283" spans="83:90" x14ac:dyDescent="0.25">
      <c r="CE283" s="518"/>
      <c r="CF283" s="518"/>
      <c r="CG283" s="518"/>
      <c r="CH283" s="518"/>
      <c r="CI283" s="518"/>
      <c r="CJ283" s="518"/>
      <c r="CK283" s="518"/>
      <c r="CL283" s="518"/>
    </row>
    <row r="284" spans="83:90" x14ac:dyDescent="0.25">
      <c r="CE284" s="518"/>
      <c r="CF284" s="518"/>
      <c r="CG284" s="518"/>
      <c r="CH284" s="518"/>
      <c r="CI284" s="518"/>
      <c r="CJ284" s="518"/>
      <c r="CK284" s="518"/>
      <c r="CL284" s="518"/>
    </row>
    <row r="285" spans="83:90" x14ac:dyDescent="0.25">
      <c r="CE285" s="518"/>
      <c r="CF285" s="518"/>
      <c r="CG285" s="518"/>
      <c r="CH285" s="518"/>
      <c r="CI285" s="518"/>
      <c r="CJ285" s="518"/>
      <c r="CK285" s="518"/>
      <c r="CL285" s="518"/>
    </row>
    <row r="286" spans="83:90" x14ac:dyDescent="0.25">
      <c r="CE286" s="518"/>
      <c r="CF286" s="518"/>
      <c r="CG286" s="518"/>
      <c r="CH286" s="518"/>
      <c r="CI286" s="518"/>
      <c r="CJ286" s="518"/>
      <c r="CK286" s="518"/>
      <c r="CL286" s="518"/>
    </row>
    <row r="287" spans="83:90" x14ac:dyDescent="0.25">
      <c r="CE287" s="518"/>
      <c r="CF287" s="518"/>
      <c r="CG287" s="518"/>
      <c r="CH287" s="518"/>
      <c r="CI287" s="518"/>
      <c r="CJ287" s="518"/>
      <c r="CK287" s="518"/>
      <c r="CL287" s="518"/>
    </row>
    <row r="288" spans="83:90" x14ac:dyDescent="0.25">
      <c r="CE288" s="518"/>
      <c r="CF288" s="518"/>
      <c r="CG288" s="518"/>
      <c r="CH288" s="518"/>
      <c r="CI288" s="518"/>
      <c r="CJ288" s="518"/>
      <c r="CK288" s="518"/>
      <c r="CL288" s="518"/>
    </row>
    <row r="289" spans="83:90" x14ac:dyDescent="0.25">
      <c r="CE289" s="518"/>
      <c r="CF289" s="518"/>
      <c r="CG289" s="518"/>
      <c r="CH289" s="518"/>
      <c r="CI289" s="518"/>
      <c r="CJ289" s="518"/>
      <c r="CK289" s="518"/>
      <c r="CL289" s="518"/>
    </row>
    <row r="290" spans="83:90" x14ac:dyDescent="0.25">
      <c r="CE290" s="518"/>
      <c r="CF290" s="518"/>
      <c r="CG290" s="518"/>
      <c r="CH290" s="518"/>
      <c r="CI290" s="518"/>
      <c r="CJ290" s="518"/>
      <c r="CK290" s="518"/>
      <c r="CL290" s="518"/>
    </row>
    <row r="291" spans="83:90" x14ac:dyDescent="0.25">
      <c r="CE291" s="518"/>
      <c r="CF291" s="518"/>
      <c r="CG291" s="518"/>
      <c r="CH291" s="518"/>
      <c r="CI291" s="518"/>
      <c r="CJ291" s="518"/>
      <c r="CK291" s="518"/>
      <c r="CL291" s="518"/>
    </row>
    <row r="292" spans="83:90" x14ac:dyDescent="0.25">
      <c r="CE292" s="518"/>
      <c r="CF292" s="518"/>
      <c r="CG292" s="518"/>
      <c r="CH292" s="518"/>
      <c r="CI292" s="518"/>
      <c r="CJ292" s="518"/>
      <c r="CK292" s="518"/>
      <c r="CL292" s="518"/>
    </row>
    <row r="293" spans="83:90" x14ac:dyDescent="0.25">
      <c r="CE293" s="518"/>
      <c r="CF293" s="518"/>
      <c r="CG293" s="518"/>
      <c r="CH293" s="518"/>
      <c r="CI293" s="518"/>
      <c r="CJ293" s="518"/>
      <c r="CK293" s="518"/>
      <c r="CL293" s="518"/>
    </row>
    <row r="294" spans="83:90" x14ac:dyDescent="0.25">
      <c r="CE294" s="518"/>
      <c r="CF294" s="518"/>
      <c r="CG294" s="518"/>
      <c r="CH294" s="518"/>
      <c r="CI294" s="518"/>
      <c r="CJ294" s="518"/>
      <c r="CK294" s="518"/>
      <c r="CL294" s="518"/>
    </row>
    <row r="295" spans="83:90" x14ac:dyDescent="0.25">
      <c r="CE295" s="518"/>
      <c r="CF295" s="518"/>
      <c r="CG295" s="518"/>
      <c r="CH295" s="518"/>
      <c r="CI295" s="518"/>
      <c r="CJ295" s="518"/>
      <c r="CK295" s="518"/>
      <c r="CL295" s="518"/>
    </row>
    <row r="296" spans="83:90" x14ac:dyDescent="0.25">
      <c r="CE296" s="518"/>
      <c r="CF296" s="518"/>
      <c r="CG296" s="518"/>
      <c r="CH296" s="518"/>
      <c r="CI296" s="518"/>
      <c r="CJ296" s="518"/>
      <c r="CK296" s="518"/>
      <c r="CL296" s="518"/>
    </row>
    <row r="297" spans="83:90" x14ac:dyDescent="0.25">
      <c r="CE297" s="518"/>
      <c r="CF297" s="518"/>
      <c r="CG297" s="518"/>
      <c r="CH297" s="518"/>
      <c r="CI297" s="518"/>
      <c r="CJ297" s="518"/>
      <c r="CK297" s="518"/>
      <c r="CL297" s="518"/>
    </row>
    <row r="298" spans="83:90" x14ac:dyDescent="0.25">
      <c r="CE298" s="518"/>
      <c r="CF298" s="518"/>
      <c r="CG298" s="518"/>
      <c r="CH298" s="518"/>
      <c r="CI298" s="518"/>
      <c r="CJ298" s="518"/>
      <c r="CK298" s="518"/>
      <c r="CL298" s="518"/>
    </row>
    <row r="299" spans="83:90" x14ac:dyDescent="0.25">
      <c r="CE299" s="518"/>
      <c r="CF299" s="518"/>
      <c r="CG299" s="518"/>
      <c r="CH299" s="518"/>
      <c r="CI299" s="518"/>
      <c r="CJ299" s="518"/>
      <c r="CK299" s="518"/>
      <c r="CL299" s="518"/>
    </row>
    <row r="300" spans="83:90" x14ac:dyDescent="0.25">
      <c r="CE300" s="518"/>
      <c r="CF300" s="518"/>
      <c r="CG300" s="518"/>
      <c r="CH300" s="518"/>
      <c r="CI300" s="518"/>
      <c r="CJ300" s="518"/>
      <c r="CK300" s="518"/>
      <c r="CL300" s="518"/>
    </row>
    <row r="301" spans="83:90" x14ac:dyDescent="0.25">
      <c r="CE301" s="518"/>
      <c r="CF301" s="518"/>
      <c r="CG301" s="518"/>
      <c r="CH301" s="518"/>
      <c r="CI301" s="518"/>
      <c r="CJ301" s="518"/>
      <c r="CK301" s="518"/>
      <c r="CL301" s="518"/>
    </row>
    <row r="302" spans="83:90" x14ac:dyDescent="0.25">
      <c r="CE302" s="518"/>
      <c r="CF302" s="518"/>
      <c r="CG302" s="518"/>
      <c r="CH302" s="518"/>
      <c r="CI302" s="518"/>
      <c r="CJ302" s="518"/>
      <c r="CK302" s="518"/>
      <c r="CL302" s="518"/>
    </row>
    <row r="303" spans="83:90" x14ac:dyDescent="0.25">
      <c r="CE303" s="518"/>
      <c r="CF303" s="518"/>
      <c r="CG303" s="518"/>
      <c r="CH303" s="518"/>
      <c r="CI303" s="518"/>
      <c r="CJ303" s="518"/>
      <c r="CK303" s="518"/>
      <c r="CL303" s="518"/>
    </row>
    <row r="304" spans="83:90" x14ac:dyDescent="0.25">
      <c r="CE304" s="518"/>
      <c r="CF304" s="518"/>
      <c r="CG304" s="518"/>
      <c r="CH304" s="518"/>
      <c r="CI304" s="518"/>
      <c r="CJ304" s="518"/>
      <c r="CK304" s="518"/>
      <c r="CL304" s="518"/>
    </row>
    <row r="305" spans="83:90" x14ac:dyDescent="0.25">
      <c r="CE305" s="518"/>
      <c r="CF305" s="518"/>
      <c r="CG305" s="518"/>
      <c r="CH305" s="518"/>
      <c r="CI305" s="518"/>
      <c r="CJ305" s="518"/>
      <c r="CK305" s="518"/>
      <c r="CL305" s="518"/>
    </row>
    <row r="306" spans="83:90" x14ac:dyDescent="0.25">
      <c r="CE306" s="518"/>
      <c r="CF306" s="518"/>
      <c r="CG306" s="518"/>
      <c r="CH306" s="518"/>
      <c r="CI306" s="518"/>
      <c r="CJ306" s="518"/>
      <c r="CK306" s="518"/>
      <c r="CL306" s="518"/>
    </row>
    <row r="307" spans="83:90" x14ac:dyDescent="0.25">
      <c r="CE307" s="518"/>
      <c r="CF307" s="518"/>
      <c r="CG307" s="518"/>
      <c r="CH307" s="518"/>
      <c r="CI307" s="518"/>
      <c r="CJ307" s="518"/>
      <c r="CK307" s="518"/>
      <c r="CL307" s="518"/>
    </row>
    <row r="308" spans="83:90" x14ac:dyDescent="0.25">
      <c r="CE308" s="518"/>
      <c r="CF308" s="518"/>
      <c r="CG308" s="518"/>
      <c r="CH308" s="518"/>
      <c r="CI308" s="518"/>
      <c r="CJ308" s="518"/>
      <c r="CK308" s="518"/>
      <c r="CL308" s="518"/>
    </row>
    <row r="309" spans="83:90" x14ac:dyDescent="0.25">
      <c r="CE309" s="518"/>
      <c r="CF309" s="518"/>
      <c r="CG309" s="518"/>
      <c r="CH309" s="518"/>
      <c r="CI309" s="518"/>
      <c r="CJ309" s="518"/>
      <c r="CK309" s="518"/>
      <c r="CL309" s="518"/>
    </row>
    <row r="310" spans="83:90" x14ac:dyDescent="0.25">
      <c r="CE310" s="518"/>
      <c r="CF310" s="518"/>
      <c r="CG310" s="518"/>
      <c r="CH310" s="518"/>
      <c r="CI310" s="518"/>
      <c r="CJ310" s="518"/>
      <c r="CK310" s="518"/>
      <c r="CL310" s="518"/>
    </row>
    <row r="311" spans="83:90" x14ac:dyDescent="0.25">
      <c r="CE311" s="518"/>
      <c r="CF311" s="518"/>
      <c r="CG311" s="518"/>
      <c r="CH311" s="518"/>
      <c r="CI311" s="518"/>
      <c r="CJ311" s="518"/>
      <c r="CK311" s="518"/>
      <c r="CL311" s="518"/>
    </row>
    <row r="312" spans="83:90" x14ac:dyDescent="0.25">
      <c r="CE312" s="518"/>
      <c r="CF312" s="518"/>
      <c r="CG312" s="518"/>
      <c r="CH312" s="518"/>
      <c r="CI312" s="518"/>
      <c r="CJ312" s="518"/>
      <c r="CK312" s="518"/>
      <c r="CL312" s="518"/>
    </row>
    <row r="313" spans="83:90" x14ac:dyDescent="0.25">
      <c r="CE313" s="518"/>
      <c r="CF313" s="518"/>
      <c r="CG313" s="518"/>
      <c r="CH313" s="518"/>
      <c r="CI313" s="518"/>
      <c r="CJ313" s="518"/>
      <c r="CK313" s="518"/>
      <c r="CL313" s="518"/>
    </row>
    <row r="314" spans="83:90" x14ac:dyDescent="0.25">
      <c r="CE314" s="518"/>
      <c r="CF314" s="518"/>
      <c r="CG314" s="518"/>
      <c r="CH314" s="518"/>
      <c r="CI314" s="518"/>
      <c r="CJ314" s="518"/>
      <c r="CK314" s="518"/>
      <c r="CL314" s="518"/>
    </row>
    <row r="315" spans="83:90" x14ac:dyDescent="0.25">
      <c r="CE315" s="518"/>
      <c r="CF315" s="518"/>
      <c r="CG315" s="518"/>
      <c r="CH315" s="518"/>
      <c r="CI315" s="518"/>
      <c r="CJ315" s="518"/>
      <c r="CK315" s="518"/>
      <c r="CL315" s="518"/>
    </row>
    <row r="316" spans="83:90" x14ac:dyDescent="0.25">
      <c r="CE316" s="518"/>
      <c r="CF316" s="518"/>
      <c r="CG316" s="518"/>
      <c r="CH316" s="518"/>
      <c r="CI316" s="518"/>
      <c r="CJ316" s="518"/>
      <c r="CK316" s="518"/>
      <c r="CL316" s="518"/>
    </row>
    <row r="317" spans="83:90" x14ac:dyDescent="0.25">
      <c r="CE317" s="518"/>
      <c r="CF317" s="518"/>
      <c r="CG317" s="518"/>
      <c r="CH317" s="518"/>
      <c r="CI317" s="518"/>
      <c r="CJ317" s="518"/>
      <c r="CK317" s="518"/>
      <c r="CL317" s="518"/>
    </row>
    <row r="318" spans="83:90" x14ac:dyDescent="0.25">
      <c r="CE318" s="518"/>
      <c r="CF318" s="518"/>
      <c r="CG318" s="518"/>
      <c r="CH318" s="518"/>
      <c r="CI318" s="518"/>
      <c r="CJ318" s="518"/>
      <c r="CK318" s="518"/>
      <c r="CL318" s="518"/>
    </row>
    <row r="319" spans="83:90" x14ac:dyDescent="0.25">
      <c r="CE319" s="518"/>
      <c r="CF319" s="518"/>
      <c r="CG319" s="518"/>
      <c r="CH319" s="518"/>
      <c r="CI319" s="518"/>
      <c r="CJ319" s="518"/>
      <c r="CK319" s="518"/>
      <c r="CL319" s="518"/>
    </row>
    <row r="320" spans="83:90" x14ac:dyDescent="0.25">
      <c r="CE320" s="518"/>
      <c r="CF320" s="518"/>
      <c r="CG320" s="518"/>
      <c r="CH320" s="518"/>
      <c r="CI320" s="518"/>
      <c r="CJ320" s="518"/>
      <c r="CK320" s="518"/>
      <c r="CL320" s="518"/>
    </row>
    <row r="321" spans="83:90" x14ac:dyDescent="0.25">
      <c r="CE321" s="518"/>
      <c r="CF321" s="518"/>
      <c r="CG321" s="518"/>
      <c r="CH321" s="518"/>
      <c r="CI321" s="518"/>
      <c r="CJ321" s="518"/>
      <c r="CK321" s="518"/>
      <c r="CL321" s="518"/>
    </row>
    <row r="322" spans="83:90" x14ac:dyDescent="0.25">
      <c r="CE322" s="518"/>
      <c r="CF322" s="518"/>
      <c r="CG322" s="518"/>
      <c r="CH322" s="518"/>
      <c r="CI322" s="518"/>
      <c r="CJ322" s="518"/>
      <c r="CK322" s="518"/>
      <c r="CL322" s="518"/>
    </row>
    <row r="323" spans="83:90" x14ac:dyDescent="0.25">
      <c r="CE323" s="518"/>
      <c r="CF323" s="518"/>
      <c r="CG323" s="518"/>
      <c r="CH323" s="518"/>
      <c r="CI323" s="518"/>
      <c r="CJ323" s="518"/>
      <c r="CK323" s="518"/>
      <c r="CL323" s="518"/>
    </row>
    <row r="324" spans="83:90" x14ac:dyDescent="0.25">
      <c r="CE324" s="518"/>
      <c r="CF324" s="518"/>
      <c r="CG324" s="518"/>
      <c r="CH324" s="518"/>
      <c r="CI324" s="518"/>
      <c r="CJ324" s="518"/>
      <c r="CK324" s="518"/>
      <c r="CL324" s="518"/>
    </row>
    <row r="325" spans="83:90" x14ac:dyDescent="0.25">
      <c r="CE325" s="518"/>
      <c r="CF325" s="518"/>
      <c r="CG325" s="518"/>
      <c r="CH325" s="518"/>
      <c r="CI325" s="518"/>
      <c r="CJ325" s="518"/>
      <c r="CK325" s="518"/>
      <c r="CL325" s="518"/>
    </row>
    <row r="326" spans="83:90" x14ac:dyDescent="0.25">
      <c r="CE326" s="518"/>
      <c r="CF326" s="518"/>
      <c r="CG326" s="518"/>
      <c r="CH326" s="518"/>
      <c r="CI326" s="518"/>
      <c r="CJ326" s="518"/>
      <c r="CK326" s="518"/>
      <c r="CL326" s="518"/>
    </row>
    <row r="327" spans="83:90" x14ac:dyDescent="0.25">
      <c r="CE327" s="518"/>
      <c r="CF327" s="518"/>
      <c r="CG327" s="518"/>
      <c r="CH327" s="518"/>
      <c r="CI327" s="518"/>
      <c r="CJ327" s="518"/>
      <c r="CK327" s="518"/>
      <c r="CL327" s="518"/>
    </row>
    <row r="328" spans="83:90" x14ac:dyDescent="0.25">
      <c r="CE328" s="518"/>
      <c r="CF328" s="518"/>
      <c r="CG328" s="518"/>
      <c r="CH328" s="518"/>
      <c r="CI328" s="518"/>
      <c r="CJ328" s="518"/>
      <c r="CK328" s="518"/>
      <c r="CL328" s="518"/>
    </row>
    <row r="329" spans="83:90" x14ac:dyDescent="0.25">
      <c r="CE329" s="518"/>
      <c r="CF329" s="518"/>
      <c r="CG329" s="518"/>
      <c r="CH329" s="518"/>
      <c r="CI329" s="518"/>
      <c r="CJ329" s="518"/>
      <c r="CK329" s="518"/>
      <c r="CL329" s="518"/>
    </row>
    <row r="330" spans="83:90" x14ac:dyDescent="0.25">
      <c r="CE330" s="518"/>
      <c r="CF330" s="518"/>
      <c r="CG330" s="518"/>
      <c r="CH330" s="518"/>
      <c r="CI330" s="518"/>
      <c r="CJ330" s="518"/>
      <c r="CK330" s="518"/>
      <c r="CL330" s="518"/>
    </row>
    <row r="331" spans="83:90" x14ac:dyDescent="0.25">
      <c r="CE331" s="518"/>
      <c r="CF331" s="518"/>
      <c r="CG331" s="518"/>
      <c r="CH331" s="518"/>
      <c r="CI331" s="518"/>
      <c r="CJ331" s="518"/>
      <c r="CK331" s="518"/>
      <c r="CL331" s="518"/>
    </row>
    <row r="332" spans="83:90" x14ac:dyDescent="0.25">
      <c r="CE332" s="518"/>
      <c r="CF332" s="518"/>
      <c r="CG332" s="518"/>
      <c r="CH332" s="518"/>
      <c r="CI332" s="518"/>
      <c r="CJ332" s="518"/>
      <c r="CK332" s="518"/>
      <c r="CL332" s="518"/>
    </row>
    <row r="333" spans="83:90" x14ac:dyDescent="0.25">
      <c r="CE333" s="518"/>
      <c r="CF333" s="518"/>
      <c r="CG333" s="518"/>
      <c r="CH333" s="518"/>
      <c r="CI333" s="518"/>
      <c r="CJ333" s="518"/>
      <c r="CK333" s="518"/>
      <c r="CL333" s="518"/>
    </row>
    <row r="334" spans="83:90" x14ac:dyDescent="0.25">
      <c r="CE334" s="518"/>
      <c r="CF334" s="518"/>
      <c r="CG334" s="518"/>
      <c r="CH334" s="518"/>
      <c r="CI334" s="518"/>
      <c r="CJ334" s="518"/>
      <c r="CK334" s="518"/>
      <c r="CL334" s="518"/>
    </row>
    <row r="335" spans="83:90" x14ac:dyDescent="0.25">
      <c r="CE335" s="518"/>
      <c r="CF335" s="518"/>
      <c r="CG335" s="518"/>
      <c r="CH335" s="518"/>
      <c r="CI335" s="518"/>
      <c r="CJ335" s="518"/>
      <c r="CK335" s="518"/>
      <c r="CL335" s="518"/>
    </row>
    <row r="336" spans="83:90" x14ac:dyDescent="0.25">
      <c r="CE336" s="518"/>
      <c r="CF336" s="518"/>
      <c r="CG336" s="518"/>
      <c r="CH336" s="518"/>
      <c r="CI336" s="518"/>
      <c r="CJ336" s="518"/>
      <c r="CK336" s="518"/>
      <c r="CL336" s="518"/>
    </row>
    <row r="337" spans="83:90" x14ac:dyDescent="0.25">
      <c r="CE337" s="518"/>
      <c r="CF337" s="518"/>
      <c r="CG337" s="518"/>
      <c r="CH337" s="518"/>
      <c r="CI337" s="518"/>
      <c r="CJ337" s="518"/>
      <c r="CK337" s="518"/>
      <c r="CL337" s="518"/>
    </row>
    <row r="338" spans="83:90" x14ac:dyDescent="0.25">
      <c r="CE338" s="518"/>
      <c r="CF338" s="518"/>
      <c r="CG338" s="518"/>
      <c r="CH338" s="518"/>
      <c r="CI338" s="518"/>
      <c r="CJ338" s="518"/>
      <c r="CK338" s="518"/>
      <c r="CL338" s="518"/>
    </row>
    <row r="339" spans="83:90" x14ac:dyDescent="0.25">
      <c r="CE339" s="518"/>
      <c r="CF339" s="518"/>
      <c r="CG339" s="518"/>
      <c r="CH339" s="518"/>
      <c r="CI339" s="518"/>
      <c r="CJ339" s="518"/>
      <c r="CK339" s="518"/>
      <c r="CL339" s="518"/>
    </row>
    <row r="340" spans="83:90" x14ac:dyDescent="0.25">
      <c r="CE340" s="518"/>
      <c r="CF340" s="518"/>
      <c r="CG340" s="518"/>
      <c r="CH340" s="518"/>
      <c r="CI340" s="518"/>
      <c r="CJ340" s="518"/>
      <c r="CK340" s="518"/>
      <c r="CL340" s="518"/>
    </row>
    <row r="341" spans="83:90" x14ac:dyDescent="0.25">
      <c r="CE341" s="518"/>
      <c r="CF341" s="518"/>
      <c r="CG341" s="518"/>
      <c r="CH341" s="518"/>
      <c r="CI341" s="518"/>
      <c r="CJ341" s="518"/>
      <c r="CK341" s="518"/>
      <c r="CL341" s="518"/>
    </row>
    <row r="342" spans="83:90" x14ac:dyDescent="0.25">
      <c r="CE342" s="518"/>
      <c r="CF342" s="518"/>
      <c r="CG342" s="518"/>
      <c r="CH342" s="518"/>
      <c r="CI342" s="518"/>
      <c r="CJ342" s="518"/>
      <c r="CK342" s="518"/>
      <c r="CL342" s="518"/>
    </row>
    <row r="343" spans="83:90" x14ac:dyDescent="0.25">
      <c r="CE343" s="518"/>
      <c r="CF343" s="518"/>
      <c r="CG343" s="518"/>
      <c r="CH343" s="518"/>
      <c r="CI343" s="518"/>
      <c r="CJ343" s="518"/>
      <c r="CK343" s="518"/>
      <c r="CL343" s="518"/>
    </row>
    <row r="344" spans="83:90" x14ac:dyDescent="0.25">
      <c r="CE344" s="518"/>
      <c r="CF344" s="518"/>
      <c r="CG344" s="518"/>
      <c r="CH344" s="518"/>
      <c r="CI344" s="518"/>
      <c r="CJ344" s="518"/>
      <c r="CK344" s="518"/>
      <c r="CL344" s="518"/>
    </row>
    <row r="345" spans="83:90" x14ac:dyDescent="0.25">
      <c r="CE345" s="518"/>
      <c r="CF345" s="518"/>
      <c r="CG345" s="518"/>
      <c r="CH345" s="518"/>
      <c r="CI345" s="518"/>
      <c r="CJ345" s="518"/>
      <c r="CK345" s="518"/>
      <c r="CL345" s="518"/>
    </row>
    <row r="346" spans="83:90" x14ac:dyDescent="0.25">
      <c r="CE346" s="518"/>
      <c r="CF346" s="518"/>
      <c r="CG346" s="518"/>
      <c r="CH346" s="518"/>
      <c r="CI346" s="518"/>
      <c r="CJ346" s="518"/>
      <c r="CK346" s="518"/>
      <c r="CL346" s="518"/>
    </row>
    <row r="347" spans="83:90" x14ac:dyDescent="0.25">
      <c r="CE347" s="518"/>
      <c r="CF347" s="518"/>
      <c r="CG347" s="518"/>
      <c r="CH347" s="518"/>
      <c r="CI347" s="518"/>
      <c r="CJ347" s="518"/>
      <c r="CK347" s="518"/>
      <c r="CL347" s="518"/>
    </row>
    <row r="348" spans="83:90" x14ac:dyDescent="0.25">
      <c r="CE348" s="518"/>
      <c r="CF348" s="518"/>
      <c r="CG348" s="518"/>
      <c r="CH348" s="518"/>
      <c r="CI348" s="518"/>
      <c r="CJ348" s="518"/>
      <c r="CK348" s="518"/>
      <c r="CL348" s="518"/>
    </row>
    <row r="349" spans="83:90" x14ac:dyDescent="0.25">
      <c r="CE349" s="518"/>
      <c r="CF349" s="518"/>
      <c r="CG349" s="518"/>
      <c r="CH349" s="518"/>
      <c r="CI349" s="518"/>
      <c r="CJ349" s="518"/>
      <c r="CK349" s="518"/>
      <c r="CL349" s="518"/>
    </row>
    <row r="350" spans="83:90" x14ac:dyDescent="0.25">
      <c r="CE350" s="518"/>
      <c r="CF350" s="518"/>
      <c r="CG350" s="518"/>
      <c r="CH350" s="518"/>
      <c r="CI350" s="518"/>
      <c r="CJ350" s="518"/>
      <c r="CK350" s="518"/>
      <c r="CL350" s="518"/>
    </row>
    <row r="351" spans="83:90" x14ac:dyDescent="0.25">
      <c r="CE351" s="518"/>
      <c r="CF351" s="518"/>
      <c r="CG351" s="518"/>
      <c r="CH351" s="518"/>
      <c r="CI351" s="518"/>
      <c r="CJ351" s="518"/>
      <c r="CK351" s="518"/>
      <c r="CL351" s="518"/>
    </row>
    <row r="352" spans="83:90" x14ac:dyDescent="0.25">
      <c r="CE352" s="518"/>
      <c r="CF352" s="518"/>
      <c r="CG352" s="518"/>
      <c r="CH352" s="518"/>
      <c r="CI352" s="518"/>
      <c r="CJ352" s="518"/>
      <c r="CK352" s="518"/>
      <c r="CL352" s="518"/>
    </row>
    <row r="353" spans="83:90" x14ac:dyDescent="0.25">
      <c r="CE353" s="518"/>
      <c r="CF353" s="518"/>
      <c r="CG353" s="518"/>
      <c r="CH353" s="518"/>
      <c r="CI353" s="518"/>
      <c r="CJ353" s="518"/>
      <c r="CK353" s="518"/>
      <c r="CL353" s="518"/>
    </row>
    <row r="354" spans="83:90" x14ac:dyDescent="0.25">
      <c r="CE354" s="518"/>
      <c r="CF354" s="518"/>
      <c r="CG354" s="518"/>
      <c r="CH354" s="518"/>
      <c r="CI354" s="518"/>
      <c r="CJ354" s="518"/>
      <c r="CK354" s="518"/>
      <c r="CL354" s="518"/>
    </row>
    <row r="355" spans="83:90" x14ac:dyDescent="0.25">
      <c r="CE355" s="518"/>
      <c r="CF355" s="518"/>
      <c r="CG355" s="518"/>
      <c r="CH355" s="518"/>
      <c r="CI355" s="518"/>
      <c r="CJ355" s="518"/>
      <c r="CK355" s="518"/>
      <c r="CL355" s="518"/>
    </row>
    <row r="356" spans="83:90" x14ac:dyDescent="0.25">
      <c r="CE356" s="518"/>
      <c r="CF356" s="518"/>
      <c r="CG356" s="518"/>
      <c r="CH356" s="518"/>
      <c r="CI356" s="518"/>
      <c r="CJ356" s="518"/>
      <c r="CK356" s="518"/>
      <c r="CL356" s="518"/>
    </row>
    <row r="357" spans="83:90" x14ac:dyDescent="0.25">
      <c r="CE357" s="518"/>
      <c r="CF357" s="518"/>
      <c r="CG357" s="518"/>
      <c r="CH357" s="518"/>
      <c r="CI357" s="518"/>
      <c r="CJ357" s="518"/>
      <c r="CK357" s="518"/>
      <c r="CL357" s="518"/>
    </row>
    <row r="358" spans="83:90" x14ac:dyDescent="0.25">
      <c r="CE358" s="518"/>
      <c r="CF358" s="518"/>
      <c r="CG358" s="518"/>
      <c r="CH358" s="518"/>
      <c r="CI358" s="518"/>
      <c r="CJ358" s="518"/>
      <c r="CK358" s="518"/>
      <c r="CL358" s="518"/>
    </row>
    <row r="359" spans="83:90" x14ac:dyDescent="0.25">
      <c r="CE359" s="518"/>
      <c r="CF359" s="518"/>
      <c r="CG359" s="518"/>
      <c r="CH359" s="518"/>
      <c r="CI359" s="518"/>
      <c r="CJ359" s="518"/>
      <c r="CK359" s="518"/>
      <c r="CL359" s="518"/>
    </row>
    <row r="360" spans="83:90" x14ac:dyDescent="0.25">
      <c r="CE360" s="518"/>
      <c r="CF360" s="518"/>
      <c r="CG360" s="518"/>
      <c r="CH360" s="518"/>
      <c r="CI360" s="518"/>
      <c r="CJ360" s="518"/>
      <c r="CK360" s="518"/>
      <c r="CL360" s="518"/>
    </row>
    <row r="361" spans="83:90" x14ac:dyDescent="0.25">
      <c r="CE361" s="518"/>
      <c r="CF361" s="518"/>
      <c r="CG361" s="518"/>
      <c r="CH361" s="518"/>
      <c r="CI361" s="518"/>
      <c r="CJ361" s="518"/>
      <c r="CK361" s="518"/>
      <c r="CL361" s="518"/>
    </row>
    <row r="362" spans="83:90" x14ac:dyDescent="0.25">
      <c r="CE362" s="518"/>
      <c r="CF362" s="518"/>
      <c r="CG362" s="518"/>
      <c r="CH362" s="518"/>
      <c r="CI362" s="518"/>
      <c r="CJ362" s="518"/>
      <c r="CK362" s="518"/>
      <c r="CL362" s="518"/>
    </row>
    <row r="363" spans="83:90" x14ac:dyDescent="0.25">
      <c r="CE363" s="518"/>
      <c r="CF363" s="518"/>
      <c r="CG363" s="518"/>
      <c r="CH363" s="518"/>
      <c r="CI363" s="518"/>
      <c r="CJ363" s="518"/>
      <c r="CK363" s="518"/>
      <c r="CL363" s="518"/>
    </row>
    <row r="364" spans="83:90" x14ac:dyDescent="0.25">
      <c r="CE364" s="518"/>
      <c r="CF364" s="518"/>
      <c r="CG364" s="518"/>
      <c r="CH364" s="518"/>
      <c r="CI364" s="518"/>
      <c r="CJ364" s="518"/>
      <c r="CK364" s="518"/>
      <c r="CL364" s="518"/>
    </row>
    <row r="365" spans="83:90" x14ac:dyDescent="0.25">
      <c r="CE365" s="518"/>
      <c r="CF365" s="518"/>
      <c r="CG365" s="518"/>
      <c r="CH365" s="518"/>
      <c r="CI365" s="518"/>
      <c r="CJ365" s="518"/>
      <c r="CK365" s="518"/>
      <c r="CL365" s="518"/>
    </row>
    <row r="366" spans="83:90" x14ac:dyDescent="0.25">
      <c r="CE366" s="518"/>
      <c r="CF366" s="518"/>
      <c r="CG366" s="518"/>
      <c r="CH366" s="518"/>
      <c r="CI366" s="518"/>
      <c r="CJ366" s="518"/>
      <c r="CK366" s="518"/>
      <c r="CL366" s="518"/>
    </row>
    <row r="367" spans="83:90" x14ac:dyDescent="0.25">
      <c r="CE367" s="518"/>
      <c r="CF367" s="518"/>
      <c r="CG367" s="518"/>
      <c r="CH367" s="518"/>
      <c r="CI367" s="518"/>
      <c r="CJ367" s="518"/>
      <c r="CK367" s="518"/>
      <c r="CL367" s="518"/>
    </row>
    <row r="368" spans="83:90" x14ac:dyDescent="0.25">
      <c r="CE368" s="518"/>
      <c r="CF368" s="518"/>
      <c r="CG368" s="518"/>
      <c r="CH368" s="518"/>
      <c r="CI368" s="518"/>
      <c r="CJ368" s="518"/>
      <c r="CK368" s="518"/>
      <c r="CL368" s="518"/>
    </row>
    <row r="369" spans="83:90" x14ac:dyDescent="0.25">
      <c r="CE369" s="518"/>
      <c r="CF369" s="518"/>
      <c r="CG369" s="518"/>
      <c r="CH369" s="518"/>
      <c r="CI369" s="518"/>
      <c r="CJ369" s="518"/>
      <c r="CK369" s="518"/>
      <c r="CL369" s="518"/>
    </row>
    <row r="370" spans="83:90" x14ac:dyDescent="0.25">
      <c r="CE370" s="518"/>
      <c r="CF370" s="518"/>
      <c r="CG370" s="518"/>
      <c r="CH370" s="518"/>
      <c r="CI370" s="518"/>
      <c r="CJ370" s="518"/>
      <c r="CK370" s="518"/>
      <c r="CL370" s="518"/>
    </row>
    <row r="371" spans="83:90" x14ac:dyDescent="0.25">
      <c r="CE371" s="518"/>
      <c r="CF371" s="518"/>
      <c r="CG371" s="518"/>
      <c r="CH371" s="518"/>
      <c r="CI371" s="518"/>
      <c r="CJ371" s="518"/>
      <c r="CK371" s="518"/>
      <c r="CL371" s="518"/>
    </row>
    <row r="372" spans="83:90" x14ac:dyDescent="0.25">
      <c r="CE372" s="518"/>
      <c r="CF372" s="518"/>
      <c r="CG372" s="518"/>
      <c r="CH372" s="518"/>
      <c r="CI372" s="518"/>
      <c r="CJ372" s="518"/>
      <c r="CK372" s="518"/>
      <c r="CL372" s="518"/>
    </row>
    <row r="373" spans="83:90" x14ac:dyDescent="0.25">
      <c r="CE373" s="518"/>
      <c r="CF373" s="518"/>
      <c r="CG373" s="518"/>
      <c r="CH373" s="518"/>
      <c r="CI373" s="518"/>
      <c r="CJ373" s="518"/>
      <c r="CK373" s="518"/>
      <c r="CL373" s="518"/>
    </row>
    <row r="374" spans="83:90" x14ac:dyDescent="0.25">
      <c r="CE374" s="518"/>
      <c r="CF374" s="518"/>
      <c r="CG374" s="518"/>
      <c r="CH374" s="518"/>
      <c r="CI374" s="518"/>
      <c r="CJ374" s="518"/>
      <c r="CK374" s="518"/>
      <c r="CL374" s="518"/>
    </row>
    <row r="375" spans="83:90" x14ac:dyDescent="0.25">
      <c r="CE375" s="518"/>
      <c r="CF375" s="518"/>
      <c r="CG375" s="518"/>
      <c r="CH375" s="518"/>
      <c r="CI375" s="518"/>
      <c r="CJ375" s="518"/>
      <c r="CK375" s="518"/>
      <c r="CL375" s="518"/>
    </row>
    <row r="376" spans="83:90" x14ac:dyDescent="0.25">
      <c r="CE376" s="518"/>
      <c r="CF376" s="518"/>
      <c r="CG376" s="518"/>
      <c r="CH376" s="518"/>
      <c r="CI376" s="518"/>
      <c r="CJ376" s="518"/>
      <c r="CK376" s="518"/>
      <c r="CL376" s="518"/>
    </row>
    <row r="377" spans="83:90" x14ac:dyDescent="0.25">
      <c r="CE377" s="518"/>
      <c r="CF377" s="518"/>
      <c r="CG377" s="518"/>
      <c r="CH377" s="518"/>
      <c r="CI377" s="518"/>
      <c r="CJ377" s="518"/>
      <c r="CK377" s="518"/>
      <c r="CL377" s="518"/>
    </row>
    <row r="378" spans="83:90" x14ac:dyDescent="0.25">
      <c r="CE378" s="518"/>
      <c r="CF378" s="518"/>
      <c r="CG378" s="518"/>
      <c r="CH378" s="518"/>
      <c r="CI378" s="518"/>
      <c r="CJ378" s="518"/>
      <c r="CK378" s="518"/>
      <c r="CL378" s="518"/>
    </row>
    <row r="379" spans="83:90" x14ac:dyDescent="0.25">
      <c r="CE379" s="518"/>
      <c r="CF379" s="518"/>
      <c r="CG379" s="518"/>
      <c r="CH379" s="518"/>
      <c r="CI379" s="518"/>
      <c r="CJ379" s="518"/>
      <c r="CK379" s="518"/>
      <c r="CL379" s="518"/>
    </row>
    <row r="380" spans="83:90" x14ac:dyDescent="0.25">
      <c r="CE380" s="518"/>
      <c r="CF380" s="518"/>
      <c r="CG380" s="518"/>
      <c r="CH380" s="518"/>
      <c r="CI380" s="518"/>
      <c r="CJ380" s="518"/>
      <c r="CK380" s="518"/>
      <c r="CL380" s="518"/>
    </row>
    <row r="381" spans="83:90" x14ac:dyDescent="0.25">
      <c r="CE381" s="518"/>
      <c r="CF381" s="518"/>
      <c r="CG381" s="518"/>
      <c r="CH381" s="518"/>
      <c r="CI381" s="518"/>
      <c r="CJ381" s="518"/>
      <c r="CK381" s="518"/>
      <c r="CL381" s="518"/>
    </row>
    <row r="382" spans="83:90" x14ac:dyDescent="0.25">
      <c r="CE382" s="518"/>
      <c r="CF382" s="518"/>
      <c r="CG382" s="518"/>
      <c r="CH382" s="518"/>
      <c r="CI382" s="518"/>
      <c r="CJ382" s="518"/>
      <c r="CK382" s="518"/>
      <c r="CL382" s="518"/>
    </row>
    <row r="383" spans="83:90" x14ac:dyDescent="0.25">
      <c r="CE383" s="518"/>
      <c r="CF383" s="518"/>
      <c r="CG383" s="518"/>
      <c r="CH383" s="518"/>
      <c r="CI383" s="518"/>
      <c r="CJ383" s="518"/>
      <c r="CK383" s="518"/>
      <c r="CL383" s="518"/>
    </row>
    <row r="384" spans="83:90" x14ac:dyDescent="0.25">
      <c r="CE384" s="518"/>
      <c r="CF384" s="518"/>
      <c r="CG384" s="518"/>
      <c r="CH384" s="518"/>
      <c r="CI384" s="518"/>
      <c r="CJ384" s="518"/>
      <c r="CK384" s="518"/>
      <c r="CL384" s="518"/>
    </row>
    <row r="385" spans="83:90" x14ac:dyDescent="0.25">
      <c r="CE385" s="518"/>
      <c r="CF385" s="518"/>
      <c r="CG385" s="518"/>
      <c r="CH385" s="518"/>
      <c r="CI385" s="518"/>
      <c r="CJ385" s="518"/>
      <c r="CK385" s="518"/>
      <c r="CL385" s="518"/>
    </row>
    <row r="386" spans="83:90" x14ac:dyDescent="0.25">
      <c r="CE386" s="518"/>
      <c r="CF386" s="518"/>
      <c r="CG386" s="518"/>
      <c r="CH386" s="518"/>
      <c r="CI386" s="518"/>
      <c r="CJ386" s="518"/>
      <c r="CK386" s="518"/>
      <c r="CL386" s="518"/>
    </row>
    <row r="387" spans="83:90" x14ac:dyDescent="0.25">
      <c r="CE387" s="518"/>
      <c r="CF387" s="518"/>
      <c r="CG387" s="518"/>
      <c r="CH387" s="518"/>
      <c r="CI387" s="518"/>
      <c r="CJ387" s="518"/>
      <c r="CK387" s="518"/>
      <c r="CL387" s="518"/>
    </row>
    <row r="388" spans="83:90" x14ac:dyDescent="0.25">
      <c r="CE388" s="518"/>
      <c r="CF388" s="518"/>
      <c r="CG388" s="518"/>
      <c r="CH388" s="518"/>
      <c r="CI388" s="518"/>
      <c r="CJ388" s="518"/>
      <c r="CK388" s="518"/>
      <c r="CL388" s="518"/>
    </row>
    <row r="389" spans="83:90" x14ac:dyDescent="0.25">
      <c r="CE389" s="518"/>
      <c r="CF389" s="518"/>
      <c r="CG389" s="518"/>
      <c r="CH389" s="518"/>
      <c r="CI389" s="518"/>
      <c r="CJ389" s="518"/>
      <c r="CK389" s="518"/>
      <c r="CL389" s="518"/>
    </row>
    <row r="390" spans="83:90" x14ac:dyDescent="0.25">
      <c r="CE390" s="518"/>
      <c r="CF390" s="518"/>
      <c r="CG390" s="518"/>
      <c r="CH390" s="518"/>
      <c r="CI390" s="518"/>
      <c r="CJ390" s="518"/>
      <c r="CK390" s="518"/>
      <c r="CL390" s="518"/>
    </row>
    <row r="391" spans="83:90" x14ac:dyDescent="0.25">
      <c r="CE391" s="518"/>
      <c r="CF391" s="518"/>
      <c r="CG391" s="518"/>
      <c r="CH391" s="518"/>
      <c r="CI391" s="518"/>
      <c r="CJ391" s="518"/>
      <c r="CK391" s="518"/>
      <c r="CL391" s="518"/>
    </row>
    <row r="392" spans="83:90" x14ac:dyDescent="0.25">
      <c r="CE392" s="518"/>
      <c r="CF392" s="518"/>
      <c r="CG392" s="518"/>
      <c r="CH392" s="518"/>
      <c r="CI392" s="518"/>
      <c r="CJ392" s="518"/>
      <c r="CK392" s="518"/>
      <c r="CL392" s="518"/>
    </row>
    <row r="433" spans="2:2" x14ac:dyDescent="0.25">
      <c r="B433" t="s">
        <v>914</v>
      </c>
    </row>
  </sheetData>
  <sheetProtection algorithmName="SHA-512" hashValue="lTVDfsUq0VfWvw2ciyq9TVRFdWJEeE9v5mZZ7ELN/7eLMTSy/WJtvcMkgc95NaMWe46lflNzKCpNuAXUcavS4g==" saltValue="Cgc0lLXqLM2pGvdj3rfVDQ==" spinCount="100000" sheet="1" autoFilter="0"/>
  <sortState xmlns:xlrd2="http://schemas.microsoft.com/office/spreadsheetml/2017/richdata2" ref="CL21:CL26">
    <sortCondition ref="CL21"/>
  </sortState>
  <dataConsolidate/>
  <mergeCells count="37">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 ref="AT9:AV9"/>
    <mergeCell ref="B1:BX1"/>
    <mergeCell ref="AK2:AX2"/>
    <mergeCell ref="AK5:AL5"/>
    <mergeCell ref="AR5:AS5"/>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s>
  <phoneticPr fontId="61" type="noConversion"/>
  <conditionalFormatting sqref="AC12">
    <cfRule type="expression" dxfId="1242" priority="174">
      <formula>COUNTIF($AR$20:$AR$83,"*"&amp;"M"&amp;"*")&gt;0</formula>
    </cfRule>
  </conditionalFormatting>
  <conditionalFormatting sqref="C4:I4">
    <cfRule type="expression" dxfId="1241" priority="171">
      <formula>AND($AH$4&lt;&gt;"",$C$4="")</formula>
    </cfRule>
  </conditionalFormatting>
  <conditionalFormatting sqref="C6:I6">
    <cfRule type="expression" dxfId="1240" priority="170">
      <formula>AND($AH$4&lt;&gt;"",$C$6="")</formula>
    </cfRule>
  </conditionalFormatting>
  <conditionalFormatting sqref="C8">
    <cfRule type="expression" dxfId="1239" priority="169">
      <formula>AND($AH$4&lt;&gt;"",$C$8="")</formula>
    </cfRule>
  </conditionalFormatting>
  <conditionalFormatting sqref="C10">
    <cfRule type="expression" dxfId="1238" priority="168">
      <formula>AND($C$10="",$AH$4="NEW ITEM")</formula>
    </cfRule>
  </conditionalFormatting>
  <conditionalFormatting sqref="C12:I12">
    <cfRule type="expression" dxfId="1237" priority="167">
      <formula>AND($AH$4&lt;&gt;"",$C$12="")</formula>
    </cfRule>
  </conditionalFormatting>
  <conditionalFormatting sqref="C14:I14">
    <cfRule type="expression" dxfId="1236" priority="166">
      <formula>AND($AH$4&lt;&gt;"",$C$14="")</formula>
    </cfRule>
  </conditionalFormatting>
  <conditionalFormatting sqref="C16:I16">
    <cfRule type="expression" dxfId="1235" priority="165">
      <formula>AND($AH$4&lt;&gt;"",$C$16="")</formula>
    </cfRule>
  </conditionalFormatting>
  <conditionalFormatting sqref="H8">
    <cfRule type="expression" dxfId="1234" priority="164">
      <formula>AND($AH$4&lt;&gt;"",$H$8="")</formula>
    </cfRule>
  </conditionalFormatting>
  <conditionalFormatting sqref="H10">
    <cfRule type="expression" dxfId="1233" priority="163">
      <formula>AND($AH$4&lt;&gt;"",$H$10="")</formula>
    </cfRule>
  </conditionalFormatting>
  <conditionalFormatting sqref="AD4">
    <cfRule type="expression" dxfId="1232" priority="162">
      <formula>AND(OR($AH$4="NEW ITEM",$AH$4="FILE MAINTENANCE"),$AC$12="",$AD$4="",$AD$5="",$AD$6="",$AD$7="",$AD$8="",$AD$9="")</formula>
    </cfRule>
  </conditionalFormatting>
  <conditionalFormatting sqref="AD5">
    <cfRule type="expression" dxfId="1231" priority="161">
      <formula>AND(OR($AH$4="NEW ITEM",$AH$4="FILE MAINTENANCE"),$AC$12="",$AD$4="",$AD$5="",$AD$6="",$AD$7="",$AD$8="",$AD$9="")</formula>
    </cfRule>
  </conditionalFormatting>
  <conditionalFormatting sqref="AD6">
    <cfRule type="expression" dxfId="1230" priority="160">
      <formula>AND(OR($AH$4="NEW ITEM",$AH$4="FILE MAINTENANCE"),$AC$12="",$AD$4="",$AD$5="",$AD$6="",$AD$7="",$AD$8="",$AD$9="")</formula>
    </cfRule>
  </conditionalFormatting>
  <conditionalFormatting sqref="AD7">
    <cfRule type="expression" dxfId="1229" priority="159">
      <formula>AND(OR($AH$4="NEW ITEM",$AH$4="FILE MAINTENANCE"),$AC$12="",$AD$4="",$AD$5="",$AD$6="",$AD$7="",$AD$8="",$AD$9="")</formula>
    </cfRule>
  </conditionalFormatting>
  <conditionalFormatting sqref="AD8">
    <cfRule type="expression" dxfId="1228" priority="158">
      <formula>AND(OR($AH$4="NEW ITEM",$AH$4="FILE MAINTENANCE"),$AC$12="",$AD$4="",$AD$5="",$AD$6="",$AD$7="",$AD$8="",$AD$9="")</formula>
    </cfRule>
  </conditionalFormatting>
  <conditionalFormatting sqref="AD9">
    <cfRule type="expression" dxfId="1227" priority="157">
      <formula>AND(OR($AH$4="NEW ITEM",$AH$4="FILE MAINTENANCE"),$AC$12="",$AD$4="",$AD$5="",$AD$6="",$AD$7="",$AD$8="",$AD$9="")</formula>
    </cfRule>
  </conditionalFormatting>
  <conditionalFormatting sqref="AF4">
    <cfRule type="expression" dxfId="1226" priority="156">
      <formula>AND($AH$4&lt;&gt;"",$AF$4="")</formula>
    </cfRule>
  </conditionalFormatting>
  <conditionalFormatting sqref="AC16">
    <cfRule type="expression" dxfId="1225" priority="155">
      <formula>AND($AC$16="",OR($AH$4="NEW ITEM",$AH$4="FILE MAINTENANCE"))</formula>
    </cfRule>
  </conditionalFormatting>
  <conditionalFormatting sqref="AE16">
    <cfRule type="expression" dxfId="1224" priority="154">
      <formula>AND($AE$16="",OR($AH$4="NEW ITEM",$AH$4="FILE MAINTENANCE"))</formula>
    </cfRule>
  </conditionalFormatting>
  <conditionalFormatting sqref="AG16:AH16">
    <cfRule type="expression" dxfId="1223" priority="153">
      <formula>AND($AG$16="",$AH$4&lt;&gt;"")</formula>
    </cfRule>
  </conditionalFormatting>
  <conditionalFormatting sqref="AY14">
    <cfRule type="expression" dxfId="1222" priority="148">
      <formula>AND(OR($AH$4="NEW ITEM",$AH$4="FILE MAINTENANCE",$AG$16="NON-EDLP"),$AY$14="")</formula>
    </cfRule>
  </conditionalFormatting>
  <conditionalFormatting sqref="AY16">
    <cfRule type="expression" dxfId="1221" priority="147">
      <formula>AND(OR($AH$4="NEW ITEM",$AH$4="FILE MAINTENANCE",$AG$16="NON-EDLP"),$AY$16="")</formula>
    </cfRule>
  </conditionalFormatting>
  <conditionalFormatting sqref="AO9">
    <cfRule type="expression" dxfId="1220" priority="143">
      <formula>AND($AM$9="YES",$AO$9="")</formula>
    </cfRule>
  </conditionalFormatting>
  <conditionalFormatting sqref="AW9">
    <cfRule type="expression" dxfId="1219" priority="137">
      <formula>AND(AH4&lt;&gt;"",AND(AW9="",AW10="",AW11="",AW12=""))</formula>
    </cfRule>
  </conditionalFormatting>
  <conditionalFormatting sqref="AW10">
    <cfRule type="expression" dxfId="1218" priority="136">
      <formula>AND(AH4&lt;&gt;"",AND(AW9="",AW10="",AW11="",AW12=""))</formula>
    </cfRule>
  </conditionalFormatting>
  <conditionalFormatting sqref="AW11">
    <cfRule type="expression" dxfId="1217" priority="135">
      <formula>AND(AH4&lt;&gt;"",AND(AW9="",AW10="",AW11="",AW12=""))</formula>
    </cfRule>
  </conditionalFormatting>
  <conditionalFormatting sqref="AW12">
    <cfRule type="expression" dxfId="1216" priority="134">
      <formula>AND(AH4&lt;&gt;"",AND(AW9="",AW10="",AW11="",AW12=""))</formula>
    </cfRule>
  </conditionalFormatting>
  <conditionalFormatting sqref="AM6">
    <cfRule type="expression" dxfId="1215" priority="133">
      <formula>AND($AL$3&lt;&gt;"",$AM$6="")</formula>
    </cfRule>
  </conditionalFormatting>
  <conditionalFormatting sqref="AO5">
    <cfRule type="expression" dxfId="1214" priority="73">
      <formula>$AO$5&lt;TODAY()</formula>
    </cfRule>
    <cfRule type="expression" dxfId="1213" priority="131">
      <formula>AND($AL$3&lt;&gt;"",$AO$5="")</formula>
    </cfRule>
  </conditionalFormatting>
  <conditionalFormatting sqref="AQ5">
    <cfRule type="expression" dxfId="1212" priority="128">
      <formula>AND($AL$3&lt;&gt;"",$AQ$5="")</formula>
    </cfRule>
  </conditionalFormatting>
  <conditionalFormatting sqref="AT6">
    <cfRule type="expression" dxfId="1211" priority="125">
      <formula>AND($AS$3&lt;&gt;"",$AT$6="")</formula>
    </cfRule>
  </conditionalFormatting>
  <conditionalFormatting sqref="AV5">
    <cfRule type="expression" dxfId="1210" priority="71">
      <formula>$AV$5&lt;TODAY()</formula>
    </cfRule>
    <cfRule type="expression" dxfId="1209" priority="123">
      <formula>AND($AS$3&lt;&gt;"",$AV$5="")</formula>
    </cfRule>
  </conditionalFormatting>
  <conditionalFormatting sqref="AV6">
    <cfRule type="expression" dxfId="1208" priority="70">
      <formula>$AV$6="n/a"</formula>
    </cfRule>
    <cfRule type="expression" dxfId="1207" priority="77">
      <formula>$AV$6&lt;TODAY()</formula>
    </cfRule>
    <cfRule type="expression" dxfId="1206" priority="122">
      <formula>AND($AS$3&lt;&gt;"",$AV$6="")</formula>
    </cfRule>
  </conditionalFormatting>
  <conditionalFormatting sqref="AV7">
    <cfRule type="expression" dxfId="1205" priority="69">
      <formula>$AV$7="n/a"</formula>
    </cfRule>
    <cfRule type="expression" dxfId="1204" priority="76">
      <formula>$AV$7&lt;TODAY()</formula>
    </cfRule>
    <cfRule type="expression" dxfId="1203" priority="121">
      <formula>AND($AS$3&lt;&gt;"",$AT$7&lt;&gt;"",$AV$7="")</formula>
    </cfRule>
  </conditionalFormatting>
  <conditionalFormatting sqref="AX5">
    <cfRule type="expression" dxfId="1202" priority="120">
      <formula>AND($AS$3&lt;&gt;"",$AX$5="")</formula>
    </cfRule>
  </conditionalFormatting>
  <conditionalFormatting sqref="AX6">
    <cfRule type="expression" dxfId="1201" priority="74">
      <formula>$AX$6="n/a"</formula>
    </cfRule>
    <cfRule type="expression" dxfId="1200" priority="119">
      <formula>AND($AS$3&lt;&gt;"",$AX$6="")</formula>
    </cfRule>
  </conditionalFormatting>
  <conditionalFormatting sqref="AX7">
    <cfRule type="expression" dxfId="1199" priority="75">
      <formula>$AX$7="n/a"</formula>
    </cfRule>
    <cfRule type="expression" dxfId="1198" priority="118">
      <formula>AND($AS$3&lt;&gt;"",$AT$7&lt;&gt;"",$AX$7="")</formula>
    </cfRule>
  </conditionalFormatting>
  <conditionalFormatting sqref="AH4">
    <cfRule type="expression" dxfId="1197" priority="117">
      <formula>$AH$4=""</formula>
    </cfRule>
  </conditionalFormatting>
  <conditionalFormatting sqref="AH7">
    <cfRule type="expression" dxfId="1196" priority="116">
      <formula>AND(OR($AH$4="PROMO PRESENTATION",$AH$4="NEW ITEM"),$AH$7="")</formula>
    </cfRule>
  </conditionalFormatting>
  <conditionalFormatting sqref="AO10">
    <cfRule type="expression" dxfId="1195" priority="115">
      <formula>AND($AM$10="YES",$AO$9="")</formula>
    </cfRule>
  </conditionalFormatting>
  <conditionalFormatting sqref="AO11">
    <cfRule type="expression" dxfId="1194" priority="114">
      <formula>AND($AM$11="YES",$AO$9="")</formula>
    </cfRule>
  </conditionalFormatting>
  <conditionalFormatting sqref="AQ9">
    <cfRule type="expression" dxfId="1193" priority="113">
      <formula>AND($AM$9="YES",$AO$9="")</formula>
    </cfRule>
  </conditionalFormatting>
  <conditionalFormatting sqref="AQ10">
    <cfRule type="expression" dxfId="1192" priority="112">
      <formula>AND($AM$10="YES",$AO$9="")</formula>
    </cfRule>
  </conditionalFormatting>
  <conditionalFormatting sqref="AQ11">
    <cfRule type="expression" dxfId="1191" priority="111">
      <formula>AND($AM$11="YES",$AO$9="")</formula>
    </cfRule>
  </conditionalFormatting>
  <conditionalFormatting sqref="AO6">
    <cfRule type="expression" dxfId="1190" priority="72">
      <formula>$AO$6="n/a"</formula>
    </cfRule>
    <cfRule type="expression" dxfId="1189" priority="85">
      <formula>$AO$6&lt;TODAY()</formula>
    </cfRule>
    <cfRule type="expression" dxfId="1188" priority="106">
      <formula>AND(AND($AL$3&lt;&gt;"",$AM$6&lt;&gt;""),$AO$6="")</formula>
    </cfRule>
  </conditionalFormatting>
  <conditionalFormatting sqref="AQ6">
    <cfRule type="expression" dxfId="1187" priority="81">
      <formula>$AQ$6="n/a"</formula>
    </cfRule>
    <cfRule type="expression" dxfId="1186" priority="109">
      <formula>AND(AND($AL$3&lt;&gt;"",$AM$6&lt;&gt;""),$AQ$6="")</formula>
    </cfRule>
  </conditionalFormatting>
  <conditionalFormatting sqref="AO7">
    <cfRule type="expression" dxfId="1185" priority="78">
      <formula>$AO$7="n/a"</formula>
    </cfRule>
    <cfRule type="expression" dxfId="1184" priority="108">
      <formula>AND($AL$3&lt;&gt;"",$AM$7&lt;&gt;"",$AO$7="")</formula>
    </cfRule>
  </conditionalFormatting>
  <conditionalFormatting sqref="AQ7">
    <cfRule type="expression" dxfId="1183" priority="79">
      <formula>$AQ$7="n/a"</formula>
    </cfRule>
    <cfRule type="expression" dxfId="1182" priority="107">
      <formula>AND($AL$3&lt;&gt;"",$AQ$5="")</formula>
    </cfRule>
  </conditionalFormatting>
  <conditionalFormatting sqref="AL3:AQ3">
    <cfRule type="expression" dxfId="1181" priority="67">
      <formula>AND($AH$4="PROMO PRESENTATION",$AL$3="")</formula>
    </cfRule>
  </conditionalFormatting>
  <conditionalFormatting sqref="AO6">
    <cfRule type="expression" dxfId="1180" priority="88">
      <formula>AND(OR($AL$3&lt;&gt;"",$AO$6&lt;&gt;""),$AM$6="")</formula>
    </cfRule>
  </conditionalFormatting>
  <conditionalFormatting sqref="E20:E83">
    <cfRule type="expression" dxfId="1179" priority="7">
      <formula>AND(OR($G20="SH",$G20="PL"),$E20="")</formula>
    </cfRule>
  </conditionalFormatting>
  <conditionalFormatting sqref="AW20:AW83 B20:C83 AD20:AF83 F20:J83">
    <cfRule type="expression" dxfId="1178" priority="6">
      <formula>AND(IF($A20=1,$AH$4="PROMO PRESENTATION",AND($AH$4="PROMO PRESENTATION",OR($B20&lt;&gt;"",$C20&lt;&gt;"",$E20&lt;&gt;"",$F20&lt;&gt;"",$G20&lt;&gt;"",$H20&lt;&gt;"",$I20&lt;&gt;"",$J20&lt;&gt;"",$AD20&lt;&gt;"",$AE20&lt;&gt;"",$AF20&lt;&gt;"",$AR20&lt;&gt;"",$AU20&lt;&gt;"",$AW20&lt;&gt;"",$BA20&lt;&gt;"",$BB20&lt;&gt;"",$BC20&lt;&gt;""))),B20="")</formula>
    </cfRule>
  </conditionalFormatting>
  <conditionalFormatting sqref="B20:C83 AD20:AQ83 AW20:AW83 BG20:BJ83 BQ20:BQ83 F20:J83">
    <cfRule type="expression" dxfId="1177" priority="8">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176" priority="5">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175" priority="4">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174" priority="3">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conditionalFormatting sqref="AY20">
    <cfRule type="expression" dxfId="1173" priority="1">
      <formula>AND(IF($A20=1,$AH$4="PROMO PRESENTATION",AND($AH$4="PROMO PRESENTATION",OR($B20&lt;&gt;"",$C20&lt;&gt;"",$E20&lt;&gt;"",$F20&lt;&gt;"",$G20&lt;&gt;"",$H20&lt;&gt;"",$I20&lt;&gt;"",$J20&lt;&gt;"",$AD20&lt;&gt;"",$AE20&lt;&gt;"",$AF20&lt;&gt;"",$AR20&lt;&gt;"",$AU20&lt;&gt;"",$AW20&lt;&gt;"",$BA20&lt;&gt;"",$BB20&lt;&gt;"",$BC20&lt;&gt;""))),AY20="")</formula>
    </cfRule>
  </conditionalFormatting>
  <conditionalFormatting sqref="AY20">
    <cfRule type="expression" dxfId="1172" priority="2">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AY20="")</formula>
    </cfRule>
  </conditionalFormatting>
  <dataValidations xWindow="1372" yWindow="73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7 character vendor number (XXXX-##)."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2"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90"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6"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4"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101"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8"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7"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5"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4"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3"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2" id="{5722B53E-8A80-4BCF-9ED3-2564D9296445}">
            <xm:f>AND(COUNTIF('40-15 CERT (new items)'!$U$15:$Y$42,"*"&amp;"NATIONAL"&amp;"*"&amp;"ROLL"&amp;"*"&amp;"OUT"&amp;"*"),$E$10="")</xm:f>
            <x14:dxf>
              <fill>
                <patternFill>
                  <bgColor rgb="FFFFFF00"/>
                </patternFill>
              </fill>
            </x14:dxf>
          </x14:cfRule>
          <xm:sqref>E10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F6" sqref="AF6"/>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IF('DATA ENTRY SHEET'!C8&lt;&gt;"",IF('DATA ENTRY SHEET'!E8&lt;&gt;"",'DATA ENTRY SHEET'!H8&amp;"-01/"&amp;'DATA ENTRY SHEET'!H8&amp;"-02",'DATA ENTRY SHEET'!H8&amp;"-01"),IF('DATA ENTRY SHEET'!E8&lt;&gt;"",'DATA ENTRY SHEET'!H8&amp;"-02",""))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1074</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11</v>
      </c>
      <c r="B10" s="984"/>
      <c r="C10" s="985"/>
      <c r="D10" s="985"/>
      <c r="E10" s="985"/>
      <c r="F10" s="985"/>
      <c r="G10" s="985"/>
      <c r="H10" s="985"/>
      <c r="I10" s="985"/>
      <c r="J10" s="985"/>
      <c r="K10" s="986"/>
      <c r="L10" s="1055" t="str">
        <f>IF(NOT('DATA ENTRY SHEET'!F30=""),'DATA ENTRY SHEET'!F30,"")</f>
        <v/>
      </c>
      <c r="M10" s="988"/>
      <c r="N10" s="1235" t="str">
        <f>IF(NOT('DATA ENTRY SHEET'!J30=""),'DATA ENTRY SHEET'!J30,"")</f>
        <v/>
      </c>
      <c r="O10" s="1236"/>
      <c r="P10" s="1236"/>
      <c r="Q10" s="1236"/>
      <c r="R10" s="1237"/>
      <c r="S10" s="1163" t="str">
        <f>IF(NOT('DATA ENTRY SHEET'!AJ30=""),'DATA ENTRY SHEET'!AJ30,"")</f>
        <v/>
      </c>
      <c r="T10" s="1164"/>
      <c r="U10" s="1163" t="str">
        <f>IF(NOT('DATA ENTRY SHEET'!AM30=""),'DATA ENTRY SHEET'!AM30,"")</f>
        <v/>
      </c>
      <c r="V10" s="1164"/>
      <c r="W10" s="1163" t="str">
        <f>IF(NOT('DATA ENTRY SHEET'!AN30=""),'DATA ENTRY SHEET'!AN30,"")</f>
        <v/>
      </c>
      <c r="X10" s="1165"/>
      <c r="Y10" s="1164"/>
      <c r="Z10" s="947" t="str">
        <f>IF('DATA ENTRY SHEET'!AW30="","",'DATA ENTRY SHEET'!AW30)</f>
        <v/>
      </c>
      <c r="AA10" s="948"/>
      <c r="AB10" s="949"/>
      <c r="AC10" s="947" t="str">
        <f>IF(NOT('DATA ENTRY SHEET'!AY30=""),'DATA ENTRY SHEET'!AY30,"")</f>
        <v/>
      </c>
      <c r="AD10" s="948"/>
      <c r="AE10" s="948"/>
      <c r="AF10" s="949"/>
      <c r="AG10" s="1151" t="str">
        <f>IF('DATA ENTRY SHEET'!AR30="","",'DATA ENTRY SHEET'!AR30)</f>
        <v/>
      </c>
      <c r="AH10" s="1152"/>
      <c r="AI10" s="1153" t="str">
        <f>IF('DATA ENTRY SHEET'!BS30="","",'DATA ENTRY SHEET'!BS30)</f>
        <v/>
      </c>
      <c r="AJ10" s="1154"/>
      <c r="AK10" s="924" t="str">
        <f>IF(NOT('DATA ENTRY SHEET'!AT30=""),'DATA ENTRY SHEET'!AT30,"")</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SHEET'!B30=""),'DATA ENTRY SHEET'!B30,"")</f>
        <v/>
      </c>
      <c r="C11" s="1037"/>
      <c r="D11" s="1037"/>
      <c r="E11" s="1037"/>
      <c r="F11" s="1038" t="str">
        <f>IF('DATA ENTRY SHEET'!BX30="","",'DATA ENTRY SHEET'!BX30)</f>
        <v/>
      </c>
      <c r="G11" s="1038"/>
      <c r="H11" s="1038"/>
      <c r="I11" s="1038"/>
      <c r="J11" s="1038"/>
      <c r="K11" s="1039"/>
      <c r="L11" s="1051" t="str">
        <f>IF(NOT('DATA ENTRY SHEET'!H30=""),'DATA ENTRY SHEET'!H30,"")</f>
        <v/>
      </c>
      <c r="M11" s="1021"/>
      <c r="N11" s="1202" t="str">
        <f>IF(NOT('DATA ENTRY SHEET'!AD30=""),'DATA ENTRY SHEET'!AD30,"")</f>
        <v/>
      </c>
      <c r="O11" s="1203"/>
      <c r="P11" s="1203"/>
      <c r="Q11" s="1203"/>
      <c r="R11" s="1204"/>
      <c r="S11" s="1168" t="str">
        <f>IF(NOT('DATA ENTRY SHEET'!AI30=""),'DATA ENTRY SHEET'!AI30,"")</f>
        <v/>
      </c>
      <c r="T11" s="1169"/>
      <c r="U11" s="1168" t="str">
        <f>IF(NOT('DATA ENTRY SHEET'!AL30=""),'DATA ENTRY SHEET'!AL30,"")</f>
        <v/>
      </c>
      <c r="V11" s="1169"/>
      <c r="W11" s="1168" t="str">
        <f>IF(NOT('DATA ENTRY SHEET'!AO30=""),'DATA ENTRY SHEET'!AO30,"")</f>
        <v/>
      </c>
      <c r="X11" s="1187"/>
      <c r="Y11" s="1169"/>
      <c r="Z11" s="935" t="str">
        <f>IF(Z10="","",ROUNDUP((Z10)*((AB6)+1),2))</f>
        <v/>
      </c>
      <c r="AA11" s="936"/>
      <c r="AB11" s="937"/>
      <c r="AC11" s="935" t="str">
        <f>IF(AC10="","",ROUNDUP((AC10)*($AF$6+1),2))</f>
        <v/>
      </c>
      <c r="AD11" s="936"/>
      <c r="AE11" s="936"/>
      <c r="AF11" s="937"/>
      <c r="AG11" s="1145" t="str">
        <f>IF(NOT('DATA ENTRY SHEET'!AS30=""),'DATA ENTRY SHEET'!AS30,"")</f>
        <v/>
      </c>
      <c r="AH11" s="1146"/>
      <c r="AI11" s="1150" t="str">
        <f>IF('DATA ENTRY SHEET'!BV30="","",'DATA ENTRY SHEET'!BV30)</f>
        <v/>
      </c>
      <c r="AJ11" s="1150"/>
      <c r="AK11" s="922" t="str">
        <f>IF(NOT('DATA ENTRY SHEET'!AU30=""),'DATA ENTRY SHEET'!AU30,"")</f>
        <v/>
      </c>
      <c r="AL11" s="923"/>
      <c r="AM11" s="507"/>
      <c r="AN11" s="962" t="s">
        <v>34</v>
      </c>
      <c r="AO11" s="963"/>
      <c r="AQ11" s="74"/>
    </row>
    <row r="12" spans="1:44" ht="18" customHeight="1" x14ac:dyDescent="0.25">
      <c r="A12" s="371"/>
      <c r="B12" s="1022" t="str">
        <f>IF(NOT('DATA ENTRY SHEET'!C30=""),'DATA ENTRY SHEET'!C30,"")</f>
        <v/>
      </c>
      <c r="C12" s="1023"/>
      <c r="D12" s="1023"/>
      <c r="E12" s="1023"/>
      <c r="F12" s="1023"/>
      <c r="G12" s="1023"/>
      <c r="H12" s="1023"/>
      <c r="I12" s="1023"/>
      <c r="J12" s="1023"/>
      <c r="K12" s="649" t="str">
        <f>IF('DATA ENTRY SHEET'!AG30&lt;&gt;"",LEFT('DATA ENTRY SHEET'!AG30,1),"")</f>
        <v/>
      </c>
      <c r="L12" s="1084" t="str">
        <f>IF(NOT('DATA ENTRY SHEET'!G30=""),'DATA ENTRY SHEET'!G30,"")</f>
        <v/>
      </c>
      <c r="M12" s="998"/>
      <c r="N12" s="1234" t="str">
        <f>IF(NOT('DATA ENTRY SHEET'!AF30=""),'DATA ENTRY SHEET'!AF30,"")</f>
        <v/>
      </c>
      <c r="O12" s="1234"/>
      <c r="P12" s="1234"/>
      <c r="Q12" s="1234"/>
      <c r="R12" s="1234"/>
      <c r="S12" s="1168" t="str">
        <f>IF(NOT('DATA ENTRY SHEET'!AH30=""),'DATA ENTRY SHEET'!AH30,"")</f>
        <v/>
      </c>
      <c r="T12" s="1169"/>
      <c r="U12" s="1187" t="str">
        <f>IF(NOT('DATA ENTRY SHEET'!AK30=""),'DATA ENTRY SHEET'!AK30,"")</f>
        <v/>
      </c>
      <c r="V12" s="1169"/>
      <c r="W12" s="1188" t="str">
        <f>IF(NOT('DATA ENTRY SHEET'!AP30=""),'DATA ENTRY SHEET'!AP30,"")</f>
        <v/>
      </c>
      <c r="X12" s="1189"/>
      <c r="Y12" s="1190"/>
      <c r="Z12" s="935" t="str">
        <f>IF(NOT('DATA ENTRY SHEET'!AX30=""),'DATA ENTRY SHEET'!AX30,"")</f>
        <v/>
      </c>
      <c r="AA12" s="936"/>
      <c r="AB12" s="937"/>
      <c r="AC12" s="935" t="str">
        <f>IF(NOT('DATA ENTRY SHEET'!AZ30=""),'DATA ENTRY SHEET'!AZ30,"")</f>
        <v/>
      </c>
      <c r="AD12" s="936"/>
      <c r="AE12" s="936"/>
      <c r="AF12" s="937"/>
      <c r="AG12" s="1166" t="str">
        <f>IF('DATA ENTRY SHEET'!BR30="","",'DATA ENTRY SHEET'!BR30)</f>
        <v/>
      </c>
      <c r="AH12" s="1167"/>
      <c r="AI12" s="1150" t="str">
        <f>IF('DATA ENTRY SHEET'!BT30="","",'DATA ENTRY SHEET'!BT30)</f>
        <v/>
      </c>
      <c r="AJ12" s="1150"/>
      <c r="AK12" s="922" t="str">
        <f>IF(NOT('DATA ENTRY SHEET'!AV30=""),'DATA ENTRY SHEET'!AV30,"")</f>
        <v/>
      </c>
      <c r="AL12" s="923"/>
      <c r="AM12" s="507"/>
      <c r="AN12" s="331"/>
      <c r="AO12" s="332"/>
      <c r="AQ12" s="74"/>
    </row>
    <row r="13" spans="1:44" ht="18" customHeight="1" thickBot="1" x14ac:dyDescent="0.3">
      <c r="A13" s="371"/>
      <c r="B13" s="981" t="str">
        <f>IF(NOT('DATA ENTRY SHEET'!D30=""),'DATA ENTRY SHEET'!D30,"")</f>
        <v/>
      </c>
      <c r="C13" s="982"/>
      <c r="D13" s="982"/>
      <c r="E13" s="983"/>
      <c r="F13" s="1175" t="str">
        <f>IF('DATA ENTRY SHEET'!E30="","",'DATA ENTRY SHEET'!E30)</f>
        <v/>
      </c>
      <c r="G13" s="982"/>
      <c r="H13" s="982"/>
      <c r="I13" s="982"/>
      <c r="J13" s="982"/>
      <c r="K13" s="983"/>
      <c r="L13" s="1083" t="str">
        <f>IF(NOT('DATA ENTRY SHEET'!I30=""),'DATA ENTRY SHEET'!I30,"")</f>
        <v/>
      </c>
      <c r="M13" s="993"/>
      <c r="N13" s="1231" t="str">
        <f>IF(NOT('DATA ENTRY SHEET'!AE30=""),'DATA ENTRY SHEET'!AE30,"")</f>
        <v/>
      </c>
      <c r="O13" s="1232"/>
      <c r="P13" s="1232"/>
      <c r="Q13" s="1232"/>
      <c r="R13" s="1233"/>
      <c r="S13" s="1205"/>
      <c r="T13" s="1206"/>
      <c r="U13" s="1206"/>
      <c r="V13" s="1207"/>
      <c r="W13" s="1181" t="str">
        <f>IF(NOT('DATA ENTRY SHEET'!AQ30=""),'DATA ENTRY SHEET'!AQ30,"")</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SHEET'!BQ30="","",'DATA ENTRY SHEET'!BQ30)</f>
        <v/>
      </c>
      <c r="AH13" s="1173"/>
      <c r="AI13" s="1155" t="str">
        <f>IF('DATA ENTRY SHEET'!BU30="","",'DATA ENTRY SHEET'!BU30)</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12</v>
      </c>
      <c r="B15" s="984"/>
      <c r="C15" s="985"/>
      <c r="D15" s="985"/>
      <c r="E15" s="985"/>
      <c r="F15" s="985"/>
      <c r="G15" s="985"/>
      <c r="H15" s="985"/>
      <c r="I15" s="985"/>
      <c r="J15" s="985"/>
      <c r="K15" s="986"/>
      <c r="L15" s="1055" t="str">
        <f>IF(NOT('DATA ENTRY SHEET'!F31=""),'DATA ENTRY SHEET'!F31,"")</f>
        <v/>
      </c>
      <c r="M15" s="988"/>
      <c r="N15" s="1235" t="str">
        <f>IF(NOT('DATA ENTRY SHEET'!J31=""),'DATA ENTRY SHEET'!J31,"")</f>
        <v/>
      </c>
      <c r="O15" s="1236"/>
      <c r="P15" s="1236"/>
      <c r="Q15" s="1236"/>
      <c r="R15" s="1237"/>
      <c r="S15" s="1163" t="str">
        <f>IF(NOT('DATA ENTRY SHEET'!AJ31=""),'DATA ENTRY SHEET'!AJ31,"")</f>
        <v/>
      </c>
      <c r="T15" s="1164"/>
      <c r="U15" s="1163" t="str">
        <f>IF(NOT('DATA ENTRY SHEET'!AM31=""),'DATA ENTRY SHEET'!AM31,"")</f>
        <v/>
      </c>
      <c r="V15" s="1164"/>
      <c r="W15" s="1163" t="str">
        <f>IF(NOT('DATA ENTRY SHEET'!AN31=""),'DATA ENTRY SHEET'!AN31,"")</f>
        <v/>
      </c>
      <c r="X15" s="1165"/>
      <c r="Y15" s="1164"/>
      <c r="Z15" s="947" t="str">
        <f>IF('DATA ENTRY SHEET'!AW31="","",'DATA ENTRY SHEET'!AW31)</f>
        <v/>
      </c>
      <c r="AA15" s="948"/>
      <c r="AB15" s="949"/>
      <c r="AC15" s="947" t="str">
        <f>IF(NOT('DATA ENTRY SHEET'!AY31=""),'DATA ENTRY SHEET'!AY31,"")</f>
        <v/>
      </c>
      <c r="AD15" s="948"/>
      <c r="AE15" s="948"/>
      <c r="AF15" s="949"/>
      <c r="AG15" s="1151" t="str">
        <f>IF('DATA ENTRY SHEET'!AR31="","",'DATA ENTRY SHEET'!AR31)</f>
        <v/>
      </c>
      <c r="AH15" s="1152"/>
      <c r="AI15" s="1153" t="str">
        <f>IF('DATA ENTRY SHEET'!BS31="","",'DATA ENTRY SHEET'!BS31)</f>
        <v/>
      </c>
      <c r="AJ15" s="1154"/>
      <c r="AK15" s="924" t="str">
        <f>IF(NOT('DATA ENTRY SHEET'!AT31=""),'DATA ENTRY SHEET'!AT31,"")</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SHEET'!B31=""),'DATA ENTRY SHEET'!B31,"")</f>
        <v/>
      </c>
      <c r="C16" s="1037"/>
      <c r="D16" s="1037"/>
      <c r="E16" s="1037"/>
      <c r="F16" s="1038" t="str">
        <f>IF('DATA ENTRY SHEET'!BX31="","",'DATA ENTRY SHEET'!BX31)</f>
        <v/>
      </c>
      <c r="G16" s="1038"/>
      <c r="H16" s="1038"/>
      <c r="I16" s="1038"/>
      <c r="J16" s="1038"/>
      <c r="K16" s="1039"/>
      <c r="L16" s="1051" t="str">
        <f>IF(NOT('DATA ENTRY SHEET'!H31=""),'DATA ENTRY SHEET'!H31,"")</f>
        <v/>
      </c>
      <c r="M16" s="1021"/>
      <c r="N16" s="1202" t="str">
        <f>IF(NOT('DATA ENTRY SHEET'!AD31=""),'DATA ENTRY SHEET'!AD31,"")</f>
        <v/>
      </c>
      <c r="O16" s="1203"/>
      <c r="P16" s="1203"/>
      <c r="Q16" s="1203"/>
      <c r="R16" s="1204"/>
      <c r="S16" s="1168" t="str">
        <f>IF(NOT('DATA ENTRY SHEET'!AI31=""),'DATA ENTRY SHEET'!AI31,"")</f>
        <v/>
      </c>
      <c r="T16" s="1169"/>
      <c r="U16" s="1168" t="str">
        <f>IF(NOT('DATA ENTRY SHEET'!AL31=""),'DATA ENTRY SHEET'!AL31,"")</f>
        <v/>
      </c>
      <c r="V16" s="1169"/>
      <c r="W16" s="1168" t="str">
        <f>IF(NOT('DATA ENTRY SHEET'!AO31=""),'DATA ENTRY SHEET'!AO31,"")</f>
        <v/>
      </c>
      <c r="X16" s="1187"/>
      <c r="Y16" s="1169"/>
      <c r="Z16" s="935" t="str">
        <f>IF(Z15="","",ROUNDUP((Z15)*((AB6)+1),2))</f>
        <v/>
      </c>
      <c r="AA16" s="936"/>
      <c r="AB16" s="937"/>
      <c r="AC16" s="935" t="str">
        <f>IF(AC15="","",ROUNDUP((AC15)*($AF$6+1),2))</f>
        <v/>
      </c>
      <c r="AD16" s="936"/>
      <c r="AE16" s="936"/>
      <c r="AF16" s="937"/>
      <c r="AG16" s="1145" t="str">
        <f>IF(NOT('DATA ENTRY SHEET'!AS31=""),'DATA ENTRY SHEET'!AS31,"")</f>
        <v/>
      </c>
      <c r="AH16" s="1146"/>
      <c r="AI16" s="1150" t="str">
        <f>IF('DATA ENTRY SHEET'!BV31="","",'DATA ENTRY SHEET'!BV31)</f>
        <v/>
      </c>
      <c r="AJ16" s="1150"/>
      <c r="AK16" s="922" t="str">
        <f>IF(NOT('DATA ENTRY SHEET'!AU31=""),'DATA ENTRY SHEET'!AU31,"")</f>
        <v/>
      </c>
      <c r="AL16" s="923"/>
      <c r="AM16" s="507"/>
      <c r="AN16" s="962" t="s">
        <v>34</v>
      </c>
      <c r="AO16" s="963"/>
      <c r="AQ16" s="74"/>
    </row>
    <row r="17" spans="1:43" ht="18" customHeight="1" x14ac:dyDescent="0.25">
      <c r="A17" s="256"/>
      <c r="B17" s="1022" t="str">
        <f>IF(NOT('DATA ENTRY SHEET'!C31=""),'DATA ENTRY SHEET'!C31,"")</f>
        <v/>
      </c>
      <c r="C17" s="1023"/>
      <c r="D17" s="1023"/>
      <c r="E17" s="1023"/>
      <c r="F17" s="1023"/>
      <c r="G17" s="1023"/>
      <c r="H17" s="1023"/>
      <c r="I17" s="1023"/>
      <c r="J17" s="1023"/>
      <c r="K17" s="649" t="str">
        <f>IF('DATA ENTRY SHEET'!AG31&lt;&gt;"",LEFT('DATA ENTRY SHEET'!AG31,1),"")</f>
        <v/>
      </c>
      <c r="L17" s="1084" t="str">
        <f>IF(NOT('DATA ENTRY SHEET'!G31=""),'DATA ENTRY SHEET'!G31,"")</f>
        <v/>
      </c>
      <c r="M17" s="998"/>
      <c r="N17" s="1234" t="str">
        <f>IF(NOT('DATA ENTRY SHEET'!AF31=""),'DATA ENTRY SHEET'!AF31,"")</f>
        <v/>
      </c>
      <c r="O17" s="1234"/>
      <c r="P17" s="1234"/>
      <c r="Q17" s="1234"/>
      <c r="R17" s="1234"/>
      <c r="S17" s="1168" t="str">
        <f>IF(NOT('DATA ENTRY SHEET'!AH31=""),'DATA ENTRY SHEET'!AH31,"")</f>
        <v/>
      </c>
      <c r="T17" s="1169"/>
      <c r="U17" s="1187" t="str">
        <f>IF(NOT('DATA ENTRY SHEET'!AK31=""),'DATA ENTRY SHEET'!AK31,"")</f>
        <v/>
      </c>
      <c r="V17" s="1169"/>
      <c r="W17" s="1188" t="str">
        <f>IF(NOT('DATA ENTRY SHEET'!AP31=""),'DATA ENTRY SHEET'!AP31,"")</f>
        <v/>
      </c>
      <c r="X17" s="1189"/>
      <c r="Y17" s="1190"/>
      <c r="Z17" s="935" t="str">
        <f>IF(NOT('DATA ENTRY SHEET'!AX31=""),'DATA ENTRY SHEET'!AX31,"")</f>
        <v/>
      </c>
      <c r="AA17" s="936"/>
      <c r="AB17" s="937"/>
      <c r="AC17" s="935" t="str">
        <f>IF(NOT('DATA ENTRY SHEET'!AZ31=""),'DATA ENTRY SHEET'!AZ31,"")</f>
        <v/>
      </c>
      <c r="AD17" s="936"/>
      <c r="AE17" s="936"/>
      <c r="AF17" s="937"/>
      <c r="AG17" s="1166" t="str">
        <f>IF('DATA ENTRY SHEET'!BR31="","",'DATA ENTRY SHEET'!BQ31)</f>
        <v/>
      </c>
      <c r="AH17" s="1167"/>
      <c r="AI17" s="1150" t="str">
        <f>IF('DATA ENTRY SHEET'!BT31="","",'DATA ENTRY SHEET'!BT31)</f>
        <v/>
      </c>
      <c r="AJ17" s="1150"/>
      <c r="AK17" s="922" t="str">
        <f>IF(NOT('DATA ENTRY SHEET'!AV31=""),'DATA ENTRY SHEET'!AV31,"")</f>
        <v/>
      </c>
      <c r="AL17" s="923"/>
      <c r="AM17" s="507"/>
      <c r="AN17" s="331"/>
      <c r="AO17" s="332"/>
      <c r="AQ17" s="74"/>
    </row>
    <row r="18" spans="1:43" ht="18" customHeight="1" thickBot="1" x14ac:dyDescent="0.3">
      <c r="A18" s="256"/>
      <c r="B18" s="981" t="str">
        <f>IF(NOT('DATA ENTRY SHEET'!D31=""),'DATA ENTRY SHEET'!D31,"")</f>
        <v/>
      </c>
      <c r="C18" s="982"/>
      <c r="D18" s="982"/>
      <c r="E18" s="983"/>
      <c r="F18" s="1175" t="str">
        <f>IF('DATA ENTRY SHEET'!E31="","",'DATA ENTRY SHEET'!E31)</f>
        <v/>
      </c>
      <c r="G18" s="982"/>
      <c r="H18" s="982"/>
      <c r="I18" s="982"/>
      <c r="J18" s="982"/>
      <c r="K18" s="983"/>
      <c r="L18" s="1083" t="str">
        <f>IF(NOT('DATA ENTRY SHEET'!I31=""),'DATA ENTRY SHEET'!I31,"")</f>
        <v/>
      </c>
      <c r="M18" s="993"/>
      <c r="N18" s="1231" t="str">
        <f>IF(NOT('DATA ENTRY SHEET'!AE31=""),'DATA ENTRY SHEET'!AE31,"")</f>
        <v/>
      </c>
      <c r="O18" s="1232"/>
      <c r="P18" s="1232"/>
      <c r="Q18" s="1232"/>
      <c r="R18" s="1233"/>
      <c r="S18" s="1147"/>
      <c r="T18" s="1148"/>
      <c r="U18" s="1148"/>
      <c r="V18" s="1149"/>
      <c r="W18" s="1181" t="str">
        <f>IF(NOT('DATA ENTRY SHEET'!AQ31=""),'DATA ENTRY SHEET'!AQ31,"")</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SHEET'!BQ31="","",'DATA ENTRY SHEET'!BQ31)</f>
        <v/>
      </c>
      <c r="AH18" s="1173"/>
      <c r="AI18" s="1155" t="str">
        <f>IF('DATA ENTRY SHEET'!BU31="","",'DATA ENTRY SHEET'!BU31)</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13</v>
      </c>
      <c r="B20" s="984"/>
      <c r="C20" s="985"/>
      <c r="D20" s="985"/>
      <c r="E20" s="985"/>
      <c r="F20" s="985"/>
      <c r="G20" s="985"/>
      <c r="H20" s="985"/>
      <c r="I20" s="985"/>
      <c r="J20" s="985"/>
      <c r="K20" s="986"/>
      <c r="L20" s="1055" t="str">
        <f>IF(NOT('DATA ENTRY SHEET'!F32=""),'DATA ENTRY SHEET'!F32,"")</f>
        <v/>
      </c>
      <c r="M20" s="988"/>
      <c r="N20" s="1235" t="str">
        <f>IF(NOT('DATA ENTRY SHEET'!J32=""),'DATA ENTRY SHEET'!J32,"")</f>
        <v/>
      </c>
      <c r="O20" s="1236"/>
      <c r="P20" s="1236"/>
      <c r="Q20" s="1236"/>
      <c r="R20" s="1237"/>
      <c r="S20" s="1163" t="str">
        <f>IF(NOT('DATA ENTRY SHEET'!AJ32=""),'DATA ENTRY SHEET'!AJ32,"")</f>
        <v/>
      </c>
      <c r="T20" s="1164"/>
      <c r="U20" s="1163" t="str">
        <f>IF(NOT('DATA ENTRY SHEET'!AM32=""),'DATA ENTRY SHEET'!AM32,"")</f>
        <v/>
      </c>
      <c r="V20" s="1164"/>
      <c r="W20" s="1163" t="str">
        <f>IF(NOT('DATA ENTRY SHEET'!AN32=""),'DATA ENTRY SHEET'!AN32,"")</f>
        <v/>
      </c>
      <c r="X20" s="1165"/>
      <c r="Y20" s="1164"/>
      <c r="Z20" s="947" t="str">
        <f>IF('DATA ENTRY SHEET'!AW32="","",'DATA ENTRY SHEET'!AW32)</f>
        <v/>
      </c>
      <c r="AA20" s="948"/>
      <c r="AB20" s="949"/>
      <c r="AC20" s="947" t="str">
        <f>IF(NOT('DATA ENTRY SHEET'!AY32=""),'DATA ENTRY SHEET'!AY32,"")</f>
        <v/>
      </c>
      <c r="AD20" s="948"/>
      <c r="AE20" s="948"/>
      <c r="AF20" s="949"/>
      <c r="AG20" s="1151" t="str">
        <f>IF('DATA ENTRY SHEET'!AR32="","",'DATA ENTRY SHEET'!AR32)</f>
        <v/>
      </c>
      <c r="AH20" s="1152"/>
      <c r="AI20" s="1153" t="str">
        <f>IF('DATA ENTRY SHEET'!BS32="","",'DATA ENTRY SHEET'!BS32)</f>
        <v/>
      </c>
      <c r="AJ20" s="1154"/>
      <c r="AK20" s="924" t="str">
        <f>IF(NOT('DATA ENTRY SHEET'!AT32=""),'DATA ENTRY SHEET'!AT32,"")</f>
        <v/>
      </c>
      <c r="AL20" s="925"/>
      <c r="AM20" s="506"/>
      <c r="AN20" s="918" t="s">
        <v>37</v>
      </c>
      <c r="AO20" s="919"/>
      <c r="AQ20" s="673" t="str">
        <f>IF(N20&lt;&gt;"", IF(NOT(INDEX(Table1[CALCULATION:
CASE GTIN CHECK DIGIT VALIDATION],MATCH(N20,Table1[CASE GTIN],0))="VALID"),"Bad Check Digit (CS GTIN)",""),"")</f>
        <v/>
      </c>
    </row>
    <row r="21" spans="1:43" ht="18" customHeight="1" x14ac:dyDescent="0.25">
      <c r="A21" s="371"/>
      <c r="B21" s="1036" t="str">
        <f>IF(NOT('DATA ENTRY SHEET'!B32=""),'DATA ENTRY SHEET'!B32,"")</f>
        <v/>
      </c>
      <c r="C21" s="1037"/>
      <c r="D21" s="1037"/>
      <c r="E21" s="1037"/>
      <c r="F21" s="1038" t="str">
        <f>IF('DATA ENTRY SHEET'!BX32="","",'DATA ENTRY SHEET'!BX32)</f>
        <v/>
      </c>
      <c r="G21" s="1038"/>
      <c r="H21" s="1038"/>
      <c r="I21" s="1038"/>
      <c r="J21" s="1038"/>
      <c r="K21" s="1039"/>
      <c r="L21" s="1051" t="str">
        <f>IF(NOT('DATA ENTRY SHEET'!H32=""),'DATA ENTRY SHEET'!H32,"")</f>
        <v/>
      </c>
      <c r="M21" s="1021"/>
      <c r="N21" s="1202" t="str">
        <f>IF(NOT('DATA ENTRY SHEET'!AD32=""),'DATA ENTRY SHEET'!AD32,"")</f>
        <v/>
      </c>
      <c r="O21" s="1203"/>
      <c r="P21" s="1203"/>
      <c r="Q21" s="1203"/>
      <c r="R21" s="1204"/>
      <c r="S21" s="1168" t="str">
        <f>IF(NOT('DATA ENTRY SHEET'!AI32=""),'DATA ENTRY SHEET'!AI32,"")</f>
        <v/>
      </c>
      <c r="T21" s="1169"/>
      <c r="U21" s="1168" t="str">
        <f>IF(NOT('DATA ENTRY SHEET'!AL32=""),'DATA ENTRY SHEET'!AL32,"")</f>
        <v/>
      </c>
      <c r="V21" s="1169"/>
      <c r="W21" s="1168" t="str">
        <f>IF(NOT('DATA ENTRY SHEET'!AO32=""),'DATA ENTRY SHEET'!AO32,"")</f>
        <v/>
      </c>
      <c r="X21" s="1187"/>
      <c r="Y21" s="1169"/>
      <c r="Z21" s="935" t="str">
        <f>IF(Z20="","",ROUNDUP((Z20)*(($AB$6)+1),2))</f>
        <v/>
      </c>
      <c r="AA21" s="936"/>
      <c r="AB21" s="937"/>
      <c r="AC21" s="935" t="str">
        <f>IF(AC20="","",ROUNDUP((AC20)*($AF$6+1),2))</f>
        <v/>
      </c>
      <c r="AD21" s="936"/>
      <c r="AE21" s="936"/>
      <c r="AF21" s="937"/>
      <c r="AG21" s="1145" t="str">
        <f>IF(NOT('DATA ENTRY SHEET'!AS32=""),'DATA ENTRY SHEET'!AS32,"")</f>
        <v/>
      </c>
      <c r="AH21" s="1146"/>
      <c r="AI21" s="1150" t="str">
        <f>IF('DATA ENTRY SHEET'!BV32="","",'DATA ENTRY SHEET'!BV32)</f>
        <v/>
      </c>
      <c r="AJ21" s="1150"/>
      <c r="AK21" s="922" t="str">
        <f>IF(NOT('DATA ENTRY SHEET'!AU32=""),'DATA ENTRY SHEET'!AU32,"")</f>
        <v/>
      </c>
      <c r="AL21" s="923"/>
      <c r="AM21" s="507"/>
      <c r="AN21" s="962" t="s">
        <v>34</v>
      </c>
      <c r="AO21" s="963"/>
      <c r="AQ21" s="74"/>
    </row>
    <row r="22" spans="1:43" ht="18" customHeight="1" x14ac:dyDescent="0.25">
      <c r="A22" s="371"/>
      <c r="B22" s="1022" t="str">
        <f>IF(NOT('DATA ENTRY SHEET'!C32=""),'DATA ENTRY SHEET'!C32,"")</f>
        <v/>
      </c>
      <c r="C22" s="1023"/>
      <c r="D22" s="1023"/>
      <c r="E22" s="1023"/>
      <c r="F22" s="1023"/>
      <c r="G22" s="1023"/>
      <c r="H22" s="1023"/>
      <c r="I22" s="1023"/>
      <c r="J22" s="1023"/>
      <c r="K22" s="649" t="str">
        <f>IF('DATA ENTRY SHEET'!AG32&lt;&gt;"",LEFT('DATA ENTRY SHEET'!AG32,1),"")</f>
        <v/>
      </c>
      <c r="L22" s="1084" t="str">
        <f>IF(NOT('DATA ENTRY SHEET'!G32=""),'DATA ENTRY SHEET'!G32,"")</f>
        <v/>
      </c>
      <c r="M22" s="998"/>
      <c r="N22" s="1234" t="str">
        <f>IF(NOT('DATA ENTRY SHEET'!AF32=""),'DATA ENTRY SHEET'!AF32,"")</f>
        <v/>
      </c>
      <c r="O22" s="1234"/>
      <c r="P22" s="1234"/>
      <c r="Q22" s="1234"/>
      <c r="R22" s="1234"/>
      <c r="S22" s="1168" t="str">
        <f>IF(NOT('DATA ENTRY SHEET'!AH32=""),'DATA ENTRY SHEET'!AH32,"")</f>
        <v/>
      </c>
      <c r="T22" s="1169"/>
      <c r="U22" s="1187" t="str">
        <f>IF(NOT('DATA ENTRY SHEET'!AK32=""),'DATA ENTRY SHEET'!AK32,"")</f>
        <v/>
      </c>
      <c r="V22" s="1169"/>
      <c r="W22" s="1188" t="str">
        <f>IF(NOT('DATA ENTRY SHEET'!AP32=""),'DATA ENTRY SHEET'!AP32,"")</f>
        <v/>
      </c>
      <c r="X22" s="1189"/>
      <c r="Y22" s="1190"/>
      <c r="Z22" s="935" t="str">
        <f>IF(NOT('DATA ENTRY SHEET'!AX32=""),'DATA ENTRY SHEET'!AX32,"")</f>
        <v/>
      </c>
      <c r="AA22" s="936"/>
      <c r="AB22" s="937"/>
      <c r="AC22" s="935" t="str">
        <f>IF(NOT('DATA ENTRY SHEET'!AZ32=""),'DATA ENTRY SHEET'!AZ32,"")</f>
        <v/>
      </c>
      <c r="AD22" s="936"/>
      <c r="AE22" s="936"/>
      <c r="AF22" s="937"/>
      <c r="AG22" s="1166" t="str">
        <f>IF('DATA ENTRY SHEET'!BR32="","",'DATA ENTRY SHEET'!BR32)</f>
        <v/>
      </c>
      <c r="AH22" s="1167"/>
      <c r="AI22" s="1150" t="str">
        <f>IF('DATA ENTRY SHEET'!BT32="","",'DATA ENTRY SHEET'!BT32)</f>
        <v/>
      </c>
      <c r="AJ22" s="1150"/>
      <c r="AK22" s="922" t="str">
        <f>IF(NOT('DATA ENTRY SHEET'!AV32=""),'DATA ENTRY SHEET'!AV32,"")</f>
        <v/>
      </c>
      <c r="AL22" s="923"/>
      <c r="AM22" s="507"/>
      <c r="AN22" s="331"/>
      <c r="AO22" s="332"/>
      <c r="AQ22" s="74"/>
    </row>
    <row r="23" spans="1:43" ht="18" customHeight="1" thickBot="1" x14ac:dyDescent="0.3">
      <c r="A23" s="371"/>
      <c r="B23" s="981" t="str">
        <f>IF(NOT('DATA ENTRY SHEET'!D32=""),'DATA ENTRY SHEET'!D32,"")</f>
        <v/>
      </c>
      <c r="C23" s="982"/>
      <c r="D23" s="982"/>
      <c r="E23" s="983"/>
      <c r="F23" s="1175" t="str">
        <f>IF('DATA ENTRY SHEET'!E32="","",'DATA ENTRY SHEET'!E32)</f>
        <v/>
      </c>
      <c r="G23" s="982"/>
      <c r="H23" s="982"/>
      <c r="I23" s="982"/>
      <c r="J23" s="982"/>
      <c r="K23" s="983"/>
      <c r="L23" s="1083" t="str">
        <f>IF(NOT('DATA ENTRY SHEET'!I32=""),'DATA ENTRY SHEET'!I32,"")</f>
        <v/>
      </c>
      <c r="M23" s="993"/>
      <c r="N23" s="1231" t="str">
        <f>IF(NOT('DATA ENTRY SHEET'!AE32=""),'DATA ENTRY SHEET'!AE32,"")</f>
        <v/>
      </c>
      <c r="O23" s="1232"/>
      <c r="P23" s="1232"/>
      <c r="Q23" s="1232"/>
      <c r="R23" s="1233"/>
      <c r="S23" s="1147"/>
      <c r="T23" s="1148"/>
      <c r="U23" s="1148"/>
      <c r="V23" s="1149"/>
      <c r="W23" s="1181" t="str">
        <f>IF(NOT('DATA ENTRY SHEET'!AQ32=""),'DATA ENTRY SHEET'!AQ32,"")</f>
        <v/>
      </c>
      <c r="X23" s="1182"/>
      <c r="Y23" s="1183"/>
      <c r="Z23" s="929" t="str">
        <f t="shared" ref="Z23" si="4">IF(AND(NOT(Z21=""),NOT(Z22="")),(Z22-Z21)/(Z22),"")</f>
        <v/>
      </c>
      <c r="AA23" s="930"/>
      <c r="AB23" s="931"/>
      <c r="AC23" s="929" t="str">
        <f>IF(AND(NOT(AC21=""),NOT(AC22="")),(AC22-AC21)/(AC22),"")</f>
        <v/>
      </c>
      <c r="AD23" s="930"/>
      <c r="AE23" s="930"/>
      <c r="AF23" s="931"/>
      <c r="AG23" s="1172" t="str">
        <f>IF('DATA ENTRY SHEET'!BQ32="","",'DATA ENTRY SHEET'!BQ32)</f>
        <v/>
      </c>
      <c r="AH23" s="1173"/>
      <c r="AI23" s="1155" t="str">
        <f>IF('DATA ENTRY SHEET'!BU32="","",'DATA ENTRY SHEET'!BU32)</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14</v>
      </c>
      <c r="B25" s="984"/>
      <c r="C25" s="985"/>
      <c r="D25" s="985"/>
      <c r="E25" s="985"/>
      <c r="F25" s="985"/>
      <c r="G25" s="985"/>
      <c r="H25" s="985"/>
      <c r="I25" s="985"/>
      <c r="J25" s="985"/>
      <c r="K25" s="986"/>
      <c r="L25" s="1055" t="str">
        <f>IF(NOT('DATA ENTRY SHEET'!F33=""),'DATA ENTRY SHEET'!F33,"")</f>
        <v/>
      </c>
      <c r="M25" s="988"/>
      <c r="N25" s="1235" t="str">
        <f>IF(NOT('DATA ENTRY SHEET'!J33=""),'DATA ENTRY SHEET'!J33,"")</f>
        <v/>
      </c>
      <c r="O25" s="1236"/>
      <c r="P25" s="1236"/>
      <c r="Q25" s="1236"/>
      <c r="R25" s="1237"/>
      <c r="S25" s="1163" t="str">
        <f>IF(NOT('DATA ENTRY SHEET'!AJ33=""),'DATA ENTRY SHEET'!AJ33,"")</f>
        <v/>
      </c>
      <c r="T25" s="1164"/>
      <c r="U25" s="1163" t="str">
        <f>IF(NOT('DATA ENTRY SHEET'!AM33=""),'DATA ENTRY SHEET'!AM33,"")</f>
        <v/>
      </c>
      <c r="V25" s="1164"/>
      <c r="W25" s="1163" t="str">
        <f>IF(NOT('DATA ENTRY SHEET'!AN33=""),'DATA ENTRY SHEET'!AN33,"")</f>
        <v/>
      </c>
      <c r="X25" s="1165"/>
      <c r="Y25" s="1164"/>
      <c r="Z25" s="947" t="str">
        <f>IF('DATA ENTRY SHEET'!AW33="","",'DATA ENTRY SHEET'!AW33)</f>
        <v/>
      </c>
      <c r="AA25" s="948"/>
      <c r="AB25" s="949"/>
      <c r="AC25" s="947" t="str">
        <f>IF(NOT('DATA ENTRY SHEET'!AY33=""),'DATA ENTRY SHEET'!AY33,"")</f>
        <v/>
      </c>
      <c r="AD25" s="948"/>
      <c r="AE25" s="948"/>
      <c r="AF25" s="949"/>
      <c r="AG25" s="1151" t="str">
        <f>IF('DATA ENTRY SHEET'!AR33="","",'DATA ENTRY SHEET'!AR33)</f>
        <v/>
      </c>
      <c r="AH25" s="1152"/>
      <c r="AI25" s="1153" t="str">
        <f>IF('DATA ENTRY SHEET'!BS33="","",'DATA ENTRY SHEET'!BS33)</f>
        <v/>
      </c>
      <c r="AJ25" s="1154"/>
      <c r="AK25" s="924" t="str">
        <f>IF(NOT('DATA ENTRY SHEET'!AT33=""),'DATA ENTRY SHEET'!AT33,"")</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SHEET'!B33=""),'DATA ENTRY SHEET'!B33,"")</f>
        <v/>
      </c>
      <c r="C26" s="1037"/>
      <c r="D26" s="1037"/>
      <c r="E26" s="1037"/>
      <c r="F26" s="1038" t="str">
        <f>IF('DATA ENTRY SHEET'!BX33="","",'DATA ENTRY SHEET'!BX33)</f>
        <v/>
      </c>
      <c r="G26" s="1038"/>
      <c r="H26" s="1038"/>
      <c r="I26" s="1038"/>
      <c r="J26" s="1038"/>
      <c r="K26" s="1039"/>
      <c r="L26" s="1051" t="str">
        <f>IF(NOT('DATA ENTRY SHEET'!H33=""),'DATA ENTRY SHEET'!H33,"")</f>
        <v/>
      </c>
      <c r="M26" s="1021"/>
      <c r="N26" s="1202" t="str">
        <f>IF(NOT('DATA ENTRY SHEET'!AD33=""),'DATA ENTRY SHEET'!AD33,"")</f>
        <v/>
      </c>
      <c r="O26" s="1203"/>
      <c r="P26" s="1203"/>
      <c r="Q26" s="1203"/>
      <c r="R26" s="1204"/>
      <c r="S26" s="1168" t="str">
        <f>IF(NOT('DATA ENTRY SHEET'!AI33=""),'DATA ENTRY SHEET'!AI33,"")</f>
        <v/>
      </c>
      <c r="T26" s="1169"/>
      <c r="U26" s="1168" t="str">
        <f>IF(NOT('DATA ENTRY SHEET'!AL33=""),'DATA ENTRY SHEET'!AL33,"")</f>
        <v/>
      </c>
      <c r="V26" s="1169"/>
      <c r="W26" s="1168" t="str">
        <f>IF(NOT('DATA ENTRY SHEET'!AO33=""),'DATA ENTRY SHEET'!AO33,"")</f>
        <v/>
      </c>
      <c r="X26" s="1187"/>
      <c r="Y26" s="1169"/>
      <c r="Z26" s="935" t="str">
        <f>IF(Z25="","",ROUNDUP((Z25)*(($AB$6)+1),2))</f>
        <v/>
      </c>
      <c r="AA26" s="936"/>
      <c r="AB26" s="937"/>
      <c r="AC26" s="935" t="str">
        <f>IF(AC25="","",ROUNDUP((AC25)*($AF$6+1),2))</f>
        <v/>
      </c>
      <c r="AD26" s="936"/>
      <c r="AE26" s="936"/>
      <c r="AF26" s="937"/>
      <c r="AG26" s="1145" t="str">
        <f>IF(NOT('DATA ENTRY SHEET'!AS33=""),'DATA ENTRY SHEET'!AS33,"")</f>
        <v/>
      </c>
      <c r="AH26" s="1146"/>
      <c r="AI26" s="1150" t="str">
        <f>IF('DATA ENTRY SHEET'!BV33="","",'DATA ENTRY SHEET'!BV33)</f>
        <v/>
      </c>
      <c r="AJ26" s="1150"/>
      <c r="AK26" s="922" t="str">
        <f>IF(NOT('DATA ENTRY SHEET'!AU33=""),'DATA ENTRY SHEET'!AU33,"")</f>
        <v/>
      </c>
      <c r="AL26" s="923"/>
      <c r="AM26" s="507"/>
      <c r="AN26" s="962" t="s">
        <v>34</v>
      </c>
      <c r="AO26" s="963"/>
      <c r="AQ26" s="74"/>
    </row>
    <row r="27" spans="1:43" ht="18" customHeight="1" x14ac:dyDescent="0.25">
      <c r="A27" s="371"/>
      <c r="B27" s="1022" t="str">
        <f>IF(NOT('DATA ENTRY SHEET'!C33=""),'DATA ENTRY SHEET'!C33,"")</f>
        <v/>
      </c>
      <c r="C27" s="1023"/>
      <c r="D27" s="1023"/>
      <c r="E27" s="1023"/>
      <c r="F27" s="1023"/>
      <c r="G27" s="1023"/>
      <c r="H27" s="1023"/>
      <c r="I27" s="1023"/>
      <c r="J27" s="1023"/>
      <c r="K27" s="649" t="str">
        <f>IF('DATA ENTRY SHEET'!AG33&lt;&gt;"",LEFT('DATA ENTRY SHEET'!AG33,1),"")</f>
        <v/>
      </c>
      <c r="L27" s="1084" t="str">
        <f>IF(NOT('DATA ENTRY SHEET'!G33=""),'DATA ENTRY SHEET'!G33,"")</f>
        <v/>
      </c>
      <c r="M27" s="998"/>
      <c r="N27" s="1234" t="str">
        <f>IF(NOT('DATA ENTRY SHEET'!AF33=""),'DATA ENTRY SHEET'!AF33,"")</f>
        <v/>
      </c>
      <c r="O27" s="1234"/>
      <c r="P27" s="1234"/>
      <c r="Q27" s="1234"/>
      <c r="R27" s="1234"/>
      <c r="S27" s="1168" t="str">
        <f>IF(NOT('DATA ENTRY SHEET'!AH33=""),'DATA ENTRY SHEET'!AH33,"")</f>
        <v/>
      </c>
      <c r="T27" s="1169"/>
      <c r="U27" s="1187" t="str">
        <f>IF(NOT('DATA ENTRY SHEET'!AK33=""),'DATA ENTRY SHEET'!AK33,"")</f>
        <v/>
      </c>
      <c r="V27" s="1169"/>
      <c r="W27" s="1188" t="str">
        <f>IF(NOT('DATA ENTRY SHEET'!AP33=""),'DATA ENTRY SHEET'!AP33,"")</f>
        <v/>
      </c>
      <c r="X27" s="1189"/>
      <c r="Y27" s="1190"/>
      <c r="Z27" s="935" t="str">
        <f>IF(NOT('DATA ENTRY SHEET'!AX33=""),'DATA ENTRY SHEET'!AX33,"")</f>
        <v/>
      </c>
      <c r="AA27" s="936"/>
      <c r="AB27" s="937"/>
      <c r="AC27" s="935" t="str">
        <f>IF(NOT('DATA ENTRY SHEET'!AZ33=""),'DATA ENTRY SHEET'!AZ33,"")</f>
        <v/>
      </c>
      <c r="AD27" s="936"/>
      <c r="AE27" s="936"/>
      <c r="AF27" s="937"/>
      <c r="AG27" s="1166" t="str">
        <f>IF('DATA ENTRY SHEET'!BR33="","",'DATA ENTRY SHEET'!BR33)</f>
        <v/>
      </c>
      <c r="AH27" s="1167"/>
      <c r="AI27" s="1150" t="str">
        <f>IF('DATA ENTRY SHEET'!BT33="","",'DATA ENTRY SHEET'!BT33)</f>
        <v/>
      </c>
      <c r="AJ27" s="1150"/>
      <c r="AK27" s="922" t="str">
        <f>IF(NOT('DATA ENTRY SHEET'!AV33=""),'DATA ENTRY SHEET'!AV33,"")</f>
        <v/>
      </c>
      <c r="AL27" s="923"/>
      <c r="AM27" s="507"/>
      <c r="AN27" s="331"/>
      <c r="AO27" s="332"/>
      <c r="AQ27" s="74"/>
    </row>
    <row r="28" spans="1:43" ht="18" customHeight="1" thickBot="1" x14ac:dyDescent="0.3">
      <c r="A28" s="371"/>
      <c r="B28" s="981" t="str">
        <f>IF(NOT('DATA ENTRY SHEET'!D33=""),'DATA ENTRY SHEET'!D33,"")</f>
        <v/>
      </c>
      <c r="C28" s="982"/>
      <c r="D28" s="982"/>
      <c r="E28" s="983"/>
      <c r="F28" s="1175" t="str">
        <f>IF('DATA ENTRY SHEET'!E33="","",'DATA ENTRY SHEET'!E33)</f>
        <v/>
      </c>
      <c r="G28" s="982"/>
      <c r="H28" s="982"/>
      <c r="I28" s="982"/>
      <c r="J28" s="982"/>
      <c r="K28" s="983"/>
      <c r="L28" s="1083" t="str">
        <f>IF(NOT('DATA ENTRY SHEET'!I33=""),'DATA ENTRY SHEET'!I33,"")</f>
        <v/>
      </c>
      <c r="M28" s="993"/>
      <c r="N28" s="1231" t="str">
        <f>IF(NOT('DATA ENTRY SHEET'!AE33=""),'DATA ENTRY SHEET'!AE33,"")</f>
        <v/>
      </c>
      <c r="O28" s="1232"/>
      <c r="P28" s="1232"/>
      <c r="Q28" s="1232"/>
      <c r="R28" s="1233"/>
      <c r="S28" s="1147"/>
      <c r="T28" s="1148"/>
      <c r="U28" s="1148"/>
      <c r="V28" s="1149"/>
      <c r="W28" s="1181" t="str">
        <f>IF(NOT('DATA ENTRY SHEET'!AQ33=""),'DATA ENTRY SHEET'!AQ33,"")</f>
        <v/>
      </c>
      <c r="X28" s="1182"/>
      <c r="Y28" s="1183"/>
      <c r="Z28" s="929" t="str">
        <f t="shared" ref="Z28" si="5">IF(AND(NOT(Z26=""),NOT(Z27="")),(Z27-Z26)/(Z27),"")</f>
        <v/>
      </c>
      <c r="AA28" s="930"/>
      <c r="AB28" s="931"/>
      <c r="AC28" s="929" t="str">
        <f>IF(AND(NOT(AC26=""),NOT(AC27="")),(AC27-AC26)/(AC27),"")</f>
        <v/>
      </c>
      <c r="AD28" s="930"/>
      <c r="AE28" s="930"/>
      <c r="AF28" s="931"/>
      <c r="AG28" s="1172" t="str">
        <f>IF('DATA ENTRY SHEET'!BQ33="","",'DATA ENTRY SHEET'!BQ33)</f>
        <v/>
      </c>
      <c r="AH28" s="1173"/>
      <c r="AI28" s="1155" t="str">
        <f>IF('DATA ENTRY SHEET'!BU33="","",'DATA ENTRY SHEET'!BU33)</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15</v>
      </c>
      <c r="B30" s="984"/>
      <c r="C30" s="985"/>
      <c r="D30" s="985"/>
      <c r="E30" s="985"/>
      <c r="F30" s="985"/>
      <c r="G30" s="985"/>
      <c r="H30" s="985"/>
      <c r="I30" s="985"/>
      <c r="J30" s="985"/>
      <c r="K30" s="986"/>
      <c r="L30" s="1055" t="str">
        <f>IF(NOT('DATA ENTRY SHEET'!F34=""),'DATA ENTRY SHEET'!F34,"")</f>
        <v/>
      </c>
      <c r="M30" s="988"/>
      <c r="N30" s="1235" t="str">
        <f>IF(NOT('DATA ENTRY SHEET'!J34=""),'DATA ENTRY SHEET'!J34,"")</f>
        <v/>
      </c>
      <c r="O30" s="1236"/>
      <c r="P30" s="1236"/>
      <c r="Q30" s="1236"/>
      <c r="R30" s="1237"/>
      <c r="S30" s="1163" t="str">
        <f>IF(NOT('DATA ENTRY SHEET'!AJ34=""),'DATA ENTRY SHEET'!AJ34,"")</f>
        <v/>
      </c>
      <c r="T30" s="1164"/>
      <c r="U30" s="1163" t="str">
        <f>IF(NOT('DATA ENTRY SHEET'!AM34=""),'DATA ENTRY SHEET'!AM34,"")</f>
        <v/>
      </c>
      <c r="V30" s="1164"/>
      <c r="W30" s="1163" t="str">
        <f>IF(NOT('DATA ENTRY SHEET'!AN34=""),'DATA ENTRY SHEET'!AN34,"")</f>
        <v/>
      </c>
      <c r="X30" s="1165"/>
      <c r="Y30" s="1164"/>
      <c r="Z30" s="947" t="str">
        <f>IF('DATA ENTRY SHEET'!AW34="","",'DATA ENTRY SHEET'!AW34)</f>
        <v/>
      </c>
      <c r="AA30" s="948"/>
      <c r="AB30" s="949"/>
      <c r="AC30" s="947" t="str">
        <f>IF(NOT('DATA ENTRY SHEET'!AY34=""),'DATA ENTRY SHEET'!AY34,"")</f>
        <v/>
      </c>
      <c r="AD30" s="948"/>
      <c r="AE30" s="948"/>
      <c r="AF30" s="949"/>
      <c r="AG30" s="1151" t="str">
        <f>IF('DATA ENTRY SHEET'!AR34="","",'DATA ENTRY SHEET'!AR34)</f>
        <v/>
      </c>
      <c r="AH30" s="1152"/>
      <c r="AI30" s="1153" t="str">
        <f>IF('DATA ENTRY SHEET'!BS34="","",'DATA ENTRY SHEET'!BS34)</f>
        <v/>
      </c>
      <c r="AJ30" s="1154"/>
      <c r="AK30" s="924" t="str">
        <f>IF(NOT('DATA ENTRY SHEET'!AT34=""),'DATA ENTRY SHEET'!AT34,"")</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SHEET'!B34=""),'DATA ENTRY SHEET'!B34,"")</f>
        <v/>
      </c>
      <c r="C31" s="1037"/>
      <c r="D31" s="1037"/>
      <c r="E31" s="1037"/>
      <c r="F31" s="1038" t="str">
        <f>IF('DATA ENTRY SHEET'!BX34="","",'DATA ENTRY SHEET'!BX34)</f>
        <v/>
      </c>
      <c r="G31" s="1038"/>
      <c r="H31" s="1038"/>
      <c r="I31" s="1038"/>
      <c r="J31" s="1038"/>
      <c r="K31" s="1039"/>
      <c r="L31" s="1051" t="str">
        <f>IF(NOT('DATA ENTRY SHEET'!H34=""),'DATA ENTRY SHEET'!H34,"")</f>
        <v/>
      </c>
      <c r="M31" s="1021"/>
      <c r="N31" s="1202" t="str">
        <f>IF(NOT('DATA ENTRY SHEET'!AD34=""),'DATA ENTRY SHEET'!AD34,"")</f>
        <v/>
      </c>
      <c r="O31" s="1203"/>
      <c r="P31" s="1203"/>
      <c r="Q31" s="1203"/>
      <c r="R31" s="1204"/>
      <c r="S31" s="1168" t="str">
        <f>IF(NOT('DATA ENTRY SHEET'!AI34=""),'DATA ENTRY SHEET'!AI34,"")</f>
        <v/>
      </c>
      <c r="T31" s="1169"/>
      <c r="U31" s="1168" t="str">
        <f>IF(NOT('DATA ENTRY SHEET'!AL34=""),'DATA ENTRY SHEET'!AL34,"")</f>
        <v/>
      </c>
      <c r="V31" s="1169"/>
      <c r="W31" s="1168" t="str">
        <f>IF(NOT('DATA ENTRY SHEET'!AO34=""),'DATA ENTRY SHEET'!AO34,"")</f>
        <v/>
      </c>
      <c r="X31" s="1187"/>
      <c r="Y31" s="1169"/>
      <c r="Z31" s="935" t="str">
        <f>IF(Z30="","",ROUNDUP((Z30)*(($AB$6)+1),2))</f>
        <v/>
      </c>
      <c r="AA31" s="936"/>
      <c r="AB31" s="937"/>
      <c r="AC31" s="935" t="str">
        <f>IF(AC30="","",ROUNDUP((AC30)*($AF$6+1),2))</f>
        <v/>
      </c>
      <c r="AD31" s="936"/>
      <c r="AE31" s="936"/>
      <c r="AF31" s="937"/>
      <c r="AG31" s="1145" t="str">
        <f>IF(NOT('DATA ENTRY SHEET'!AS34=""),'DATA ENTRY SHEET'!AS34,"")</f>
        <v/>
      </c>
      <c r="AH31" s="1146"/>
      <c r="AI31" s="1150" t="str">
        <f>IF('DATA ENTRY SHEET'!BV34="","",'DATA ENTRY SHEET'!BV34)</f>
        <v/>
      </c>
      <c r="AJ31" s="1150"/>
      <c r="AK31" s="922" t="str">
        <f>IF(NOT('DATA ENTRY SHEET'!AU34=""),'DATA ENTRY SHEET'!AU34,"")</f>
        <v/>
      </c>
      <c r="AL31" s="923"/>
      <c r="AM31" s="507"/>
      <c r="AN31" s="962" t="s">
        <v>34</v>
      </c>
      <c r="AO31" s="963"/>
      <c r="AQ31" s="74"/>
    </row>
    <row r="32" spans="1:43" ht="18" customHeight="1" x14ac:dyDescent="0.25">
      <c r="A32" s="371"/>
      <c r="B32" s="1022" t="str">
        <f>IF(NOT('DATA ENTRY SHEET'!C34=""),'DATA ENTRY SHEET'!C34,"")</f>
        <v/>
      </c>
      <c r="C32" s="1023"/>
      <c r="D32" s="1023"/>
      <c r="E32" s="1023"/>
      <c r="F32" s="1023"/>
      <c r="G32" s="1023"/>
      <c r="H32" s="1023"/>
      <c r="I32" s="1023"/>
      <c r="J32" s="1023"/>
      <c r="K32" s="649" t="str">
        <f>IF('DATA ENTRY SHEET'!AG34&lt;&gt;"",LEFT('DATA ENTRY SHEET'!AG34,1),"")</f>
        <v/>
      </c>
      <c r="L32" s="1084" t="str">
        <f>IF(NOT('DATA ENTRY SHEET'!G34=""),'DATA ENTRY SHEET'!G34,"")</f>
        <v/>
      </c>
      <c r="M32" s="998"/>
      <c r="N32" s="1234" t="str">
        <f>IF(NOT('DATA ENTRY SHEET'!AF34=""),'DATA ENTRY SHEET'!AF34,"")</f>
        <v/>
      </c>
      <c r="O32" s="1234"/>
      <c r="P32" s="1234"/>
      <c r="Q32" s="1234"/>
      <c r="R32" s="1234"/>
      <c r="S32" s="1168" t="str">
        <f>IF(NOT('DATA ENTRY SHEET'!AH34=""),'DATA ENTRY SHEET'!AH34,"")</f>
        <v/>
      </c>
      <c r="T32" s="1169"/>
      <c r="U32" s="1187" t="str">
        <f>IF(NOT('DATA ENTRY SHEET'!AK34=""),'DATA ENTRY SHEET'!AK34,"")</f>
        <v/>
      </c>
      <c r="V32" s="1169"/>
      <c r="W32" s="1188" t="str">
        <f>IF(NOT('DATA ENTRY SHEET'!AP34=""),'DATA ENTRY SHEET'!AP34,"")</f>
        <v/>
      </c>
      <c r="X32" s="1189"/>
      <c r="Y32" s="1190"/>
      <c r="Z32" s="935" t="str">
        <f>IF(NOT('DATA ENTRY SHEET'!AX34=""),'DATA ENTRY SHEET'!AX34,"")</f>
        <v/>
      </c>
      <c r="AA32" s="936"/>
      <c r="AB32" s="937"/>
      <c r="AC32" s="935" t="str">
        <f>IF(NOT('DATA ENTRY SHEET'!AZ34=""),'DATA ENTRY SHEET'!AZ34,"")</f>
        <v/>
      </c>
      <c r="AD32" s="936"/>
      <c r="AE32" s="936"/>
      <c r="AF32" s="937"/>
      <c r="AG32" s="1166" t="str">
        <f>IF('DATA ENTRY SHEET'!BR34="","",'DATA ENTRY SHEET'!BR34)</f>
        <v/>
      </c>
      <c r="AH32" s="1167"/>
      <c r="AI32" s="1150" t="str">
        <f>IF('DATA ENTRY SHEET'!BT34="","",'DATA ENTRY SHEET'!BT34)</f>
        <v/>
      </c>
      <c r="AJ32" s="1150"/>
      <c r="AK32" s="922" t="str">
        <f>IF(NOT('DATA ENTRY SHEET'!AV34=""),'DATA ENTRY SHEET'!AV34,"")</f>
        <v/>
      </c>
      <c r="AL32" s="923"/>
      <c r="AM32" s="507"/>
      <c r="AN32" s="331"/>
      <c r="AO32" s="332"/>
      <c r="AQ32" s="74"/>
    </row>
    <row r="33" spans="1:43" ht="18" customHeight="1" thickBot="1" x14ac:dyDescent="0.3">
      <c r="A33" s="371"/>
      <c r="B33" s="981" t="str">
        <f>IF(NOT('DATA ENTRY SHEET'!D34=""),'DATA ENTRY SHEET'!D34,"")</f>
        <v/>
      </c>
      <c r="C33" s="982"/>
      <c r="D33" s="982"/>
      <c r="E33" s="983"/>
      <c r="F33" s="1175" t="str">
        <f>IF('DATA ENTRY SHEET'!E34="","",'DATA ENTRY SHEET'!E34)</f>
        <v/>
      </c>
      <c r="G33" s="982"/>
      <c r="H33" s="982"/>
      <c r="I33" s="982"/>
      <c r="J33" s="982"/>
      <c r="K33" s="983"/>
      <c r="L33" s="1083" t="str">
        <f>IF(NOT('DATA ENTRY SHEET'!I34=""),'DATA ENTRY SHEET'!I34,"")</f>
        <v/>
      </c>
      <c r="M33" s="993"/>
      <c r="N33" s="1231" t="str">
        <f>IF(NOT('DATA ENTRY SHEET'!AE34=""),'DATA ENTRY SHEET'!AE34,"")</f>
        <v/>
      </c>
      <c r="O33" s="1232"/>
      <c r="P33" s="1232"/>
      <c r="Q33" s="1232"/>
      <c r="R33" s="1233"/>
      <c r="S33" s="1147"/>
      <c r="T33" s="1148"/>
      <c r="U33" s="1148"/>
      <c r="V33" s="1149"/>
      <c r="W33" s="1181" t="str">
        <f>IF(NOT('DATA ENTRY SHEET'!AQ34=""),'DATA ENTRY SHEET'!AQ34,"")</f>
        <v/>
      </c>
      <c r="X33" s="1182"/>
      <c r="Y33" s="1183"/>
      <c r="Z33" s="929" t="str">
        <f t="shared" ref="Z33" si="6">IF(AND(NOT(Z31=""),NOT(Z32="")),(Z32-Z31)/(Z32),"")</f>
        <v/>
      </c>
      <c r="AA33" s="930"/>
      <c r="AB33" s="931"/>
      <c r="AC33" s="929" t="str">
        <f t="shared" ref="AC33" si="7">IF(AND(NOT(AC31=""),NOT(AC32="")),(AC32-AC31)/(AC32),"")</f>
        <v/>
      </c>
      <c r="AD33" s="930"/>
      <c r="AE33" s="930"/>
      <c r="AF33" s="931"/>
      <c r="AG33" s="1172" t="str">
        <f>IF('DATA ENTRY SHEET'!BQ34="","",'DATA ENTRY SHEET'!BQ34)</f>
        <v/>
      </c>
      <c r="AH33" s="1173"/>
      <c r="AI33" s="1155" t="str">
        <f>IF('DATA ENTRY SHEET'!BU34="","",'DATA ENTRY SHEET'!BU34)</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16</v>
      </c>
      <c r="B35" s="984"/>
      <c r="C35" s="985"/>
      <c r="D35" s="985"/>
      <c r="E35" s="985"/>
      <c r="F35" s="985"/>
      <c r="G35" s="985"/>
      <c r="H35" s="985"/>
      <c r="I35" s="985"/>
      <c r="J35" s="985"/>
      <c r="K35" s="986"/>
      <c r="L35" s="1055" t="str">
        <f>IF(NOT('DATA ENTRY SHEET'!F35=""),'DATA ENTRY SHEET'!F35,"")</f>
        <v/>
      </c>
      <c r="M35" s="988"/>
      <c r="N35" s="1235" t="str">
        <f>IF(NOT('DATA ENTRY SHEET'!J35=""),'DATA ENTRY SHEET'!J35,"")</f>
        <v/>
      </c>
      <c r="O35" s="1236"/>
      <c r="P35" s="1236"/>
      <c r="Q35" s="1236"/>
      <c r="R35" s="1237"/>
      <c r="S35" s="1163" t="str">
        <f>IF(NOT('DATA ENTRY SHEET'!AJ35=""),'DATA ENTRY SHEET'!AJ35,"")</f>
        <v/>
      </c>
      <c r="T35" s="1164"/>
      <c r="U35" s="1163" t="str">
        <f>IF(NOT('DATA ENTRY SHEET'!AM35=""),'DATA ENTRY SHEET'!AM35,"")</f>
        <v/>
      </c>
      <c r="V35" s="1164"/>
      <c r="W35" s="1163" t="str">
        <f>IF(NOT('DATA ENTRY SHEET'!AN35=""),'DATA ENTRY SHEET'!AN35,"")</f>
        <v/>
      </c>
      <c r="X35" s="1165"/>
      <c r="Y35" s="1164"/>
      <c r="Z35" s="947" t="str">
        <f>IF('DATA ENTRY SHEET'!AW35="","",'DATA ENTRY SHEET'!AW35)</f>
        <v/>
      </c>
      <c r="AA35" s="948"/>
      <c r="AB35" s="949"/>
      <c r="AC35" s="947" t="str">
        <f>IF(NOT('DATA ENTRY SHEET'!AY35=""),'DATA ENTRY SHEET'!AY35,"")</f>
        <v/>
      </c>
      <c r="AD35" s="948"/>
      <c r="AE35" s="948"/>
      <c r="AF35" s="949"/>
      <c r="AG35" s="1151" t="str">
        <f>IF('DATA ENTRY SHEET'!AR35="","",'DATA ENTRY SHEET'!AR35)</f>
        <v/>
      </c>
      <c r="AH35" s="1152"/>
      <c r="AI35" s="1153" t="str">
        <f>IF('DATA ENTRY SHEET'!BS35="","",'DATA ENTRY SHEET'!BS35)</f>
        <v/>
      </c>
      <c r="AJ35" s="1154"/>
      <c r="AK35" s="924" t="str">
        <f>IF(NOT('DATA ENTRY SHEET'!AT35=""),'DATA ENTRY SHEET'!AT35,"")</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SHEET'!B35=""),'DATA ENTRY SHEET'!B35,"")</f>
        <v/>
      </c>
      <c r="C36" s="1037"/>
      <c r="D36" s="1037"/>
      <c r="E36" s="1037"/>
      <c r="F36" s="1038" t="str">
        <f>IF('DATA ENTRY SHEET'!BX35="","",'DATA ENTRY SHEET'!BX35)</f>
        <v/>
      </c>
      <c r="G36" s="1038"/>
      <c r="H36" s="1038"/>
      <c r="I36" s="1038"/>
      <c r="J36" s="1038"/>
      <c r="K36" s="1039"/>
      <c r="L36" s="1051" t="str">
        <f>IF(NOT('DATA ENTRY SHEET'!H35=""),'DATA ENTRY SHEET'!H35,"")</f>
        <v/>
      </c>
      <c r="M36" s="1021"/>
      <c r="N36" s="1202" t="str">
        <f>IF(NOT('DATA ENTRY SHEET'!AD35=""),'DATA ENTRY SHEET'!AD35,"")</f>
        <v/>
      </c>
      <c r="O36" s="1203"/>
      <c r="P36" s="1203"/>
      <c r="Q36" s="1203"/>
      <c r="R36" s="1204"/>
      <c r="S36" s="1168" t="str">
        <f>IF(NOT('DATA ENTRY SHEET'!AI35=""),'DATA ENTRY SHEET'!AI35,"")</f>
        <v/>
      </c>
      <c r="T36" s="1169"/>
      <c r="U36" s="1168" t="str">
        <f>IF(NOT('DATA ENTRY SHEET'!AL35=""),'DATA ENTRY SHEET'!AL35,"")</f>
        <v/>
      </c>
      <c r="V36" s="1169"/>
      <c r="W36" s="1168" t="str">
        <f>IF(NOT('DATA ENTRY SHEET'!AO35=""),'DATA ENTRY SHEET'!AO35,"")</f>
        <v/>
      </c>
      <c r="X36" s="1187"/>
      <c r="Y36" s="1169"/>
      <c r="Z36" s="935" t="str">
        <f>IF(Z35="","",ROUNDUP((Z35)*(($AB$6)+1),2))</f>
        <v/>
      </c>
      <c r="AA36" s="936"/>
      <c r="AB36" s="937"/>
      <c r="AC36" s="935" t="str">
        <f>IF(AC35="","",ROUNDUP((AC35)*($AF$6+1),2))</f>
        <v/>
      </c>
      <c r="AD36" s="936"/>
      <c r="AE36" s="936"/>
      <c r="AF36" s="937"/>
      <c r="AG36" s="1145" t="str">
        <f>IF(NOT('DATA ENTRY SHEET'!AS35=""),'DATA ENTRY SHEET'!AS35,"")</f>
        <v/>
      </c>
      <c r="AH36" s="1146"/>
      <c r="AI36" s="1150" t="str">
        <f>IF('DATA ENTRY SHEET'!BV35="","",'DATA ENTRY SHEET'!BV35)</f>
        <v/>
      </c>
      <c r="AJ36" s="1150"/>
      <c r="AK36" s="922" t="str">
        <f>IF(NOT('DATA ENTRY SHEET'!AU35=""),'DATA ENTRY SHEET'!AU35,"")</f>
        <v/>
      </c>
      <c r="AL36" s="923"/>
      <c r="AM36" s="507"/>
      <c r="AN36" s="962" t="s">
        <v>34</v>
      </c>
      <c r="AO36" s="963"/>
      <c r="AQ36" s="74"/>
    </row>
    <row r="37" spans="1:43" ht="18" customHeight="1" x14ac:dyDescent="0.25">
      <c r="A37" s="371"/>
      <c r="B37" s="1022" t="str">
        <f>IF(NOT('DATA ENTRY SHEET'!C35=""),'DATA ENTRY SHEET'!C35,"")</f>
        <v/>
      </c>
      <c r="C37" s="1023"/>
      <c r="D37" s="1023"/>
      <c r="E37" s="1023"/>
      <c r="F37" s="1023"/>
      <c r="G37" s="1023"/>
      <c r="H37" s="1023"/>
      <c r="I37" s="1023"/>
      <c r="J37" s="1023"/>
      <c r="K37" s="649" t="str">
        <f>IF('DATA ENTRY SHEET'!AG35&lt;&gt;"",LEFT('DATA ENTRY SHEET'!AG35,1),"")</f>
        <v/>
      </c>
      <c r="L37" s="1084" t="str">
        <f>IF(NOT('DATA ENTRY SHEET'!G35=""),'DATA ENTRY SHEET'!G35,"")</f>
        <v/>
      </c>
      <c r="M37" s="998"/>
      <c r="N37" s="1234" t="str">
        <f>IF(NOT('DATA ENTRY SHEET'!AF35=""),'DATA ENTRY SHEET'!AF35,"")</f>
        <v/>
      </c>
      <c r="O37" s="1234"/>
      <c r="P37" s="1234"/>
      <c r="Q37" s="1234"/>
      <c r="R37" s="1234"/>
      <c r="S37" s="1168" t="str">
        <f>IF(NOT('DATA ENTRY SHEET'!AH35=""),'DATA ENTRY SHEET'!AH35,"")</f>
        <v/>
      </c>
      <c r="T37" s="1169"/>
      <c r="U37" s="1187" t="str">
        <f>IF(NOT('DATA ENTRY SHEET'!AK35=""),'DATA ENTRY SHEET'!AK35,"")</f>
        <v/>
      </c>
      <c r="V37" s="1169"/>
      <c r="W37" s="1188" t="str">
        <f>IF(NOT('DATA ENTRY SHEET'!AP35=""),'DATA ENTRY SHEET'!AP35,"")</f>
        <v/>
      </c>
      <c r="X37" s="1189"/>
      <c r="Y37" s="1190"/>
      <c r="Z37" s="935" t="str">
        <f>IF(NOT('DATA ENTRY SHEET'!AX35=""),'DATA ENTRY SHEET'!AX35,"")</f>
        <v/>
      </c>
      <c r="AA37" s="936"/>
      <c r="AB37" s="937"/>
      <c r="AC37" s="935" t="str">
        <f>IF(NOT('DATA ENTRY SHEET'!AZ35=""),'DATA ENTRY SHEET'!AZ35,"")</f>
        <v/>
      </c>
      <c r="AD37" s="936"/>
      <c r="AE37" s="936"/>
      <c r="AF37" s="937"/>
      <c r="AG37" s="1166" t="str">
        <f>IF('DATA ENTRY SHEET'!BR35="","",'DATA ENTRY SHEET'!BR35)</f>
        <v/>
      </c>
      <c r="AH37" s="1167"/>
      <c r="AI37" s="1150" t="str">
        <f>IF('DATA ENTRY SHEET'!BT35="","",'DATA ENTRY SHEET'!BT35)</f>
        <v/>
      </c>
      <c r="AJ37" s="1150"/>
      <c r="AK37" s="922" t="str">
        <f>IF(NOT('DATA ENTRY SHEET'!AV35=""),'DATA ENTRY SHEET'!AV35,"")</f>
        <v/>
      </c>
      <c r="AL37" s="923"/>
      <c r="AM37" s="507"/>
      <c r="AN37" s="331"/>
      <c r="AO37" s="332"/>
      <c r="AQ37" s="74"/>
    </row>
    <row r="38" spans="1:43" ht="18" customHeight="1" thickBot="1" x14ac:dyDescent="0.3">
      <c r="A38" s="371"/>
      <c r="B38" s="981" t="str">
        <f>IF(NOT('DATA ENTRY SHEET'!D35=""),'DATA ENTRY SHEET'!D35,"")</f>
        <v/>
      </c>
      <c r="C38" s="982"/>
      <c r="D38" s="982"/>
      <c r="E38" s="983"/>
      <c r="F38" s="1175" t="str">
        <f>IF('DATA ENTRY SHEET'!E35="","",'DATA ENTRY SHEET'!E35)</f>
        <v/>
      </c>
      <c r="G38" s="982"/>
      <c r="H38" s="982"/>
      <c r="I38" s="982"/>
      <c r="J38" s="982"/>
      <c r="K38" s="983"/>
      <c r="L38" s="1083" t="str">
        <f>IF(NOT('DATA ENTRY SHEET'!I35=""),'DATA ENTRY SHEET'!I35,"")</f>
        <v/>
      </c>
      <c r="M38" s="993"/>
      <c r="N38" s="1231" t="str">
        <f>IF(NOT('DATA ENTRY SHEET'!AE35=""),'DATA ENTRY SHEET'!AE35,"")</f>
        <v/>
      </c>
      <c r="O38" s="1232"/>
      <c r="P38" s="1232"/>
      <c r="Q38" s="1232"/>
      <c r="R38" s="1233"/>
      <c r="S38" s="1147"/>
      <c r="T38" s="1148"/>
      <c r="U38" s="1148"/>
      <c r="V38" s="1149"/>
      <c r="W38" s="1181" t="str">
        <f>IF(NOT('DATA ENTRY SHEET'!AQ35=""),'DATA ENTRY SHEET'!AQ35,"")</f>
        <v/>
      </c>
      <c r="X38" s="1182"/>
      <c r="Y38" s="1183"/>
      <c r="Z38" s="929" t="str">
        <f t="shared" ref="Z38" si="8">IF(AND(NOT(Z36=""),NOT(Z37="")),(Z37-Z36)/(Z37),"")</f>
        <v/>
      </c>
      <c r="AA38" s="930"/>
      <c r="AB38" s="931"/>
      <c r="AC38" s="929" t="str">
        <f t="shared" ref="AC38" si="9">IF(AND(NOT(AC36=""),NOT(AC37="")),(AC37-AC36)/(AC37),"")</f>
        <v/>
      </c>
      <c r="AD38" s="930"/>
      <c r="AE38" s="930"/>
      <c r="AF38" s="931"/>
      <c r="AG38" s="1172" t="str">
        <f>IF('DATA ENTRY SHEET'!BQ35="","",'DATA ENTRY SHEET'!BQ35)</f>
        <v/>
      </c>
      <c r="AH38" s="1173"/>
      <c r="AI38" s="1155" t="str">
        <f>IF('DATA ENTRY SHEET'!BU35="","",'DATA ENTRY SHEET'!BU35)</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a4jntcaVp61T1xw1V36jMcdQ+0CysRekY5kJfwQtCqimYNnPzQheFHUU9P4oY5mzKGoGfR01EJmeyhZKaIZoIA==" saltValue="otyb2EAvl7iCYKm0pWL1TQ=="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F38" sqref="F38:K38"/>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IF(NOT('40-15 PRES - MANDATORY'!$Y$12=""),'40-15 PRES - MANDATORY'!$Y$12,"")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1081</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17</v>
      </c>
      <c r="B10" s="984"/>
      <c r="C10" s="985"/>
      <c r="D10" s="985"/>
      <c r="E10" s="985"/>
      <c r="F10" s="985"/>
      <c r="G10" s="985"/>
      <c r="H10" s="985"/>
      <c r="I10" s="985"/>
      <c r="J10" s="985"/>
      <c r="K10" s="986"/>
      <c r="L10" s="1055" t="str">
        <f>IF(NOT('DATA ENTRY SHEET'!F36=""),'DATA ENTRY SHEET'!F36,"")</f>
        <v/>
      </c>
      <c r="M10" s="988"/>
      <c r="N10" s="1235" t="str">
        <f>IF(NOT('DATA ENTRY SHEET'!J36=""),'DATA ENTRY SHEET'!J36,"")</f>
        <v/>
      </c>
      <c r="O10" s="1236"/>
      <c r="P10" s="1236"/>
      <c r="Q10" s="1236"/>
      <c r="R10" s="1237"/>
      <c r="S10" s="1163" t="str">
        <f>IF(NOT('DATA ENTRY SHEET'!AJ36=""),'DATA ENTRY SHEET'!AJ36,"")</f>
        <v/>
      </c>
      <c r="T10" s="1164"/>
      <c r="U10" s="1163" t="str">
        <f>IF(NOT('DATA ENTRY SHEET'!AM36=""),'DATA ENTRY SHEET'!AM36,"")</f>
        <v/>
      </c>
      <c r="V10" s="1164"/>
      <c r="W10" s="1163" t="str">
        <f>IF(NOT('DATA ENTRY SHEET'!AN36=""),'DATA ENTRY SHEET'!AN36,"")</f>
        <v/>
      </c>
      <c r="X10" s="1165"/>
      <c r="Y10" s="1164"/>
      <c r="Z10" s="947" t="str">
        <f>IF('DATA ENTRY SHEET'!AW36="","",'DATA ENTRY SHEET'!AW36)</f>
        <v/>
      </c>
      <c r="AA10" s="948"/>
      <c r="AB10" s="949"/>
      <c r="AC10" s="947" t="str">
        <f>IF(NOT('DATA ENTRY SHEET'!AY36=""),'DATA ENTRY SHEET'!AY36,"")</f>
        <v/>
      </c>
      <c r="AD10" s="948"/>
      <c r="AE10" s="948"/>
      <c r="AF10" s="949"/>
      <c r="AG10" s="1151" t="str">
        <f>IF('DATA ENTRY SHEET'!AR36="","",'DATA ENTRY SHEET'!AR36)</f>
        <v/>
      </c>
      <c r="AH10" s="1152"/>
      <c r="AI10" s="1153" t="str">
        <f>IF('DATA ENTRY SHEET'!BS36="","",'DATA ENTRY SHEET'!BS36)</f>
        <v/>
      </c>
      <c r="AJ10" s="1154"/>
      <c r="AK10" s="924" t="str">
        <f>IF(NOT('DATA ENTRY SHEET'!AT36=""),'DATA ENTRY SHEET'!AT36,"")</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SHEET'!B36=""),'DATA ENTRY SHEET'!B36,"")</f>
        <v/>
      </c>
      <c r="C11" s="1037"/>
      <c r="D11" s="1037"/>
      <c r="E11" s="1037"/>
      <c r="F11" s="1038" t="str">
        <f>IF('DATA ENTRY SHEET'!BX36="","",'DATA ENTRY SHEET'!BX36)</f>
        <v/>
      </c>
      <c r="G11" s="1038"/>
      <c r="H11" s="1038"/>
      <c r="I11" s="1038"/>
      <c r="J11" s="1038"/>
      <c r="K11" s="1039"/>
      <c r="L11" s="1051" t="str">
        <f>IF(NOT('DATA ENTRY SHEET'!H36=""),'DATA ENTRY SHEET'!H36,"")</f>
        <v/>
      </c>
      <c r="M11" s="1021"/>
      <c r="N11" s="1202" t="str">
        <f>IF(NOT('DATA ENTRY SHEET'!AD36=""),'DATA ENTRY SHEET'!AD36,"")</f>
        <v/>
      </c>
      <c r="O11" s="1203"/>
      <c r="P11" s="1203"/>
      <c r="Q11" s="1203"/>
      <c r="R11" s="1204"/>
      <c r="S11" s="1168" t="str">
        <f>IF(NOT('DATA ENTRY SHEET'!AI36=""),'DATA ENTRY SHEET'!AI36,"")</f>
        <v/>
      </c>
      <c r="T11" s="1169"/>
      <c r="U11" s="1168" t="str">
        <f>IF(NOT('DATA ENTRY SHEET'!AL36=""),'DATA ENTRY SHEET'!AL36,"")</f>
        <v/>
      </c>
      <c r="V11" s="1169"/>
      <c r="W11" s="1168" t="str">
        <f>IF(NOT('DATA ENTRY SHEET'!AO36=""),'DATA ENTRY SHEET'!AO36,"")</f>
        <v/>
      </c>
      <c r="X11" s="1187"/>
      <c r="Y11" s="1169"/>
      <c r="Z11" s="935" t="str">
        <f>IF(Z10="","",ROUNDUP((Z10)*((AB6)+1),2))</f>
        <v/>
      </c>
      <c r="AA11" s="936"/>
      <c r="AB11" s="937"/>
      <c r="AC11" s="935" t="str">
        <f>IF(AC10="","",ROUNDUP((AC10)*($AF$6+1),2))</f>
        <v/>
      </c>
      <c r="AD11" s="936"/>
      <c r="AE11" s="936"/>
      <c r="AF11" s="937"/>
      <c r="AG11" s="1145" t="str">
        <f>IF(NOT('DATA ENTRY SHEET'!AS36=""),'DATA ENTRY SHEET'!AS36,"")</f>
        <v/>
      </c>
      <c r="AH11" s="1146"/>
      <c r="AI11" s="1150" t="str">
        <f>IF('DATA ENTRY SHEET'!BV36="","",'DATA ENTRY SHEET'!BV36)</f>
        <v/>
      </c>
      <c r="AJ11" s="1150"/>
      <c r="AK11" s="922" t="str">
        <f>IF(NOT('DATA ENTRY SHEET'!AU36=""),'DATA ENTRY SHEET'!AU36,"")</f>
        <v/>
      </c>
      <c r="AL11" s="923"/>
      <c r="AM11" s="507"/>
      <c r="AN11" s="962" t="s">
        <v>34</v>
      </c>
      <c r="AO11" s="963"/>
      <c r="AQ11" s="74"/>
    </row>
    <row r="12" spans="1:44" ht="18" customHeight="1" x14ac:dyDescent="0.25">
      <c r="A12" s="371"/>
      <c r="B12" s="1022" t="str">
        <f>IF(NOT('DATA ENTRY SHEET'!C36=""),'DATA ENTRY SHEET'!C36,"")</f>
        <v/>
      </c>
      <c r="C12" s="1023"/>
      <c r="D12" s="1023"/>
      <c r="E12" s="1023"/>
      <c r="F12" s="1023"/>
      <c r="G12" s="1023"/>
      <c r="H12" s="1023"/>
      <c r="I12" s="1023"/>
      <c r="J12" s="1023"/>
      <c r="K12" s="649" t="str">
        <f>IF('DATA ENTRY SHEET'!AG36&lt;&gt;"",LEFT('DATA ENTRY SHEET'!AG36,1),"")</f>
        <v/>
      </c>
      <c r="L12" s="1084" t="str">
        <f>IF(NOT('DATA ENTRY SHEET'!G36=""),'DATA ENTRY SHEET'!G36,"")</f>
        <v/>
      </c>
      <c r="M12" s="998"/>
      <c r="N12" s="1234" t="str">
        <f>IF(NOT('DATA ENTRY SHEET'!AF36=""),'DATA ENTRY SHEET'!AF36,"")</f>
        <v/>
      </c>
      <c r="O12" s="1234"/>
      <c r="P12" s="1234"/>
      <c r="Q12" s="1234"/>
      <c r="R12" s="1234"/>
      <c r="S12" s="1168" t="str">
        <f>IF(NOT('DATA ENTRY SHEET'!AH36=""),'DATA ENTRY SHEET'!AH36,"")</f>
        <v/>
      </c>
      <c r="T12" s="1169"/>
      <c r="U12" s="1187" t="str">
        <f>IF(NOT('DATA ENTRY SHEET'!AK36=""),'DATA ENTRY SHEET'!AK36,"")</f>
        <v/>
      </c>
      <c r="V12" s="1169"/>
      <c r="W12" s="1188" t="str">
        <f>IF(NOT('DATA ENTRY SHEET'!AP36=""),'DATA ENTRY SHEET'!AP36,"")</f>
        <v/>
      </c>
      <c r="X12" s="1189"/>
      <c r="Y12" s="1190"/>
      <c r="Z12" s="935" t="str">
        <f>IF(NOT('DATA ENTRY SHEET'!AX36=""),'DATA ENTRY SHEET'!AX36,"")</f>
        <v/>
      </c>
      <c r="AA12" s="936"/>
      <c r="AB12" s="937"/>
      <c r="AC12" s="935" t="str">
        <f>IF(NOT('DATA ENTRY SHEET'!AZ36=""),'DATA ENTRY SHEET'!AZ36,"")</f>
        <v/>
      </c>
      <c r="AD12" s="936"/>
      <c r="AE12" s="936"/>
      <c r="AF12" s="937"/>
      <c r="AG12" s="1166" t="str">
        <f>IF('DATA ENTRY SHEET'!BR36="","",'DATA ENTRY SHEET'!BR36)</f>
        <v/>
      </c>
      <c r="AH12" s="1167"/>
      <c r="AI12" s="1150" t="str">
        <f>IF('DATA ENTRY SHEET'!BT36="","",'DATA ENTRY SHEET'!BT36)</f>
        <v/>
      </c>
      <c r="AJ12" s="1150"/>
      <c r="AK12" s="922" t="str">
        <f>IF(NOT('DATA ENTRY SHEET'!AV36=""),'DATA ENTRY SHEET'!AV36,"")</f>
        <v/>
      </c>
      <c r="AL12" s="923"/>
      <c r="AM12" s="507"/>
      <c r="AN12" s="331"/>
      <c r="AO12" s="332"/>
      <c r="AQ12" s="74"/>
    </row>
    <row r="13" spans="1:44" ht="18" customHeight="1" thickBot="1" x14ac:dyDescent="0.3">
      <c r="A13" s="371"/>
      <c r="B13" s="981" t="str">
        <f>IF(NOT('DATA ENTRY SHEET'!D36=""),'DATA ENTRY SHEET'!D36,"")</f>
        <v/>
      </c>
      <c r="C13" s="982"/>
      <c r="D13" s="982"/>
      <c r="E13" s="983"/>
      <c r="F13" s="1175" t="str">
        <f>IF('DATA ENTRY SHEET'!E36="","",'DATA ENTRY SHEET'!E36)</f>
        <v/>
      </c>
      <c r="G13" s="982"/>
      <c r="H13" s="982"/>
      <c r="I13" s="982"/>
      <c r="J13" s="982"/>
      <c r="K13" s="983"/>
      <c r="L13" s="1083" t="str">
        <f>IF(NOT('DATA ENTRY SHEET'!I36=""),'DATA ENTRY SHEET'!I36,"")</f>
        <v/>
      </c>
      <c r="M13" s="993"/>
      <c r="N13" s="1231" t="str">
        <f>IF(NOT('DATA ENTRY SHEET'!AE36=""),'DATA ENTRY SHEET'!AE36,"")</f>
        <v/>
      </c>
      <c r="O13" s="1232"/>
      <c r="P13" s="1232"/>
      <c r="Q13" s="1232"/>
      <c r="R13" s="1233"/>
      <c r="S13" s="1205"/>
      <c r="T13" s="1206"/>
      <c r="U13" s="1206"/>
      <c r="V13" s="1207"/>
      <c r="W13" s="1181" t="str">
        <f>IF(NOT('DATA ENTRY SHEET'!AQ36=""),'DATA ENTRY SHEET'!AQ36,"")</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SHEET'!BQ36="","",'DATA ENTRY SHEET'!BQ36)</f>
        <v/>
      </c>
      <c r="AH13" s="1173"/>
      <c r="AI13" s="1155" t="str">
        <f>IF('DATA ENTRY SHEET'!BU36="","",'DATA ENTRY SHEET'!BU36)</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18</v>
      </c>
      <c r="B15" s="984"/>
      <c r="C15" s="985"/>
      <c r="D15" s="985"/>
      <c r="E15" s="985"/>
      <c r="F15" s="985"/>
      <c r="G15" s="985"/>
      <c r="H15" s="985"/>
      <c r="I15" s="985"/>
      <c r="J15" s="985"/>
      <c r="K15" s="986"/>
      <c r="L15" s="1055" t="str">
        <f>IF(NOT('DATA ENTRY SHEET'!F37=""),'DATA ENTRY SHEET'!F37,"")</f>
        <v/>
      </c>
      <c r="M15" s="988"/>
      <c r="N15" s="1235" t="str">
        <f>IF(NOT('DATA ENTRY SHEET'!J37=""),'DATA ENTRY SHEET'!J37,"")</f>
        <v/>
      </c>
      <c r="O15" s="1236"/>
      <c r="P15" s="1236"/>
      <c r="Q15" s="1236"/>
      <c r="R15" s="1237"/>
      <c r="S15" s="1163" t="str">
        <f>IF(NOT('DATA ENTRY SHEET'!AJ37=""),'DATA ENTRY SHEET'!AJ37,"")</f>
        <v/>
      </c>
      <c r="T15" s="1164"/>
      <c r="U15" s="1163" t="str">
        <f>IF(NOT('DATA ENTRY SHEET'!AM37=""),'DATA ENTRY SHEET'!AM37,"")</f>
        <v/>
      </c>
      <c r="V15" s="1164"/>
      <c r="W15" s="1163" t="str">
        <f>IF(NOT('DATA ENTRY SHEET'!AN37=""),'DATA ENTRY SHEET'!AN37,"")</f>
        <v/>
      </c>
      <c r="X15" s="1165"/>
      <c r="Y15" s="1164"/>
      <c r="Z15" s="947" t="str">
        <f>IF('DATA ENTRY SHEET'!AW37="","",'DATA ENTRY SHEET'!AW37)</f>
        <v/>
      </c>
      <c r="AA15" s="948"/>
      <c r="AB15" s="949"/>
      <c r="AC15" s="947" t="str">
        <f>IF(NOT('DATA ENTRY SHEET'!AY37=""),'DATA ENTRY SHEET'!AY37,"")</f>
        <v/>
      </c>
      <c r="AD15" s="948"/>
      <c r="AE15" s="948"/>
      <c r="AF15" s="949"/>
      <c r="AG15" s="1151" t="str">
        <f>IF('DATA ENTRY SHEET'!AR37="","",'DATA ENTRY SHEET'!AR37)</f>
        <v/>
      </c>
      <c r="AH15" s="1152"/>
      <c r="AI15" s="1153" t="str">
        <f>IF('DATA ENTRY SHEET'!BS37="","",'DATA ENTRY SHEET'!BS37)</f>
        <v/>
      </c>
      <c r="AJ15" s="1154"/>
      <c r="AK15" s="924" t="str">
        <f>IF(NOT('DATA ENTRY SHEET'!AT37=""),'DATA ENTRY SHEET'!AT37,"")</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SHEET'!B37=""),'DATA ENTRY SHEET'!B37,"")</f>
        <v/>
      </c>
      <c r="C16" s="1037"/>
      <c r="D16" s="1037"/>
      <c r="E16" s="1037"/>
      <c r="F16" s="1038" t="str">
        <f>IF('DATA ENTRY SHEET'!BX37="","",'DATA ENTRY SHEET'!BX37)</f>
        <v/>
      </c>
      <c r="G16" s="1038"/>
      <c r="H16" s="1038"/>
      <c r="I16" s="1038"/>
      <c r="J16" s="1038"/>
      <c r="K16" s="1039"/>
      <c r="L16" s="1051" t="str">
        <f>IF(NOT('DATA ENTRY SHEET'!H37=""),'DATA ENTRY SHEET'!H37,"")</f>
        <v/>
      </c>
      <c r="M16" s="1021"/>
      <c r="N16" s="1202" t="str">
        <f>IF(NOT('DATA ENTRY SHEET'!AD37=""),'DATA ENTRY SHEET'!AD37,"")</f>
        <v/>
      </c>
      <c r="O16" s="1203"/>
      <c r="P16" s="1203"/>
      <c r="Q16" s="1203"/>
      <c r="R16" s="1204"/>
      <c r="S16" s="1168" t="str">
        <f>IF(NOT('DATA ENTRY SHEET'!AI37=""),'DATA ENTRY SHEET'!AI37,"")</f>
        <v/>
      </c>
      <c r="T16" s="1169"/>
      <c r="U16" s="1168" t="str">
        <f>IF(NOT('DATA ENTRY SHEET'!AL37=""),'DATA ENTRY SHEET'!AL37,"")</f>
        <v/>
      </c>
      <c r="V16" s="1169"/>
      <c r="W16" s="1168" t="str">
        <f>IF(NOT('DATA ENTRY SHEET'!AO37=""),'DATA ENTRY SHEET'!AO37,"")</f>
        <v/>
      </c>
      <c r="X16" s="1187"/>
      <c r="Y16" s="1169"/>
      <c r="Z16" s="935" t="str">
        <f>IF(Z15="","",ROUNDUP((Z15)*((AB6)+1),2))</f>
        <v/>
      </c>
      <c r="AA16" s="936"/>
      <c r="AB16" s="937"/>
      <c r="AC16" s="935" t="str">
        <f>IF(AC15="","",ROUNDUP((AC15)*($AF$6+1),2))</f>
        <v/>
      </c>
      <c r="AD16" s="936"/>
      <c r="AE16" s="936"/>
      <c r="AF16" s="937"/>
      <c r="AG16" s="1145" t="str">
        <f>IF(NOT('DATA ENTRY SHEET'!AS37=""),'DATA ENTRY SHEET'!AS37,"")</f>
        <v/>
      </c>
      <c r="AH16" s="1146"/>
      <c r="AI16" s="1150" t="str">
        <f>IF('DATA ENTRY SHEET'!BV37="","",'DATA ENTRY SHEET'!BV37)</f>
        <v/>
      </c>
      <c r="AJ16" s="1150"/>
      <c r="AK16" s="922" t="str">
        <f>IF(NOT('DATA ENTRY SHEET'!AU37=""),'DATA ENTRY SHEET'!AU37,"")</f>
        <v/>
      </c>
      <c r="AL16" s="923"/>
      <c r="AM16" s="507"/>
      <c r="AN16" s="962" t="s">
        <v>34</v>
      </c>
      <c r="AO16" s="963"/>
      <c r="AQ16" s="74"/>
    </row>
    <row r="17" spans="1:43" ht="18" customHeight="1" x14ac:dyDescent="0.25">
      <c r="A17" s="256"/>
      <c r="B17" s="1022" t="str">
        <f>IF(NOT('DATA ENTRY SHEET'!C37=""),'DATA ENTRY SHEET'!C37,"")</f>
        <v/>
      </c>
      <c r="C17" s="1023"/>
      <c r="D17" s="1023"/>
      <c r="E17" s="1023"/>
      <c r="F17" s="1023"/>
      <c r="G17" s="1023"/>
      <c r="H17" s="1023"/>
      <c r="I17" s="1023"/>
      <c r="J17" s="1023"/>
      <c r="K17" s="649" t="str">
        <f>IF('DATA ENTRY SHEET'!AG37&lt;&gt;"",LEFT('DATA ENTRY SHEET'!AG37,1),"")</f>
        <v/>
      </c>
      <c r="L17" s="1084" t="str">
        <f>IF(NOT('DATA ENTRY SHEET'!G37=""),'DATA ENTRY SHEET'!G37,"")</f>
        <v/>
      </c>
      <c r="M17" s="998"/>
      <c r="N17" s="1234" t="str">
        <f>IF(NOT('DATA ENTRY SHEET'!AF37=""),'DATA ENTRY SHEET'!AF37,"")</f>
        <v/>
      </c>
      <c r="O17" s="1234"/>
      <c r="P17" s="1234"/>
      <c r="Q17" s="1234"/>
      <c r="R17" s="1234"/>
      <c r="S17" s="1168" t="str">
        <f>IF(NOT('DATA ENTRY SHEET'!AH37=""),'DATA ENTRY SHEET'!AH37,"")</f>
        <v/>
      </c>
      <c r="T17" s="1169"/>
      <c r="U17" s="1187" t="str">
        <f>IF(NOT('DATA ENTRY SHEET'!AK37=""),'DATA ENTRY SHEET'!AK37,"")</f>
        <v/>
      </c>
      <c r="V17" s="1169"/>
      <c r="W17" s="1188" t="str">
        <f>IF(NOT('DATA ENTRY SHEET'!AP37=""),'DATA ENTRY SHEET'!AP37,"")</f>
        <v/>
      </c>
      <c r="X17" s="1189"/>
      <c r="Y17" s="1190"/>
      <c r="Z17" s="935" t="str">
        <f>IF(NOT('DATA ENTRY SHEET'!AX37=""),'DATA ENTRY SHEET'!AX37,"")</f>
        <v/>
      </c>
      <c r="AA17" s="936"/>
      <c r="AB17" s="937"/>
      <c r="AC17" s="935" t="str">
        <f>IF(NOT('DATA ENTRY SHEET'!AZ37=""),'DATA ENTRY SHEET'!AZ37,"")</f>
        <v/>
      </c>
      <c r="AD17" s="936"/>
      <c r="AE17" s="936"/>
      <c r="AF17" s="937"/>
      <c r="AG17" s="1166" t="str">
        <f>IF('DATA ENTRY SHEET'!BR37="","",'DATA ENTRY SHEET'!BR37)</f>
        <v/>
      </c>
      <c r="AH17" s="1167"/>
      <c r="AI17" s="1150" t="str">
        <f>IF('DATA ENTRY SHEET'!BT37="","",'DATA ENTRY SHEET'!BT37)</f>
        <v/>
      </c>
      <c r="AJ17" s="1150"/>
      <c r="AK17" s="922" t="str">
        <f>IF(NOT('DATA ENTRY SHEET'!AV37=""),'DATA ENTRY SHEET'!AV37,"")</f>
        <v/>
      </c>
      <c r="AL17" s="923"/>
      <c r="AM17" s="507"/>
      <c r="AN17" s="331"/>
      <c r="AO17" s="332"/>
      <c r="AQ17" s="74"/>
    </row>
    <row r="18" spans="1:43" ht="18" customHeight="1" thickBot="1" x14ac:dyDescent="0.3">
      <c r="A18" s="256"/>
      <c r="B18" s="981" t="str">
        <f>IF(NOT('DATA ENTRY SHEET'!D37=""),'DATA ENTRY SHEET'!D37,"")</f>
        <v/>
      </c>
      <c r="C18" s="982"/>
      <c r="D18" s="982"/>
      <c r="E18" s="983"/>
      <c r="F18" s="1175" t="str">
        <f>IF('DATA ENTRY SHEET'!E37="","",'DATA ENTRY SHEET'!E37)</f>
        <v/>
      </c>
      <c r="G18" s="982"/>
      <c r="H18" s="982"/>
      <c r="I18" s="982"/>
      <c r="J18" s="982"/>
      <c r="K18" s="983"/>
      <c r="L18" s="1083" t="str">
        <f>IF(NOT('DATA ENTRY SHEET'!I37=""),'DATA ENTRY SHEET'!I37,"")</f>
        <v/>
      </c>
      <c r="M18" s="993"/>
      <c r="N18" s="1231" t="str">
        <f>IF(NOT('DATA ENTRY SHEET'!AE37=""),'DATA ENTRY SHEET'!AE37,"")</f>
        <v/>
      </c>
      <c r="O18" s="1232"/>
      <c r="P18" s="1232"/>
      <c r="Q18" s="1232"/>
      <c r="R18" s="1233"/>
      <c r="S18" s="1147"/>
      <c r="T18" s="1148"/>
      <c r="U18" s="1148"/>
      <c r="V18" s="1149"/>
      <c r="W18" s="1181" t="str">
        <f>IF(NOT('DATA ENTRY SHEET'!AQ37=""),'DATA ENTRY SHEET'!AQ37,"")</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SHEET'!BQ37="","",'DATA ENTRY SHEET'!BQ37)</f>
        <v/>
      </c>
      <c r="AH18" s="1173"/>
      <c r="AI18" s="1155" t="str">
        <f>IF('DATA ENTRY SHEET'!BU37="","",'DATA ENTRY SHEET'!BU37)</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19</v>
      </c>
      <c r="B20" s="984"/>
      <c r="C20" s="985"/>
      <c r="D20" s="985"/>
      <c r="E20" s="985"/>
      <c r="F20" s="985"/>
      <c r="G20" s="985"/>
      <c r="H20" s="985"/>
      <c r="I20" s="985"/>
      <c r="J20" s="985"/>
      <c r="K20" s="986"/>
      <c r="L20" s="1055" t="str">
        <f>IF(NOT('DATA ENTRY SHEET'!F38=""),'DATA ENTRY SHEET'!F38,"")</f>
        <v/>
      </c>
      <c r="M20" s="988"/>
      <c r="N20" s="1235" t="str">
        <f>IF(NOT('DATA ENTRY SHEET'!J38=""),'DATA ENTRY SHEET'!J38,"")</f>
        <v/>
      </c>
      <c r="O20" s="1236"/>
      <c r="P20" s="1236"/>
      <c r="Q20" s="1236"/>
      <c r="R20" s="1237"/>
      <c r="S20" s="1163" t="str">
        <f>IF(NOT('DATA ENTRY SHEET'!AJ38=""),'DATA ENTRY SHEET'!AJ38,"")</f>
        <v/>
      </c>
      <c r="T20" s="1164"/>
      <c r="U20" s="1163" t="str">
        <f>IF(NOT('DATA ENTRY SHEET'!AM38=""),'DATA ENTRY SHEET'!AM38,"")</f>
        <v/>
      </c>
      <c r="V20" s="1164"/>
      <c r="W20" s="1163" t="str">
        <f>IF(NOT('DATA ENTRY SHEET'!AN38=""),'DATA ENTRY SHEET'!AN38,"")</f>
        <v/>
      </c>
      <c r="X20" s="1165"/>
      <c r="Y20" s="1164"/>
      <c r="Z20" s="947" t="str">
        <f>IF('DATA ENTRY SHEET'!AW38="","",'DATA ENTRY SHEET'!AW38)</f>
        <v/>
      </c>
      <c r="AA20" s="948"/>
      <c r="AB20" s="949"/>
      <c r="AC20" s="947" t="str">
        <f>IF(NOT('DATA ENTRY SHEET'!AY38=""),'DATA ENTRY SHEET'!AY38,"")</f>
        <v/>
      </c>
      <c r="AD20" s="948"/>
      <c r="AE20" s="948"/>
      <c r="AF20" s="949"/>
      <c r="AG20" s="1151" t="str">
        <f>IF('DATA ENTRY SHEET'!AR38="","",'DATA ENTRY SHEET'!AR38)</f>
        <v/>
      </c>
      <c r="AH20" s="1152"/>
      <c r="AI20" s="1153" t="str">
        <f>IF('DATA ENTRY SHEET'!BS38="","",'DATA ENTRY SHEET'!BS38)</f>
        <v/>
      </c>
      <c r="AJ20" s="1154"/>
      <c r="AK20" s="924" t="str">
        <f>IF(NOT('DATA ENTRY SHEET'!AT38=""),'DATA ENTRY SHEET'!AT38,"")</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SHEET'!B38=""),'DATA ENTRY SHEET'!B38,"")</f>
        <v/>
      </c>
      <c r="C21" s="1037"/>
      <c r="D21" s="1037"/>
      <c r="E21" s="1037"/>
      <c r="F21" s="1038" t="str">
        <f>IF('DATA ENTRY SHEET'!BX38="","",'DATA ENTRY SHEET'!BX38)</f>
        <v/>
      </c>
      <c r="G21" s="1038"/>
      <c r="H21" s="1038"/>
      <c r="I21" s="1038"/>
      <c r="J21" s="1038"/>
      <c r="K21" s="1039"/>
      <c r="L21" s="1051" t="str">
        <f>IF(NOT('DATA ENTRY SHEET'!H38=""),'DATA ENTRY SHEET'!H38,"")</f>
        <v/>
      </c>
      <c r="M21" s="1021"/>
      <c r="N21" s="1202" t="str">
        <f>IF(NOT('DATA ENTRY SHEET'!AD38=""),'DATA ENTRY SHEET'!AD38,"")</f>
        <v/>
      </c>
      <c r="O21" s="1203"/>
      <c r="P21" s="1203"/>
      <c r="Q21" s="1203"/>
      <c r="R21" s="1204"/>
      <c r="S21" s="1168" t="str">
        <f>IF(NOT('DATA ENTRY SHEET'!AI38=""),'DATA ENTRY SHEET'!AI38,"")</f>
        <v/>
      </c>
      <c r="T21" s="1169"/>
      <c r="U21" s="1168" t="str">
        <f>IF(NOT('DATA ENTRY SHEET'!AL38=""),'DATA ENTRY SHEET'!AL38,"")</f>
        <v/>
      </c>
      <c r="V21" s="1169"/>
      <c r="W21" s="1168" t="str">
        <f>IF(NOT('DATA ENTRY SHEET'!AO38=""),'DATA ENTRY SHEET'!AO38,"")</f>
        <v/>
      </c>
      <c r="X21" s="1187"/>
      <c r="Y21" s="1169"/>
      <c r="Z21" s="935" t="str">
        <f>IF(Z20="","",ROUNDUP((Z20)*(($AB$6)+1),2))</f>
        <v/>
      </c>
      <c r="AA21" s="936"/>
      <c r="AB21" s="937"/>
      <c r="AC21" s="935" t="str">
        <f>IF(AC20="","",ROUNDUP((AC20)*($AF$6+1),2))</f>
        <v/>
      </c>
      <c r="AD21" s="936"/>
      <c r="AE21" s="936"/>
      <c r="AF21" s="937"/>
      <c r="AG21" s="1145" t="str">
        <f>IF(NOT('DATA ENTRY SHEET'!AS38=""),'DATA ENTRY SHEET'!AS38,"")</f>
        <v/>
      </c>
      <c r="AH21" s="1146"/>
      <c r="AI21" s="1150" t="str">
        <f>IF('DATA ENTRY SHEET'!BV38="","",'DATA ENTRY SHEET'!BV38)</f>
        <v/>
      </c>
      <c r="AJ21" s="1150"/>
      <c r="AK21" s="922" t="str">
        <f>IF(NOT('DATA ENTRY SHEET'!AU38=""),'DATA ENTRY SHEET'!AU38,"")</f>
        <v/>
      </c>
      <c r="AL21" s="923"/>
      <c r="AM21" s="507"/>
      <c r="AN21" s="962" t="s">
        <v>34</v>
      </c>
      <c r="AO21" s="963"/>
      <c r="AQ21" s="74"/>
    </row>
    <row r="22" spans="1:43" ht="18" customHeight="1" x14ac:dyDescent="0.25">
      <c r="A22" s="371"/>
      <c r="B22" s="1022" t="str">
        <f>IF(NOT('DATA ENTRY SHEET'!C38=""),'DATA ENTRY SHEET'!C38,"")</f>
        <v/>
      </c>
      <c r="C22" s="1023"/>
      <c r="D22" s="1023"/>
      <c r="E22" s="1023"/>
      <c r="F22" s="1023"/>
      <c r="G22" s="1023"/>
      <c r="H22" s="1023"/>
      <c r="I22" s="1023"/>
      <c r="J22" s="1023"/>
      <c r="K22" s="649" t="str">
        <f>IF('DATA ENTRY SHEET'!AG38&lt;&gt;"",LEFT('DATA ENTRY SHEET'!AG38,1),"")</f>
        <v/>
      </c>
      <c r="L22" s="1084" t="str">
        <f>IF(NOT('DATA ENTRY SHEET'!G38=""),'DATA ENTRY SHEET'!G38,"")</f>
        <v/>
      </c>
      <c r="M22" s="998"/>
      <c r="N22" s="1234" t="str">
        <f>IF(NOT('DATA ENTRY SHEET'!AF38=""),'DATA ENTRY SHEET'!AF38,"")</f>
        <v/>
      </c>
      <c r="O22" s="1234"/>
      <c r="P22" s="1234"/>
      <c r="Q22" s="1234"/>
      <c r="R22" s="1234"/>
      <c r="S22" s="1168" t="str">
        <f>IF(NOT('DATA ENTRY SHEET'!AH38=""),'DATA ENTRY SHEET'!AH38,"")</f>
        <v/>
      </c>
      <c r="T22" s="1169"/>
      <c r="U22" s="1187" t="str">
        <f>IF(NOT('DATA ENTRY SHEET'!AK38=""),'DATA ENTRY SHEET'!AK38,"")</f>
        <v/>
      </c>
      <c r="V22" s="1169"/>
      <c r="W22" s="1188" t="str">
        <f>IF(NOT('DATA ENTRY SHEET'!AP38=""),'DATA ENTRY SHEET'!AP38,"")</f>
        <v/>
      </c>
      <c r="X22" s="1189"/>
      <c r="Y22" s="1190"/>
      <c r="Z22" s="935" t="str">
        <f>IF(NOT('DATA ENTRY SHEET'!AX38=""),'DATA ENTRY SHEET'!AX38,"")</f>
        <v/>
      </c>
      <c r="AA22" s="936"/>
      <c r="AB22" s="937"/>
      <c r="AC22" s="935" t="str">
        <f>IF(NOT('DATA ENTRY SHEET'!AZ38=""),'DATA ENTRY SHEET'!AZ38,"")</f>
        <v/>
      </c>
      <c r="AD22" s="936"/>
      <c r="AE22" s="936"/>
      <c r="AF22" s="937"/>
      <c r="AG22" s="1166" t="str">
        <f>IF('DATA ENTRY SHEET'!BR38="","",'DATA ENTRY SHEET'!BR38)</f>
        <v/>
      </c>
      <c r="AH22" s="1167"/>
      <c r="AI22" s="1150" t="str">
        <f>IF('DATA ENTRY SHEET'!BT38="","",'DATA ENTRY SHEET'!BT38)</f>
        <v/>
      </c>
      <c r="AJ22" s="1150"/>
      <c r="AK22" s="922" t="str">
        <f>IF(NOT('DATA ENTRY SHEET'!AV38=""),'DATA ENTRY SHEET'!AV38,"")</f>
        <v/>
      </c>
      <c r="AL22" s="923"/>
      <c r="AM22" s="507"/>
      <c r="AN22" s="331"/>
      <c r="AO22" s="332"/>
      <c r="AQ22" s="74"/>
    </row>
    <row r="23" spans="1:43" ht="18" customHeight="1" thickBot="1" x14ac:dyDescent="0.3">
      <c r="A23" s="371"/>
      <c r="B23" s="981" t="str">
        <f>IF(NOT('DATA ENTRY SHEET'!D38=""),'DATA ENTRY SHEET'!D38,"")</f>
        <v/>
      </c>
      <c r="C23" s="982"/>
      <c r="D23" s="982"/>
      <c r="E23" s="983"/>
      <c r="F23" s="1175" t="str">
        <f>IF('DATA ENTRY SHEET'!E38="","",'DATA ENTRY SHEET'!E38)</f>
        <v/>
      </c>
      <c r="G23" s="982"/>
      <c r="H23" s="982"/>
      <c r="I23" s="982"/>
      <c r="J23" s="982"/>
      <c r="K23" s="983"/>
      <c r="L23" s="1083" t="str">
        <f>IF(NOT('DATA ENTRY SHEET'!I38=""),'DATA ENTRY SHEET'!I38,"")</f>
        <v/>
      </c>
      <c r="M23" s="993"/>
      <c r="N23" s="1231" t="str">
        <f>IF(NOT('DATA ENTRY SHEET'!AE38=""),'DATA ENTRY SHEET'!AE38,"")</f>
        <v/>
      </c>
      <c r="O23" s="1232"/>
      <c r="P23" s="1232"/>
      <c r="Q23" s="1232"/>
      <c r="R23" s="1233"/>
      <c r="S23" s="1147"/>
      <c r="T23" s="1148"/>
      <c r="U23" s="1148"/>
      <c r="V23" s="1149"/>
      <c r="W23" s="1181" t="str">
        <f>IF(NOT('DATA ENTRY SHEET'!AQ38=""),'DATA ENTRY SHEET'!AQ38,"")</f>
        <v/>
      </c>
      <c r="X23" s="1182"/>
      <c r="Y23" s="1183"/>
      <c r="Z23" s="929" t="str">
        <f t="shared" ref="Z23" si="4">IF(AND(NOT(Z21=""),NOT(Z22="")),(Z22-Z21)/(Z22),"")</f>
        <v/>
      </c>
      <c r="AA23" s="930"/>
      <c r="AB23" s="931"/>
      <c r="AC23" s="929" t="str">
        <f>IF(AND(NOT(AC21=""),NOT(AC22="")),(AC22-AC21)/(AC22),"")</f>
        <v/>
      </c>
      <c r="AD23" s="930"/>
      <c r="AE23" s="930"/>
      <c r="AF23" s="931"/>
      <c r="AG23" s="1172" t="str">
        <f>IF('DATA ENTRY SHEET'!BQ38="","",'DATA ENTRY SHEET'!BQ38)</f>
        <v/>
      </c>
      <c r="AH23" s="1173"/>
      <c r="AI23" s="1155" t="str">
        <f>IF('DATA ENTRY SHEET'!BU38="","",'DATA ENTRY SHEET'!BU38)</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20</v>
      </c>
      <c r="B25" s="984"/>
      <c r="C25" s="985"/>
      <c r="D25" s="985"/>
      <c r="E25" s="985"/>
      <c r="F25" s="985"/>
      <c r="G25" s="985"/>
      <c r="H25" s="985"/>
      <c r="I25" s="985"/>
      <c r="J25" s="985"/>
      <c r="K25" s="986"/>
      <c r="L25" s="1055" t="str">
        <f>IF(NOT('DATA ENTRY SHEET'!F39=""),'DATA ENTRY SHEET'!F39,"")</f>
        <v/>
      </c>
      <c r="M25" s="988"/>
      <c r="N25" s="1235" t="str">
        <f>IF(NOT('DATA ENTRY SHEET'!J39=""),'DATA ENTRY SHEET'!J39,"")</f>
        <v/>
      </c>
      <c r="O25" s="1236"/>
      <c r="P25" s="1236"/>
      <c r="Q25" s="1236"/>
      <c r="R25" s="1237"/>
      <c r="S25" s="1163" t="str">
        <f>IF(NOT('DATA ENTRY SHEET'!AJ39=""),'DATA ENTRY SHEET'!AJ39,"")</f>
        <v/>
      </c>
      <c r="T25" s="1164"/>
      <c r="U25" s="1163" t="str">
        <f>IF(NOT('DATA ENTRY SHEET'!AM39=""),'DATA ENTRY SHEET'!AM39,"")</f>
        <v/>
      </c>
      <c r="V25" s="1164"/>
      <c r="W25" s="1163" t="str">
        <f>IF(NOT('DATA ENTRY SHEET'!AN39=""),'DATA ENTRY SHEET'!AN39,"")</f>
        <v/>
      </c>
      <c r="X25" s="1165"/>
      <c r="Y25" s="1164"/>
      <c r="Z25" s="947" t="str">
        <f>IF('DATA ENTRY SHEET'!AW39="","",'DATA ENTRY SHEET'!AW39)</f>
        <v/>
      </c>
      <c r="AA25" s="948"/>
      <c r="AB25" s="949"/>
      <c r="AC25" s="947" t="str">
        <f>IF(NOT('DATA ENTRY SHEET'!AY39=""),'DATA ENTRY SHEET'!AY39,"")</f>
        <v/>
      </c>
      <c r="AD25" s="948"/>
      <c r="AE25" s="948"/>
      <c r="AF25" s="949"/>
      <c r="AG25" s="1151" t="str">
        <f>IF('DATA ENTRY SHEET'!AR39="","",'DATA ENTRY SHEET'!AR39)</f>
        <v/>
      </c>
      <c r="AH25" s="1152"/>
      <c r="AI25" s="1153" t="str">
        <f>IF('DATA ENTRY SHEET'!BS39="","",'DATA ENTRY SHEET'!BS39)</f>
        <v/>
      </c>
      <c r="AJ25" s="1154"/>
      <c r="AK25" s="924" t="str">
        <f>IF(NOT('DATA ENTRY SHEET'!AT39=""),'DATA ENTRY SHEET'!AT39,"")</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SHEET'!B39=""),'DATA ENTRY SHEET'!B39,"")</f>
        <v/>
      </c>
      <c r="C26" s="1037"/>
      <c r="D26" s="1037"/>
      <c r="E26" s="1037"/>
      <c r="F26" s="1038" t="str">
        <f>IF('DATA ENTRY SHEET'!BX39="","",'DATA ENTRY SHEET'!BX39)</f>
        <v/>
      </c>
      <c r="G26" s="1038"/>
      <c r="H26" s="1038"/>
      <c r="I26" s="1038"/>
      <c r="J26" s="1038"/>
      <c r="K26" s="1039"/>
      <c r="L26" s="1051" t="str">
        <f>IF(NOT('DATA ENTRY SHEET'!H39=""),'DATA ENTRY SHEET'!H39,"")</f>
        <v/>
      </c>
      <c r="M26" s="1021"/>
      <c r="N26" s="1202" t="str">
        <f>IF(NOT('DATA ENTRY SHEET'!AD39=""),'DATA ENTRY SHEET'!AD39,"")</f>
        <v/>
      </c>
      <c r="O26" s="1203"/>
      <c r="P26" s="1203"/>
      <c r="Q26" s="1203"/>
      <c r="R26" s="1204"/>
      <c r="S26" s="1168" t="str">
        <f>IF(NOT('DATA ENTRY SHEET'!AI39=""),'DATA ENTRY SHEET'!AI39,"")</f>
        <v/>
      </c>
      <c r="T26" s="1169"/>
      <c r="U26" s="1168" t="str">
        <f>IF(NOT('DATA ENTRY SHEET'!AL39=""),'DATA ENTRY SHEET'!AL39,"")</f>
        <v/>
      </c>
      <c r="V26" s="1169"/>
      <c r="W26" s="1168" t="str">
        <f>IF(NOT('DATA ENTRY SHEET'!AO39=""),'DATA ENTRY SHEET'!AO39,"")</f>
        <v/>
      </c>
      <c r="X26" s="1187"/>
      <c r="Y26" s="1169"/>
      <c r="Z26" s="935" t="str">
        <f>IF(Z25="","",ROUNDUP((Z25)*(($AB$6)+1),2))</f>
        <v/>
      </c>
      <c r="AA26" s="936"/>
      <c r="AB26" s="937"/>
      <c r="AC26" s="935" t="str">
        <f>IF(AC25="","",ROUNDUP((AC25)*($AF$6+1),2))</f>
        <v/>
      </c>
      <c r="AD26" s="936"/>
      <c r="AE26" s="936"/>
      <c r="AF26" s="937"/>
      <c r="AG26" s="1145" t="str">
        <f>IF(NOT('DATA ENTRY SHEET'!AS39=""),'DATA ENTRY SHEET'!AS39,"")</f>
        <v/>
      </c>
      <c r="AH26" s="1146"/>
      <c r="AI26" s="1150" t="str">
        <f>IF('DATA ENTRY SHEET'!BV39="","",'DATA ENTRY SHEET'!BV39)</f>
        <v/>
      </c>
      <c r="AJ26" s="1150"/>
      <c r="AK26" s="922" t="str">
        <f>IF(NOT('DATA ENTRY SHEET'!AU39=""),'DATA ENTRY SHEET'!AU39,"")</f>
        <v/>
      </c>
      <c r="AL26" s="923"/>
      <c r="AM26" s="507"/>
      <c r="AN26" s="962" t="s">
        <v>34</v>
      </c>
      <c r="AO26" s="963"/>
      <c r="AQ26" s="74"/>
    </row>
    <row r="27" spans="1:43" ht="18" customHeight="1" x14ac:dyDescent="0.25">
      <c r="A27" s="371"/>
      <c r="B27" s="1022" t="str">
        <f>IF(NOT('DATA ENTRY SHEET'!C39=""),'DATA ENTRY SHEET'!C39,"")</f>
        <v/>
      </c>
      <c r="C27" s="1023"/>
      <c r="D27" s="1023"/>
      <c r="E27" s="1023"/>
      <c r="F27" s="1023"/>
      <c r="G27" s="1023"/>
      <c r="H27" s="1023"/>
      <c r="I27" s="1023"/>
      <c r="J27" s="1023"/>
      <c r="K27" s="649" t="str">
        <f>IF('DATA ENTRY SHEET'!AG39&lt;&gt;"",LEFT('DATA ENTRY SHEET'!AG39,1),"")</f>
        <v/>
      </c>
      <c r="L27" s="1084" t="str">
        <f>IF(NOT('DATA ENTRY SHEET'!G39=""),'DATA ENTRY SHEET'!G39,"")</f>
        <v/>
      </c>
      <c r="M27" s="998"/>
      <c r="N27" s="1234" t="str">
        <f>IF(NOT('DATA ENTRY SHEET'!AF39=""),'DATA ENTRY SHEET'!AF39,"")</f>
        <v/>
      </c>
      <c r="O27" s="1234"/>
      <c r="P27" s="1234"/>
      <c r="Q27" s="1234"/>
      <c r="R27" s="1234"/>
      <c r="S27" s="1168" t="str">
        <f>IF(NOT('DATA ENTRY SHEET'!AH39=""),'DATA ENTRY SHEET'!AH39,"")</f>
        <v/>
      </c>
      <c r="T27" s="1169"/>
      <c r="U27" s="1187" t="str">
        <f>IF(NOT('DATA ENTRY SHEET'!AK39=""),'DATA ENTRY SHEET'!AK39,"")</f>
        <v/>
      </c>
      <c r="V27" s="1169"/>
      <c r="W27" s="1188" t="str">
        <f>IF(NOT('DATA ENTRY SHEET'!AP39=""),'DATA ENTRY SHEET'!AP39,"")</f>
        <v/>
      </c>
      <c r="X27" s="1189"/>
      <c r="Y27" s="1190"/>
      <c r="Z27" s="935" t="str">
        <f>IF(NOT('DATA ENTRY SHEET'!AX39=""),'DATA ENTRY SHEET'!AX39,"")</f>
        <v/>
      </c>
      <c r="AA27" s="936"/>
      <c r="AB27" s="937"/>
      <c r="AC27" s="935" t="str">
        <f>IF(NOT('DATA ENTRY SHEET'!AZ39=""),'DATA ENTRY SHEET'!AZ39,"")</f>
        <v/>
      </c>
      <c r="AD27" s="936"/>
      <c r="AE27" s="936"/>
      <c r="AF27" s="937"/>
      <c r="AG27" s="1166" t="str">
        <f>IF('DATA ENTRY SHEET'!BR39="","",'DATA ENTRY SHEET'!BR39)</f>
        <v/>
      </c>
      <c r="AH27" s="1167"/>
      <c r="AI27" s="1150" t="str">
        <f>IF('DATA ENTRY SHEET'!BT39="","",'DATA ENTRY SHEET'!BT39)</f>
        <v/>
      </c>
      <c r="AJ27" s="1150"/>
      <c r="AK27" s="922" t="str">
        <f>IF(NOT('DATA ENTRY SHEET'!AV39=""),'DATA ENTRY SHEET'!AV39,"")</f>
        <v/>
      </c>
      <c r="AL27" s="923"/>
      <c r="AM27" s="507"/>
      <c r="AN27" s="331"/>
      <c r="AO27" s="332"/>
      <c r="AQ27" s="74"/>
    </row>
    <row r="28" spans="1:43" ht="18" customHeight="1" thickBot="1" x14ac:dyDescent="0.3">
      <c r="A28" s="371"/>
      <c r="B28" s="981" t="str">
        <f>IF(NOT('DATA ENTRY SHEET'!D39=""),'DATA ENTRY SHEET'!D39,"")</f>
        <v/>
      </c>
      <c r="C28" s="982"/>
      <c r="D28" s="982"/>
      <c r="E28" s="983"/>
      <c r="F28" s="1175" t="str">
        <f>IF('DATA ENTRY SHEET'!E39="","",'DATA ENTRY SHEET'!E39)</f>
        <v/>
      </c>
      <c r="G28" s="982"/>
      <c r="H28" s="982"/>
      <c r="I28" s="982"/>
      <c r="J28" s="982"/>
      <c r="K28" s="983"/>
      <c r="L28" s="1083" t="str">
        <f>IF(NOT('DATA ENTRY SHEET'!I39=""),'DATA ENTRY SHEET'!I39,"")</f>
        <v/>
      </c>
      <c r="M28" s="993"/>
      <c r="N28" s="1231" t="str">
        <f>IF(NOT('DATA ENTRY SHEET'!AE39=""),'DATA ENTRY SHEET'!AE39,"")</f>
        <v/>
      </c>
      <c r="O28" s="1232"/>
      <c r="P28" s="1232"/>
      <c r="Q28" s="1232"/>
      <c r="R28" s="1233"/>
      <c r="S28" s="1147"/>
      <c r="T28" s="1148"/>
      <c r="U28" s="1148"/>
      <c r="V28" s="1149"/>
      <c r="W28" s="1181" t="str">
        <f>IF(NOT('DATA ENTRY SHEET'!AQ39=""),'DATA ENTRY SHEET'!AQ39,"")</f>
        <v/>
      </c>
      <c r="X28" s="1182"/>
      <c r="Y28" s="1183"/>
      <c r="Z28" s="929" t="str">
        <f>IF(AND(NOT(Z26=""),NOT(Z27="")),(Z27-Z26)/(Z27),"")</f>
        <v/>
      </c>
      <c r="AA28" s="930"/>
      <c r="AB28" s="931"/>
      <c r="AC28" s="929" t="str">
        <f>IF(AND(NOT(AC26=""),NOT(AC27="")),(AC27-AC26)/(AC27),"")</f>
        <v/>
      </c>
      <c r="AD28" s="930"/>
      <c r="AE28" s="930"/>
      <c r="AF28" s="931"/>
      <c r="AG28" s="1172" t="str">
        <f>IF('DATA ENTRY SHEET'!BQ39="","",'DATA ENTRY SHEET'!BQ39)</f>
        <v/>
      </c>
      <c r="AH28" s="1173"/>
      <c r="AI28" s="1155" t="str">
        <f>IF('DATA ENTRY SHEET'!BU39="","",'DATA ENTRY SHEET'!BU39)</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21</v>
      </c>
      <c r="B30" s="984"/>
      <c r="C30" s="985"/>
      <c r="D30" s="985"/>
      <c r="E30" s="985"/>
      <c r="F30" s="985"/>
      <c r="G30" s="985"/>
      <c r="H30" s="985"/>
      <c r="I30" s="985"/>
      <c r="J30" s="985"/>
      <c r="K30" s="986"/>
      <c r="L30" s="1055" t="str">
        <f>IF(NOT('DATA ENTRY SHEET'!F40=""),'DATA ENTRY SHEET'!F40,"")</f>
        <v/>
      </c>
      <c r="M30" s="988"/>
      <c r="N30" s="1235" t="str">
        <f>IF(NOT('DATA ENTRY SHEET'!J40=""),'DATA ENTRY SHEET'!J40,"")</f>
        <v/>
      </c>
      <c r="O30" s="1236"/>
      <c r="P30" s="1236"/>
      <c r="Q30" s="1236"/>
      <c r="R30" s="1237"/>
      <c r="S30" s="1163" t="str">
        <f>IF(NOT('DATA ENTRY SHEET'!AJ40=""),'DATA ENTRY SHEET'!AJ40,"")</f>
        <v/>
      </c>
      <c r="T30" s="1164"/>
      <c r="U30" s="1163" t="str">
        <f>IF(NOT('DATA ENTRY SHEET'!AM40=""),'DATA ENTRY SHEET'!AM40,"")</f>
        <v/>
      </c>
      <c r="V30" s="1164"/>
      <c r="W30" s="1163" t="str">
        <f>IF(NOT('DATA ENTRY SHEET'!AN40=""),'DATA ENTRY SHEET'!AN40,"")</f>
        <v/>
      </c>
      <c r="X30" s="1165"/>
      <c r="Y30" s="1164"/>
      <c r="Z30" s="947" t="str">
        <f>IF('DATA ENTRY SHEET'!AW40="","",'DATA ENTRY SHEET'!AW40)</f>
        <v/>
      </c>
      <c r="AA30" s="948"/>
      <c r="AB30" s="949"/>
      <c r="AC30" s="947" t="str">
        <f>IF(NOT('DATA ENTRY SHEET'!AY40=""),'DATA ENTRY SHEET'!AY40,"")</f>
        <v/>
      </c>
      <c r="AD30" s="948"/>
      <c r="AE30" s="948"/>
      <c r="AF30" s="949"/>
      <c r="AG30" s="1151" t="str">
        <f>IF('DATA ENTRY SHEET'!AR40="","",'DATA ENTRY SHEET'!AR40)</f>
        <v/>
      </c>
      <c r="AH30" s="1152"/>
      <c r="AI30" s="1153" t="str">
        <f>IF('DATA ENTRY SHEET'!BS40="","",'DATA ENTRY SHEET'!BS40)</f>
        <v/>
      </c>
      <c r="AJ30" s="1154"/>
      <c r="AK30" s="924" t="str">
        <f>IF(NOT('DATA ENTRY SHEET'!AT40=""),'DATA ENTRY SHEET'!AT40,"")</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SHEET'!B40=""),'DATA ENTRY SHEET'!B40,"")</f>
        <v/>
      </c>
      <c r="C31" s="1037"/>
      <c r="D31" s="1037"/>
      <c r="E31" s="1037"/>
      <c r="F31" s="1038" t="str">
        <f>IF('DATA ENTRY SHEET'!BX40="","",'DATA ENTRY SHEET'!BX40)</f>
        <v/>
      </c>
      <c r="G31" s="1038"/>
      <c r="H31" s="1038"/>
      <c r="I31" s="1038"/>
      <c r="J31" s="1038"/>
      <c r="K31" s="1039"/>
      <c r="L31" s="1051" t="str">
        <f>IF(NOT('DATA ENTRY SHEET'!H40=""),'DATA ENTRY SHEET'!H40,"")</f>
        <v/>
      </c>
      <c r="M31" s="1021"/>
      <c r="N31" s="1202" t="str">
        <f>IF(NOT('DATA ENTRY SHEET'!AD40=""),'DATA ENTRY SHEET'!AD40,"")</f>
        <v/>
      </c>
      <c r="O31" s="1203"/>
      <c r="P31" s="1203"/>
      <c r="Q31" s="1203"/>
      <c r="R31" s="1204"/>
      <c r="S31" s="1168" t="str">
        <f>IF(NOT('DATA ENTRY SHEET'!AI40=""),'DATA ENTRY SHEET'!AI40,"")</f>
        <v/>
      </c>
      <c r="T31" s="1169"/>
      <c r="U31" s="1168" t="str">
        <f>IF(NOT('DATA ENTRY SHEET'!AL40=""),'DATA ENTRY SHEET'!AL40,"")</f>
        <v/>
      </c>
      <c r="V31" s="1169"/>
      <c r="W31" s="1168" t="str">
        <f>IF(NOT('DATA ENTRY SHEET'!AO40=""),'DATA ENTRY SHEET'!AO40,"")</f>
        <v/>
      </c>
      <c r="X31" s="1187"/>
      <c r="Y31" s="1169"/>
      <c r="Z31" s="935" t="str">
        <f>IF(Z30="","",ROUNDUP((Z30)*((AB26)+1),2))</f>
        <v/>
      </c>
      <c r="AA31" s="936"/>
      <c r="AB31" s="937"/>
      <c r="AC31" s="935" t="str">
        <f>IF(AC30="","",ROUNDUP((AC30)*($AF$6+1),2))</f>
        <v/>
      </c>
      <c r="AD31" s="936"/>
      <c r="AE31" s="936"/>
      <c r="AF31" s="937"/>
      <c r="AG31" s="1145" t="str">
        <f>IF(NOT('DATA ENTRY SHEET'!AS40=""),'DATA ENTRY SHEET'!AS40,"")</f>
        <v/>
      </c>
      <c r="AH31" s="1146"/>
      <c r="AI31" s="1150" t="str">
        <f>IF('DATA ENTRY SHEET'!BV40="","",'DATA ENTRY SHEET'!BV40)</f>
        <v/>
      </c>
      <c r="AJ31" s="1150"/>
      <c r="AK31" s="922" t="str">
        <f>IF(NOT('DATA ENTRY SHEET'!AU40=""),'DATA ENTRY SHEET'!AU40,"")</f>
        <v/>
      </c>
      <c r="AL31" s="923"/>
      <c r="AM31" s="507"/>
      <c r="AN31" s="962" t="s">
        <v>34</v>
      </c>
      <c r="AO31" s="963"/>
      <c r="AQ31" s="74"/>
    </row>
    <row r="32" spans="1:43" ht="18" customHeight="1" x14ac:dyDescent="0.25">
      <c r="A32" s="371"/>
      <c r="B32" s="1022" t="str">
        <f>IF(NOT('DATA ENTRY SHEET'!C40=""),'DATA ENTRY SHEET'!C40,"")</f>
        <v/>
      </c>
      <c r="C32" s="1023"/>
      <c r="D32" s="1023"/>
      <c r="E32" s="1023"/>
      <c r="F32" s="1023"/>
      <c r="G32" s="1023"/>
      <c r="H32" s="1023"/>
      <c r="I32" s="1023"/>
      <c r="J32" s="1023"/>
      <c r="K32" s="649" t="str">
        <f>IF('DATA ENTRY SHEET'!AG40&lt;&gt;"",LEFT('DATA ENTRY SHEET'!AG40,1),"")</f>
        <v/>
      </c>
      <c r="L32" s="1084" t="str">
        <f>IF(NOT('DATA ENTRY SHEET'!G40=""),'DATA ENTRY SHEET'!G40,"")</f>
        <v/>
      </c>
      <c r="M32" s="998"/>
      <c r="N32" s="1234" t="str">
        <f>IF(NOT('DATA ENTRY SHEET'!AF40=""),'DATA ENTRY SHEET'!AF40,"")</f>
        <v/>
      </c>
      <c r="O32" s="1234"/>
      <c r="P32" s="1234"/>
      <c r="Q32" s="1234"/>
      <c r="R32" s="1234"/>
      <c r="S32" s="1168" t="str">
        <f>IF(NOT('DATA ENTRY SHEET'!AH40=""),'DATA ENTRY SHEET'!AH40,"")</f>
        <v/>
      </c>
      <c r="T32" s="1169"/>
      <c r="U32" s="1187" t="str">
        <f>IF(NOT('DATA ENTRY SHEET'!AK40=""),'DATA ENTRY SHEET'!AK40,"")</f>
        <v/>
      </c>
      <c r="V32" s="1169"/>
      <c r="W32" s="1188" t="str">
        <f>IF(NOT('DATA ENTRY SHEET'!AP40=""),'DATA ENTRY SHEET'!AP40,"")</f>
        <v/>
      </c>
      <c r="X32" s="1189"/>
      <c r="Y32" s="1190"/>
      <c r="Z32" s="935" t="str">
        <f>IF(NOT('DATA ENTRY SHEET'!AX40=""),'DATA ENTRY SHEET'!AX40,"")</f>
        <v/>
      </c>
      <c r="AA32" s="936"/>
      <c r="AB32" s="937"/>
      <c r="AC32" s="935" t="str">
        <f>IF(NOT('DATA ENTRY SHEET'!AZ40=""),'DATA ENTRY SHEET'!AZ40,"")</f>
        <v/>
      </c>
      <c r="AD32" s="936"/>
      <c r="AE32" s="936"/>
      <c r="AF32" s="937"/>
      <c r="AG32" s="1166" t="str">
        <f>IF('DATA ENTRY SHEET'!BR40="","",'DATA ENTRY SHEET'!BR40)</f>
        <v/>
      </c>
      <c r="AH32" s="1167"/>
      <c r="AI32" s="1150" t="str">
        <f>IF('DATA ENTRY SHEET'!BT40="","",'DATA ENTRY SHEET'!BT40)</f>
        <v/>
      </c>
      <c r="AJ32" s="1150"/>
      <c r="AK32" s="922" t="str">
        <f>IF(NOT('DATA ENTRY SHEET'!AV40=""),'DATA ENTRY SHEET'!AV40,"")</f>
        <v/>
      </c>
      <c r="AL32" s="923"/>
      <c r="AM32" s="507"/>
      <c r="AN32" s="331"/>
      <c r="AO32" s="332"/>
      <c r="AQ32" s="74"/>
    </row>
    <row r="33" spans="1:43" ht="18" customHeight="1" thickBot="1" x14ac:dyDescent="0.3">
      <c r="A33" s="371"/>
      <c r="B33" s="981" t="str">
        <f>IF(NOT('DATA ENTRY SHEET'!D40=""),'DATA ENTRY SHEET'!D40,"")</f>
        <v/>
      </c>
      <c r="C33" s="982"/>
      <c r="D33" s="982"/>
      <c r="E33" s="983"/>
      <c r="F33" s="1175" t="str">
        <f>IF('DATA ENTRY SHEET'!E40="","",'DATA ENTRY SHEET'!E40)</f>
        <v/>
      </c>
      <c r="G33" s="982"/>
      <c r="H33" s="982"/>
      <c r="I33" s="982"/>
      <c r="J33" s="982"/>
      <c r="K33" s="983"/>
      <c r="L33" s="1083" t="str">
        <f>IF(NOT('DATA ENTRY SHEET'!I40=""),'DATA ENTRY SHEET'!I40,"")</f>
        <v/>
      </c>
      <c r="M33" s="993"/>
      <c r="N33" s="1231" t="str">
        <f>IF(NOT('DATA ENTRY SHEET'!AE40=""),'DATA ENTRY SHEET'!AE40,"")</f>
        <v/>
      </c>
      <c r="O33" s="1232"/>
      <c r="P33" s="1232"/>
      <c r="Q33" s="1232"/>
      <c r="R33" s="1233"/>
      <c r="S33" s="1147"/>
      <c r="T33" s="1148"/>
      <c r="U33" s="1148"/>
      <c r="V33" s="1149"/>
      <c r="W33" s="1181" t="str">
        <f>IF(NOT('DATA ENTRY SHEET'!AQ40=""),'DATA ENTRY SHEET'!AQ40,"")</f>
        <v/>
      </c>
      <c r="X33" s="1182"/>
      <c r="Y33" s="1183"/>
      <c r="Z33" s="929" t="str">
        <f t="shared" ref="Z33" si="5">IF(AND(NOT(Z31=""),NOT(Z32="")),(Z32-Z31)/(Z32),"")</f>
        <v/>
      </c>
      <c r="AA33" s="930"/>
      <c r="AB33" s="931"/>
      <c r="AC33" s="929" t="str">
        <f>IF(AND(NOT(AC31=""),NOT(AC32="")),(AC32-AC31)/(AC32),"")</f>
        <v/>
      </c>
      <c r="AD33" s="930"/>
      <c r="AE33" s="930"/>
      <c r="AF33" s="931"/>
      <c r="AG33" s="1172" t="str">
        <f>IF('DATA ENTRY SHEET'!BQ40="","",'DATA ENTRY SHEET'!BQ40)</f>
        <v/>
      </c>
      <c r="AH33" s="1173"/>
      <c r="AI33" s="1155" t="str">
        <f>IF('DATA ENTRY SHEET'!BU40="","",'DATA ENTRY SHEET'!BU40)</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22</v>
      </c>
      <c r="B35" s="984"/>
      <c r="C35" s="985"/>
      <c r="D35" s="985"/>
      <c r="E35" s="985"/>
      <c r="F35" s="985"/>
      <c r="G35" s="985"/>
      <c r="H35" s="985"/>
      <c r="I35" s="985"/>
      <c r="J35" s="985"/>
      <c r="K35" s="986"/>
      <c r="L35" s="1055" t="str">
        <f>IF(NOT('DATA ENTRY SHEET'!F41=""),'DATA ENTRY SHEET'!F41,"")</f>
        <v/>
      </c>
      <c r="M35" s="988"/>
      <c r="N35" s="1235" t="str">
        <f>IF(NOT('DATA ENTRY SHEET'!J41=""),'DATA ENTRY SHEET'!J41,"")</f>
        <v/>
      </c>
      <c r="O35" s="1236"/>
      <c r="P35" s="1236"/>
      <c r="Q35" s="1236"/>
      <c r="R35" s="1237"/>
      <c r="S35" s="1163" t="str">
        <f>IF(NOT('DATA ENTRY SHEET'!AJ41=""),'DATA ENTRY SHEET'!AJ41,"")</f>
        <v/>
      </c>
      <c r="T35" s="1164"/>
      <c r="U35" s="1163" t="str">
        <f>IF(NOT('DATA ENTRY SHEET'!AM41=""),'DATA ENTRY SHEET'!AM41,"")</f>
        <v/>
      </c>
      <c r="V35" s="1164"/>
      <c r="W35" s="1163" t="str">
        <f>IF(NOT('DATA ENTRY SHEET'!AN41=""),'DATA ENTRY SHEET'!AN41,"")</f>
        <v/>
      </c>
      <c r="X35" s="1165"/>
      <c r="Y35" s="1164"/>
      <c r="Z35" s="947" t="str">
        <f>IF('DATA ENTRY SHEET'!AW41="","",'DATA ENTRY SHEET'!AW41)</f>
        <v/>
      </c>
      <c r="AA35" s="948"/>
      <c r="AB35" s="949"/>
      <c r="AC35" s="947" t="str">
        <f>IF(NOT('DATA ENTRY SHEET'!AY41=""),'DATA ENTRY SHEET'!AY41,"")</f>
        <v/>
      </c>
      <c r="AD35" s="948"/>
      <c r="AE35" s="948"/>
      <c r="AF35" s="949"/>
      <c r="AG35" s="1151" t="str">
        <f>IF('DATA ENTRY SHEET'!AR41="","",'DATA ENTRY SHEET'!AR41)</f>
        <v/>
      </c>
      <c r="AH35" s="1152"/>
      <c r="AI35" s="1153" t="str">
        <f>IF('DATA ENTRY SHEET'!BS41="","",'DATA ENTRY SHEET'!BS41)</f>
        <v/>
      </c>
      <c r="AJ35" s="1154"/>
      <c r="AK35" s="924" t="str">
        <f>IF(NOT('DATA ENTRY SHEET'!AT41=""),'DATA ENTRY SHEET'!AT41,"")</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SHEET'!B41=""),'DATA ENTRY SHEET'!B41,"")</f>
        <v/>
      </c>
      <c r="C36" s="1037"/>
      <c r="D36" s="1037"/>
      <c r="E36" s="1037"/>
      <c r="F36" s="1038" t="str">
        <f>IF('DATA ENTRY SHEET'!BX41="","",'DATA ENTRY SHEET'!BX41)</f>
        <v/>
      </c>
      <c r="G36" s="1038"/>
      <c r="H36" s="1038"/>
      <c r="I36" s="1038"/>
      <c r="J36" s="1038"/>
      <c r="K36" s="1039"/>
      <c r="L36" s="1051" t="str">
        <f>IF(NOT('DATA ENTRY SHEET'!H41=""),'DATA ENTRY SHEET'!H41,"")</f>
        <v/>
      </c>
      <c r="M36" s="1021"/>
      <c r="N36" s="1202" t="str">
        <f>IF(NOT('DATA ENTRY SHEET'!AD41=""),'DATA ENTRY SHEET'!AD41,"")</f>
        <v/>
      </c>
      <c r="O36" s="1203"/>
      <c r="P36" s="1203"/>
      <c r="Q36" s="1203"/>
      <c r="R36" s="1204"/>
      <c r="S36" s="1168" t="str">
        <f>IF(NOT('DATA ENTRY SHEET'!AI41=""),'DATA ENTRY SHEET'!AI41,"")</f>
        <v/>
      </c>
      <c r="T36" s="1169"/>
      <c r="U36" s="1168" t="str">
        <f>IF(NOT('DATA ENTRY SHEET'!AL41=""),'DATA ENTRY SHEET'!AL41,"")</f>
        <v/>
      </c>
      <c r="V36" s="1169"/>
      <c r="W36" s="1168" t="str">
        <f>IF(NOT('DATA ENTRY SHEET'!AO41=""),'DATA ENTRY SHEET'!AO41,"")</f>
        <v/>
      </c>
      <c r="X36" s="1187"/>
      <c r="Y36" s="1169"/>
      <c r="Z36" s="935" t="str">
        <f>IF(Z35="","",ROUNDUP((Z35)*(($AB$6)+1),2))</f>
        <v/>
      </c>
      <c r="AA36" s="936"/>
      <c r="AB36" s="937"/>
      <c r="AC36" s="935" t="str">
        <f>IF(AC35="","",ROUNDUP((AC35)*($AF$6+1),2))</f>
        <v/>
      </c>
      <c r="AD36" s="936"/>
      <c r="AE36" s="936"/>
      <c r="AF36" s="937"/>
      <c r="AG36" s="1145" t="str">
        <f>IF(NOT('DATA ENTRY SHEET'!AS41=""),'DATA ENTRY SHEET'!AS41,"")</f>
        <v/>
      </c>
      <c r="AH36" s="1146"/>
      <c r="AI36" s="1150" t="str">
        <f>IF('DATA ENTRY SHEET'!BV41="","",'DATA ENTRY SHEET'!BV41)</f>
        <v/>
      </c>
      <c r="AJ36" s="1150"/>
      <c r="AK36" s="922" t="str">
        <f>IF(NOT('DATA ENTRY SHEET'!AU41=""),'DATA ENTRY SHEET'!AU41,"")</f>
        <v/>
      </c>
      <c r="AL36" s="923"/>
      <c r="AM36" s="507"/>
      <c r="AN36" s="962" t="s">
        <v>34</v>
      </c>
      <c r="AO36" s="963"/>
      <c r="AQ36" s="74"/>
    </row>
    <row r="37" spans="1:43" ht="18" customHeight="1" x14ac:dyDescent="0.25">
      <c r="A37" s="371"/>
      <c r="B37" s="1022" t="str">
        <f>IF(NOT('DATA ENTRY SHEET'!C41=""),'DATA ENTRY SHEET'!C41,"")</f>
        <v/>
      </c>
      <c r="C37" s="1023"/>
      <c r="D37" s="1023"/>
      <c r="E37" s="1023"/>
      <c r="F37" s="1023"/>
      <c r="G37" s="1023"/>
      <c r="H37" s="1023"/>
      <c r="I37" s="1023"/>
      <c r="J37" s="1023"/>
      <c r="K37" s="649" t="str">
        <f>IF('DATA ENTRY SHEET'!AG41&lt;&gt;"",LEFT('DATA ENTRY SHEET'!AG41,1),"")</f>
        <v/>
      </c>
      <c r="L37" s="1084" t="str">
        <f>IF(NOT('DATA ENTRY SHEET'!G41=""),'DATA ENTRY SHEET'!G41,"")</f>
        <v/>
      </c>
      <c r="M37" s="998"/>
      <c r="N37" s="1234" t="str">
        <f>IF(NOT('DATA ENTRY SHEET'!AF41=""),'DATA ENTRY SHEET'!AF41,"")</f>
        <v/>
      </c>
      <c r="O37" s="1234"/>
      <c r="P37" s="1234"/>
      <c r="Q37" s="1234"/>
      <c r="R37" s="1234"/>
      <c r="S37" s="1168" t="str">
        <f>IF(NOT('DATA ENTRY SHEET'!AH41=""),'DATA ENTRY SHEET'!AH41,"")</f>
        <v/>
      </c>
      <c r="T37" s="1169"/>
      <c r="U37" s="1187" t="str">
        <f>IF(NOT('DATA ENTRY SHEET'!AK41=""),'DATA ENTRY SHEET'!AK41,"")</f>
        <v/>
      </c>
      <c r="V37" s="1169"/>
      <c r="W37" s="1188" t="str">
        <f>IF(NOT('DATA ENTRY SHEET'!AP41=""),'DATA ENTRY SHEET'!AP41,"")</f>
        <v/>
      </c>
      <c r="X37" s="1189"/>
      <c r="Y37" s="1190"/>
      <c r="Z37" s="935" t="str">
        <f>IF(NOT('DATA ENTRY SHEET'!AX41=""),'DATA ENTRY SHEET'!AX41,"")</f>
        <v/>
      </c>
      <c r="AA37" s="936"/>
      <c r="AB37" s="937"/>
      <c r="AC37" s="935" t="str">
        <f>IF(NOT('DATA ENTRY SHEET'!AZ41=""),'DATA ENTRY SHEET'!AZ41,"")</f>
        <v/>
      </c>
      <c r="AD37" s="936"/>
      <c r="AE37" s="936"/>
      <c r="AF37" s="937"/>
      <c r="AG37" s="1166" t="str">
        <f>IF('DATA ENTRY SHEET'!BR41="","",'DATA ENTRY SHEET'!BR41)</f>
        <v/>
      </c>
      <c r="AH37" s="1167"/>
      <c r="AI37" s="1150" t="str">
        <f>IF('DATA ENTRY SHEET'!BT41="","",'DATA ENTRY SHEET'!BT41)</f>
        <v/>
      </c>
      <c r="AJ37" s="1150"/>
      <c r="AK37" s="922" t="str">
        <f>IF(NOT('DATA ENTRY SHEET'!AV41=""),'DATA ENTRY SHEET'!AV41,"")</f>
        <v/>
      </c>
      <c r="AL37" s="923"/>
      <c r="AM37" s="507"/>
      <c r="AN37" s="331"/>
      <c r="AO37" s="332"/>
      <c r="AQ37" s="74"/>
    </row>
    <row r="38" spans="1:43" ht="18" customHeight="1" thickBot="1" x14ac:dyDescent="0.3">
      <c r="A38" s="371"/>
      <c r="B38" s="981" t="str">
        <f>IF(NOT('DATA ENTRY SHEET'!D41=""),'DATA ENTRY SHEET'!D41,"")</f>
        <v/>
      </c>
      <c r="C38" s="982"/>
      <c r="D38" s="982"/>
      <c r="E38" s="983"/>
      <c r="F38" s="1175" t="str">
        <f>IF('DATA ENTRY SHEET'!E41="","",'DATA ENTRY SHEET'!E41)</f>
        <v/>
      </c>
      <c r="G38" s="982"/>
      <c r="H38" s="982"/>
      <c r="I38" s="982"/>
      <c r="J38" s="982"/>
      <c r="K38" s="983"/>
      <c r="L38" s="1083" t="str">
        <f>IF(NOT('DATA ENTRY SHEET'!I41=""),'DATA ENTRY SHEET'!I41,"")</f>
        <v/>
      </c>
      <c r="M38" s="993"/>
      <c r="N38" s="1231" t="str">
        <f>IF(NOT('DATA ENTRY SHEET'!AE41=""),'DATA ENTRY SHEET'!AE41,"")</f>
        <v/>
      </c>
      <c r="O38" s="1232"/>
      <c r="P38" s="1232"/>
      <c r="Q38" s="1232"/>
      <c r="R38" s="1233"/>
      <c r="S38" s="1147"/>
      <c r="T38" s="1148"/>
      <c r="U38" s="1148"/>
      <c r="V38" s="1149"/>
      <c r="W38" s="1181" t="str">
        <f>IF(NOT('DATA ENTRY SHEET'!AQ41=""),'DATA ENTRY SHEET'!AQ41,"")</f>
        <v/>
      </c>
      <c r="X38" s="1182"/>
      <c r="Y38" s="1183"/>
      <c r="Z38" s="929" t="str">
        <f t="shared" ref="Z38" si="6">IF(AND(NOT(Z36=""),NOT(Z37="")),(Z37-Z36)/(Z37),"")</f>
        <v/>
      </c>
      <c r="AA38" s="930"/>
      <c r="AB38" s="931"/>
      <c r="AC38" s="929" t="str">
        <f t="shared" ref="AC38" si="7">IF(AND(NOT(AC36=""),NOT(AC37="")),(AC37-AC36)/(AC37),"")</f>
        <v/>
      </c>
      <c r="AD38" s="930"/>
      <c r="AE38" s="930"/>
      <c r="AF38" s="931"/>
      <c r="AG38" s="1172" t="str">
        <f>IF('DATA ENTRY SHEET'!BQ41="","",'DATA ENTRY SHEET'!BQ41)</f>
        <v/>
      </c>
      <c r="AH38" s="1173"/>
      <c r="AI38" s="1155" t="str">
        <f>IF('DATA ENTRY SHEET'!BU41="","",'DATA ENTRY SHEET'!BU41)</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LWKYMJIum/a9Z4bXnSubKRF/9m04gXqsbObwzBNJbvhY0hBG8MmOA+AS6m6s7BgGCfogojdwK1sOxfhOVQGRvQ==" saltValue="y6m/+VKleMr0uTmuKr3KUA=="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B37" sqref="B37:J37"/>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IF(NOT('40-15 PRES - MANDATORY'!$Y$12=""),'40-15 PRES - MANDATORY'!$Y$12,"")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1105</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23</v>
      </c>
      <c r="B10" s="984"/>
      <c r="C10" s="985"/>
      <c r="D10" s="985"/>
      <c r="E10" s="985"/>
      <c r="F10" s="985"/>
      <c r="G10" s="985"/>
      <c r="H10" s="985"/>
      <c r="I10" s="985"/>
      <c r="J10" s="985"/>
      <c r="K10" s="986"/>
      <c r="L10" s="1055" t="str">
        <f>IF(NOT('DATA ENTRY SHEET'!F42=""),'DATA ENTRY SHEET'!F42,"")</f>
        <v/>
      </c>
      <c r="M10" s="988"/>
      <c r="N10" s="1235" t="str">
        <f>IF(NOT('DATA ENTRY SHEET'!J42=""),'DATA ENTRY SHEET'!J42,"")</f>
        <v/>
      </c>
      <c r="O10" s="1236"/>
      <c r="P10" s="1236"/>
      <c r="Q10" s="1236"/>
      <c r="R10" s="1237"/>
      <c r="S10" s="1163" t="str">
        <f>IF(NOT('DATA ENTRY SHEET'!AJ42=""),'DATA ENTRY SHEET'!AJ42,"")</f>
        <v/>
      </c>
      <c r="T10" s="1164"/>
      <c r="U10" s="1163" t="str">
        <f>IF(NOT('DATA ENTRY SHEET'!AM42=""),'DATA ENTRY SHEET'!AM42,"")</f>
        <v/>
      </c>
      <c r="V10" s="1164"/>
      <c r="W10" s="1163" t="str">
        <f>IF(NOT('DATA ENTRY SHEET'!AN42=""),'DATA ENTRY SHEET'!AN42,"")</f>
        <v/>
      </c>
      <c r="X10" s="1165"/>
      <c r="Y10" s="1164"/>
      <c r="Z10" s="947" t="str">
        <f>IF('DATA ENTRY SHEET'!AW42="","",'DATA ENTRY SHEET'!AW42)</f>
        <v/>
      </c>
      <c r="AA10" s="948"/>
      <c r="AB10" s="949"/>
      <c r="AC10" s="947" t="str">
        <f>IF(NOT('DATA ENTRY SHEET'!AY42=""),'DATA ENTRY SHEET'!AY42,"")</f>
        <v/>
      </c>
      <c r="AD10" s="948"/>
      <c r="AE10" s="948"/>
      <c r="AF10" s="949"/>
      <c r="AG10" s="1151" t="str">
        <f>IF('DATA ENTRY SHEET'!AR42="","",'DATA ENTRY SHEET'!AR42)</f>
        <v/>
      </c>
      <c r="AH10" s="1152"/>
      <c r="AI10" s="1153" t="str">
        <f>IF('DATA ENTRY SHEET'!BS42="","",'DATA ENTRY SHEET'!BS42)</f>
        <v/>
      </c>
      <c r="AJ10" s="1154"/>
      <c r="AK10" s="924" t="str">
        <f>IF(NOT('DATA ENTRY SHEET'!AT42=""),'DATA ENTRY SHEET'!AT42,"")</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SHEET'!B42=""),'DATA ENTRY SHEET'!B42,"")</f>
        <v/>
      </c>
      <c r="C11" s="1037"/>
      <c r="D11" s="1037"/>
      <c r="E11" s="1037"/>
      <c r="F11" s="1038" t="str">
        <f>IF('DATA ENTRY SHEET'!BX42="","",'DATA ENTRY SHEET'!BX42)</f>
        <v/>
      </c>
      <c r="G11" s="1038"/>
      <c r="H11" s="1038"/>
      <c r="I11" s="1038"/>
      <c r="J11" s="1038"/>
      <c r="K11" s="1039"/>
      <c r="L11" s="1051" t="str">
        <f>IF(NOT('DATA ENTRY SHEET'!H42=""),'DATA ENTRY SHEET'!H42,"")</f>
        <v/>
      </c>
      <c r="M11" s="1021"/>
      <c r="N11" s="1202" t="str">
        <f>IF(NOT('DATA ENTRY SHEET'!AD42=""),'DATA ENTRY SHEET'!AD42,"")</f>
        <v/>
      </c>
      <c r="O11" s="1203"/>
      <c r="P11" s="1203"/>
      <c r="Q11" s="1203"/>
      <c r="R11" s="1204"/>
      <c r="S11" s="1168" t="str">
        <f>IF(NOT('DATA ENTRY SHEET'!AI42=""),'DATA ENTRY SHEET'!AI42,"")</f>
        <v/>
      </c>
      <c r="T11" s="1169"/>
      <c r="U11" s="1168" t="str">
        <f>IF(NOT('DATA ENTRY SHEET'!AL42=""),'DATA ENTRY SHEET'!AL42,"")</f>
        <v/>
      </c>
      <c r="V11" s="1169"/>
      <c r="W11" s="1168" t="str">
        <f>IF(NOT('DATA ENTRY SHEET'!AO42=""),'DATA ENTRY SHEET'!AO42,"")</f>
        <v/>
      </c>
      <c r="X11" s="1187"/>
      <c r="Y11" s="1169"/>
      <c r="Z11" s="935" t="str">
        <f>IF(Z10="","",ROUNDUP((Z10)*((AB6)+1),2))</f>
        <v/>
      </c>
      <c r="AA11" s="936"/>
      <c r="AB11" s="937"/>
      <c r="AC11" s="935" t="str">
        <f>IF(AC10="","",ROUNDUP((AC10)*($AF$6+1),2))</f>
        <v/>
      </c>
      <c r="AD11" s="936"/>
      <c r="AE11" s="936"/>
      <c r="AF11" s="937"/>
      <c r="AG11" s="1145" t="str">
        <f>IF(NOT('DATA ENTRY SHEET'!AS42=""),'DATA ENTRY SHEET'!AS42,"")</f>
        <v/>
      </c>
      <c r="AH11" s="1146"/>
      <c r="AI11" s="1150" t="str">
        <f>IF('DATA ENTRY SHEET'!BV42="","",'DATA ENTRY SHEET'!BV42)</f>
        <v/>
      </c>
      <c r="AJ11" s="1150"/>
      <c r="AK11" s="922" t="str">
        <f>IF(NOT('DATA ENTRY SHEET'!AU42=""),'DATA ENTRY SHEET'!AU42,"")</f>
        <v/>
      </c>
      <c r="AL11" s="923"/>
      <c r="AM11" s="507"/>
      <c r="AN11" s="962" t="s">
        <v>34</v>
      </c>
      <c r="AO11" s="963"/>
      <c r="AQ11" s="74"/>
    </row>
    <row r="12" spans="1:44" ht="18" customHeight="1" x14ac:dyDescent="0.25">
      <c r="A12" s="371"/>
      <c r="B12" s="1022" t="str">
        <f>IF(NOT('DATA ENTRY SHEET'!C42=""),'DATA ENTRY SHEET'!C42,"")</f>
        <v/>
      </c>
      <c r="C12" s="1023"/>
      <c r="D12" s="1023"/>
      <c r="E12" s="1023"/>
      <c r="F12" s="1023"/>
      <c r="G12" s="1023"/>
      <c r="H12" s="1023"/>
      <c r="I12" s="1023"/>
      <c r="J12" s="1023"/>
      <c r="K12" s="649" t="str">
        <f>IF('DATA ENTRY SHEET'!AG42&lt;&gt;"",LEFT('DATA ENTRY SHEET'!AG42,1),"")</f>
        <v/>
      </c>
      <c r="L12" s="1084" t="str">
        <f>IF(NOT('DATA ENTRY SHEET'!G42=""),'DATA ENTRY SHEET'!G42,"")</f>
        <v/>
      </c>
      <c r="M12" s="998"/>
      <c r="N12" s="1234" t="str">
        <f>IF(NOT('DATA ENTRY SHEET'!AF42=""),'DATA ENTRY SHEET'!AF42,"")</f>
        <v/>
      </c>
      <c r="O12" s="1234"/>
      <c r="P12" s="1234"/>
      <c r="Q12" s="1234"/>
      <c r="R12" s="1234"/>
      <c r="S12" s="1168" t="str">
        <f>IF(NOT('DATA ENTRY SHEET'!AH42=""),'DATA ENTRY SHEET'!AH42,"")</f>
        <v/>
      </c>
      <c r="T12" s="1169"/>
      <c r="U12" s="1187" t="str">
        <f>IF(NOT('DATA ENTRY SHEET'!AK42=""),'DATA ENTRY SHEET'!AK42,"")</f>
        <v/>
      </c>
      <c r="V12" s="1169"/>
      <c r="W12" s="1188" t="str">
        <f>IF(NOT('DATA ENTRY SHEET'!AP42=""),'DATA ENTRY SHEET'!AP42,"")</f>
        <v/>
      </c>
      <c r="X12" s="1189"/>
      <c r="Y12" s="1190"/>
      <c r="Z12" s="935" t="str">
        <f>IF(NOT('DATA ENTRY SHEET'!AX42=""),'DATA ENTRY SHEET'!AX42,"")</f>
        <v/>
      </c>
      <c r="AA12" s="936"/>
      <c r="AB12" s="937"/>
      <c r="AC12" s="935" t="str">
        <f>IF(NOT('DATA ENTRY SHEET'!AZ42=""),'DATA ENTRY SHEET'!AZ42,"")</f>
        <v/>
      </c>
      <c r="AD12" s="936"/>
      <c r="AE12" s="936"/>
      <c r="AF12" s="937"/>
      <c r="AG12" s="1166" t="str">
        <f>IF('DATA ENTRY SHEET'!BR42="","",'DATA ENTRY SHEET'!BR42)</f>
        <v/>
      </c>
      <c r="AH12" s="1167"/>
      <c r="AI12" s="1150" t="str">
        <f>IF('DATA ENTRY SHEET'!BT42="","",'DATA ENTRY SHEET'!BT42)</f>
        <v/>
      </c>
      <c r="AJ12" s="1150"/>
      <c r="AK12" s="922" t="str">
        <f>IF(NOT('DATA ENTRY SHEET'!AV42=""),'DATA ENTRY SHEET'!AV42,"")</f>
        <v/>
      </c>
      <c r="AL12" s="923"/>
      <c r="AM12" s="507"/>
      <c r="AN12" s="331"/>
      <c r="AO12" s="332"/>
      <c r="AQ12" s="74"/>
    </row>
    <row r="13" spans="1:44" ht="18" customHeight="1" thickBot="1" x14ac:dyDescent="0.3">
      <c r="A13" s="371"/>
      <c r="B13" s="981" t="str">
        <f>IF(NOT('DATA ENTRY SHEET'!D42=""),'DATA ENTRY SHEET'!D42,"")</f>
        <v/>
      </c>
      <c r="C13" s="982"/>
      <c r="D13" s="982"/>
      <c r="E13" s="983"/>
      <c r="F13" s="1175" t="str">
        <f>IF('DATA ENTRY SHEET'!E42="","",'DATA ENTRY SHEET'!E42)</f>
        <v/>
      </c>
      <c r="G13" s="982"/>
      <c r="H13" s="982"/>
      <c r="I13" s="982"/>
      <c r="J13" s="982"/>
      <c r="K13" s="983"/>
      <c r="L13" s="1083" t="str">
        <f>IF(NOT('DATA ENTRY SHEET'!I42=""),'DATA ENTRY SHEET'!I42,"")</f>
        <v/>
      </c>
      <c r="M13" s="993"/>
      <c r="N13" s="1231" t="str">
        <f>IF(NOT('DATA ENTRY SHEET'!AE42=""),'DATA ENTRY SHEET'!AE42,"")</f>
        <v/>
      </c>
      <c r="O13" s="1232"/>
      <c r="P13" s="1232"/>
      <c r="Q13" s="1232"/>
      <c r="R13" s="1233"/>
      <c r="S13" s="1205"/>
      <c r="T13" s="1206"/>
      <c r="U13" s="1206"/>
      <c r="V13" s="1207"/>
      <c r="W13" s="1181" t="str">
        <f>IF(NOT('DATA ENTRY SHEET'!AQ42=""),'DATA ENTRY SHEET'!AQ42,"")</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SHEET'!BQ42="","",'DATA ENTRY SHEET'!BQ42)</f>
        <v/>
      </c>
      <c r="AH13" s="1173"/>
      <c r="AI13" s="1155" t="str">
        <f>IF('DATA ENTRY SHEET'!BU42="","",'DATA ENTRY SHEET'!BU42)</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2"/>
      <c r="O14" s="652"/>
      <c r="P14" s="652"/>
      <c r="Q14" s="652"/>
      <c r="R14" s="652"/>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24</v>
      </c>
      <c r="B15" s="984"/>
      <c r="C15" s="985"/>
      <c r="D15" s="985"/>
      <c r="E15" s="985"/>
      <c r="F15" s="985"/>
      <c r="G15" s="985"/>
      <c r="H15" s="985"/>
      <c r="I15" s="985"/>
      <c r="J15" s="985"/>
      <c r="K15" s="986"/>
      <c r="L15" s="1055" t="str">
        <f>IF(NOT('DATA ENTRY SHEET'!F43=""),'DATA ENTRY SHEET'!F43,"")</f>
        <v/>
      </c>
      <c r="M15" s="988"/>
      <c r="N15" s="1235" t="str">
        <f>IF(NOT('DATA ENTRY SHEET'!J43=""),'DATA ENTRY SHEET'!J43,"")</f>
        <v/>
      </c>
      <c r="O15" s="1236"/>
      <c r="P15" s="1236"/>
      <c r="Q15" s="1236"/>
      <c r="R15" s="1237"/>
      <c r="S15" s="1163" t="str">
        <f>IF(NOT('DATA ENTRY SHEET'!AJ43=""),'DATA ENTRY SHEET'!AJ43,"")</f>
        <v/>
      </c>
      <c r="T15" s="1164"/>
      <c r="U15" s="1163" t="str">
        <f>IF(NOT('DATA ENTRY SHEET'!AM43=""),'DATA ENTRY SHEET'!AM43,"")</f>
        <v/>
      </c>
      <c r="V15" s="1164"/>
      <c r="W15" s="1163" t="str">
        <f>IF(NOT('DATA ENTRY SHEET'!AN43=""),'DATA ENTRY SHEET'!AN43,"")</f>
        <v/>
      </c>
      <c r="X15" s="1165"/>
      <c r="Y15" s="1164"/>
      <c r="Z15" s="947" t="str">
        <f>IF('DATA ENTRY SHEET'!AW43="","",'DATA ENTRY SHEET'!AW43)</f>
        <v/>
      </c>
      <c r="AA15" s="948"/>
      <c r="AB15" s="949"/>
      <c r="AC15" s="947" t="str">
        <f>IF(NOT('DATA ENTRY SHEET'!AY43=""),'DATA ENTRY SHEET'!AY43,"")</f>
        <v/>
      </c>
      <c r="AD15" s="948"/>
      <c r="AE15" s="948"/>
      <c r="AF15" s="949"/>
      <c r="AG15" s="1151" t="str">
        <f>IF('DATA ENTRY SHEET'!AR43="","",'DATA ENTRY SHEET'!AR43)</f>
        <v/>
      </c>
      <c r="AH15" s="1152"/>
      <c r="AI15" s="1153" t="str">
        <f>IF('DATA ENTRY SHEET'!BS43="","",'DATA ENTRY SHEET'!BS43)</f>
        <v/>
      </c>
      <c r="AJ15" s="1154"/>
      <c r="AK15" s="924" t="str">
        <f>IF(NOT('DATA ENTRY SHEET'!AT43=""),'DATA ENTRY SHEET'!AT43,"")</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SHEET'!B43=""),'DATA ENTRY SHEET'!B43,"")</f>
        <v/>
      </c>
      <c r="C16" s="1037"/>
      <c r="D16" s="1037"/>
      <c r="E16" s="1037"/>
      <c r="F16" s="1038" t="str">
        <f>IF('DATA ENTRY SHEET'!BX43="","",'DATA ENTRY SHEET'!BX43)</f>
        <v/>
      </c>
      <c r="G16" s="1038"/>
      <c r="H16" s="1038"/>
      <c r="I16" s="1038"/>
      <c r="J16" s="1038"/>
      <c r="K16" s="1039"/>
      <c r="L16" s="1051" t="str">
        <f>IF(NOT('DATA ENTRY SHEET'!H43=""),'DATA ENTRY SHEET'!H43,"")</f>
        <v/>
      </c>
      <c r="M16" s="1021"/>
      <c r="N16" s="1202" t="str">
        <f>IF(NOT('DATA ENTRY SHEET'!AD43=""),'DATA ENTRY SHEET'!AD43,"")</f>
        <v/>
      </c>
      <c r="O16" s="1203"/>
      <c r="P16" s="1203"/>
      <c r="Q16" s="1203"/>
      <c r="R16" s="1204"/>
      <c r="S16" s="1168" t="str">
        <f>IF(NOT('DATA ENTRY SHEET'!AI43=""),'DATA ENTRY SHEET'!AI43,"")</f>
        <v/>
      </c>
      <c r="T16" s="1169"/>
      <c r="U16" s="1168" t="str">
        <f>IF(NOT('DATA ENTRY SHEET'!AL43=""),'DATA ENTRY SHEET'!AL43,"")</f>
        <v/>
      </c>
      <c r="V16" s="1169"/>
      <c r="W16" s="1168" t="str">
        <f>IF(NOT('DATA ENTRY SHEET'!AO43=""),'DATA ENTRY SHEET'!AO43,"")</f>
        <v/>
      </c>
      <c r="X16" s="1187"/>
      <c r="Y16" s="1169"/>
      <c r="Z16" s="935" t="str">
        <f>IF(Z15="","",ROUNDUP((Z15)*((AB6)+1),2))</f>
        <v/>
      </c>
      <c r="AA16" s="936"/>
      <c r="AB16" s="937"/>
      <c r="AC16" s="935" t="str">
        <f>IF(AC15="","",ROUNDUP((AC15)*($AF$6+1),2))</f>
        <v/>
      </c>
      <c r="AD16" s="936"/>
      <c r="AE16" s="936"/>
      <c r="AF16" s="937"/>
      <c r="AG16" s="1145" t="str">
        <f>IF(NOT('DATA ENTRY SHEET'!AS43=""),'DATA ENTRY SHEET'!AS43,"")</f>
        <v/>
      </c>
      <c r="AH16" s="1146"/>
      <c r="AI16" s="1150" t="str">
        <f>IF('DATA ENTRY SHEET'!BV43="","",'DATA ENTRY SHEET'!BV43)</f>
        <v/>
      </c>
      <c r="AJ16" s="1150"/>
      <c r="AK16" s="922" t="str">
        <f>IF(NOT('DATA ENTRY SHEET'!AU43=""),'DATA ENTRY SHEET'!AU43,"")</f>
        <v/>
      </c>
      <c r="AL16" s="923"/>
      <c r="AM16" s="507"/>
      <c r="AN16" s="962" t="s">
        <v>34</v>
      </c>
      <c r="AO16" s="963"/>
      <c r="AQ16" s="74"/>
    </row>
    <row r="17" spans="1:43" ht="18" customHeight="1" x14ac:dyDescent="0.25">
      <c r="A17" s="256"/>
      <c r="B17" s="1022" t="str">
        <f>IF(NOT('DATA ENTRY SHEET'!C43=""),'DATA ENTRY SHEET'!C43,"")</f>
        <v/>
      </c>
      <c r="C17" s="1023"/>
      <c r="D17" s="1023"/>
      <c r="E17" s="1023"/>
      <c r="F17" s="1023"/>
      <c r="G17" s="1023"/>
      <c r="H17" s="1023"/>
      <c r="I17" s="1023"/>
      <c r="J17" s="1023"/>
      <c r="K17" s="649" t="str">
        <f>IF('DATA ENTRY SHEET'!AG43&lt;&gt;"",LEFT('DATA ENTRY SHEET'!AG43,1),"")</f>
        <v/>
      </c>
      <c r="L17" s="1084" t="str">
        <f>IF(NOT('DATA ENTRY SHEET'!G43=""),'DATA ENTRY SHEET'!G43,"")</f>
        <v/>
      </c>
      <c r="M17" s="998"/>
      <c r="N17" s="1234" t="str">
        <f>IF(NOT('DATA ENTRY SHEET'!AF43=""),'DATA ENTRY SHEET'!AF43,"")</f>
        <v/>
      </c>
      <c r="O17" s="1234"/>
      <c r="P17" s="1234"/>
      <c r="Q17" s="1234"/>
      <c r="R17" s="1234"/>
      <c r="S17" s="1168" t="str">
        <f>IF(NOT('DATA ENTRY SHEET'!AH43=""),'DATA ENTRY SHEET'!AH43,"")</f>
        <v/>
      </c>
      <c r="T17" s="1169"/>
      <c r="U17" s="1187" t="str">
        <f>IF(NOT('DATA ENTRY SHEET'!AK43=""),'DATA ENTRY SHEET'!AK43,"")</f>
        <v/>
      </c>
      <c r="V17" s="1169"/>
      <c r="W17" s="1188" t="str">
        <f>IF(NOT('DATA ENTRY SHEET'!AP43=""),'DATA ENTRY SHEET'!AP43,"")</f>
        <v/>
      </c>
      <c r="X17" s="1189"/>
      <c r="Y17" s="1190"/>
      <c r="Z17" s="935" t="str">
        <f>IF(NOT('DATA ENTRY SHEET'!AX43=""),'DATA ENTRY SHEET'!AX43,"")</f>
        <v/>
      </c>
      <c r="AA17" s="936"/>
      <c r="AB17" s="937"/>
      <c r="AC17" s="935" t="str">
        <f>IF(NOT('DATA ENTRY SHEET'!AZ43=""),'DATA ENTRY SHEET'!AZ43,"")</f>
        <v/>
      </c>
      <c r="AD17" s="936"/>
      <c r="AE17" s="936"/>
      <c r="AF17" s="937"/>
      <c r="AG17" s="1166" t="str">
        <f>IF('DATA ENTRY SHEET'!BR43="","",'DATA ENTRY SHEET'!BR43)</f>
        <v/>
      </c>
      <c r="AH17" s="1167"/>
      <c r="AI17" s="1150" t="str">
        <f>IF('DATA ENTRY SHEET'!BT43="","",'DATA ENTRY SHEET'!BT43)</f>
        <v/>
      </c>
      <c r="AJ17" s="1150"/>
      <c r="AK17" s="922" t="str">
        <f>IF(NOT('DATA ENTRY SHEET'!AV43=""),'DATA ENTRY SHEET'!AV43,"")</f>
        <v/>
      </c>
      <c r="AL17" s="923"/>
      <c r="AM17" s="507"/>
      <c r="AN17" s="331"/>
      <c r="AO17" s="332"/>
      <c r="AQ17" s="74"/>
    </row>
    <row r="18" spans="1:43" ht="18" customHeight="1" thickBot="1" x14ac:dyDescent="0.3">
      <c r="A18" s="256"/>
      <c r="B18" s="981" t="str">
        <f>IF(NOT('DATA ENTRY SHEET'!D43=""),'DATA ENTRY SHEET'!D43,"")</f>
        <v/>
      </c>
      <c r="C18" s="982"/>
      <c r="D18" s="982"/>
      <c r="E18" s="983"/>
      <c r="F18" s="1175" t="str">
        <f>IF('DATA ENTRY SHEET'!E43="","",'DATA ENTRY SHEET'!E43)</f>
        <v/>
      </c>
      <c r="G18" s="982"/>
      <c r="H18" s="982"/>
      <c r="I18" s="982"/>
      <c r="J18" s="982"/>
      <c r="K18" s="983"/>
      <c r="L18" s="1083" t="str">
        <f>IF(NOT('DATA ENTRY SHEET'!I43=""),'DATA ENTRY SHEET'!I43,"")</f>
        <v/>
      </c>
      <c r="M18" s="993"/>
      <c r="N18" s="1231" t="str">
        <f>IF(NOT('DATA ENTRY SHEET'!AE43=""),'DATA ENTRY SHEET'!AE43,"")</f>
        <v/>
      </c>
      <c r="O18" s="1232"/>
      <c r="P18" s="1232"/>
      <c r="Q18" s="1232"/>
      <c r="R18" s="1233"/>
      <c r="S18" s="1147"/>
      <c r="T18" s="1148"/>
      <c r="U18" s="1148"/>
      <c r="V18" s="1149"/>
      <c r="W18" s="1181" t="str">
        <f>IF(NOT('DATA ENTRY SHEET'!AQ43=""),'DATA ENTRY SHEET'!AQ43,"")</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SHEET'!BQ43="","",'DATA ENTRY SHEET'!BQ43)</f>
        <v/>
      </c>
      <c r="AH18" s="1173"/>
      <c r="AI18" s="1155" t="str">
        <f>IF('DATA ENTRY SHEET'!BU43="","",'DATA ENTRY SHEET'!BU43)</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2"/>
      <c r="O19" s="652"/>
      <c r="P19" s="652"/>
      <c r="Q19" s="652"/>
      <c r="R19" s="652"/>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25</v>
      </c>
      <c r="B20" s="984"/>
      <c r="C20" s="985"/>
      <c r="D20" s="985"/>
      <c r="E20" s="985"/>
      <c r="F20" s="985"/>
      <c r="G20" s="985"/>
      <c r="H20" s="985"/>
      <c r="I20" s="985"/>
      <c r="J20" s="985"/>
      <c r="K20" s="986"/>
      <c r="L20" s="1055" t="str">
        <f>IF(NOT('DATA ENTRY SHEET'!F44=""),'DATA ENTRY SHEET'!F44,"")</f>
        <v/>
      </c>
      <c r="M20" s="988"/>
      <c r="N20" s="1235" t="str">
        <f>IF(NOT('DATA ENTRY SHEET'!J44=""),'DATA ENTRY SHEET'!J44,"")</f>
        <v/>
      </c>
      <c r="O20" s="1236"/>
      <c r="P20" s="1236"/>
      <c r="Q20" s="1236"/>
      <c r="R20" s="1237"/>
      <c r="S20" s="1163" t="str">
        <f>IF(NOT('DATA ENTRY SHEET'!AJ44=""),'DATA ENTRY SHEET'!AJ44,"")</f>
        <v/>
      </c>
      <c r="T20" s="1164"/>
      <c r="U20" s="1163" t="str">
        <f>IF(NOT('DATA ENTRY SHEET'!AM44=""),'DATA ENTRY SHEET'!AM44,"")</f>
        <v/>
      </c>
      <c r="V20" s="1164"/>
      <c r="W20" s="1163" t="str">
        <f>IF(NOT('DATA ENTRY SHEET'!AN44=""),'DATA ENTRY SHEET'!AN44,"")</f>
        <v/>
      </c>
      <c r="X20" s="1165"/>
      <c r="Y20" s="1164"/>
      <c r="Z20" s="947" t="str">
        <f>IF('DATA ENTRY SHEET'!AW44="","",'DATA ENTRY SHEET'!AW44)</f>
        <v/>
      </c>
      <c r="AA20" s="948"/>
      <c r="AB20" s="949"/>
      <c r="AC20" s="947" t="str">
        <f>IF(NOT('DATA ENTRY SHEET'!AY44=""),'DATA ENTRY SHEET'!AY44,"")</f>
        <v/>
      </c>
      <c r="AD20" s="948"/>
      <c r="AE20" s="948"/>
      <c r="AF20" s="949"/>
      <c r="AG20" s="1151" t="str">
        <f>IF('DATA ENTRY SHEET'!AR44="","",'DATA ENTRY SHEET'!AR44)</f>
        <v/>
      </c>
      <c r="AH20" s="1152"/>
      <c r="AI20" s="1153" t="str">
        <f>IF('DATA ENTRY SHEET'!BS44="","",'DATA ENTRY SHEET'!BS44)</f>
        <v/>
      </c>
      <c r="AJ20" s="1154"/>
      <c r="AK20" s="924" t="str">
        <f>IF(NOT('DATA ENTRY SHEET'!AT44=""),'DATA ENTRY SHEET'!AT44,"")</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SHEET'!B44=""),'DATA ENTRY SHEET'!B44,"")</f>
        <v/>
      </c>
      <c r="C21" s="1037"/>
      <c r="D21" s="1037"/>
      <c r="E21" s="1037"/>
      <c r="F21" s="1038" t="str">
        <f>IF('DATA ENTRY SHEET'!BX44="","",'DATA ENTRY SHEET'!BX44)</f>
        <v/>
      </c>
      <c r="G21" s="1038"/>
      <c r="H21" s="1038"/>
      <c r="I21" s="1038"/>
      <c r="J21" s="1038"/>
      <c r="K21" s="1039"/>
      <c r="L21" s="1051" t="str">
        <f>IF(NOT('DATA ENTRY SHEET'!H44=""),'DATA ENTRY SHEET'!H44,"")</f>
        <v/>
      </c>
      <c r="M21" s="1021"/>
      <c r="N21" s="1202" t="str">
        <f>IF(NOT('DATA ENTRY SHEET'!AD44=""),'DATA ENTRY SHEET'!AD44,"")</f>
        <v/>
      </c>
      <c r="O21" s="1203"/>
      <c r="P21" s="1203"/>
      <c r="Q21" s="1203"/>
      <c r="R21" s="1204"/>
      <c r="S21" s="1168" t="str">
        <f>IF(NOT('DATA ENTRY SHEET'!AI44=""),'DATA ENTRY SHEET'!AI44,"")</f>
        <v/>
      </c>
      <c r="T21" s="1169"/>
      <c r="U21" s="1168" t="str">
        <f>IF(NOT('DATA ENTRY SHEET'!AL44=""),'DATA ENTRY SHEET'!AL44,"")</f>
        <v/>
      </c>
      <c r="V21" s="1169"/>
      <c r="W21" s="1168" t="str">
        <f>IF(NOT('DATA ENTRY SHEET'!AO44=""),'DATA ENTRY SHEET'!AO44,"")</f>
        <v/>
      </c>
      <c r="X21" s="1187"/>
      <c r="Y21" s="1169"/>
      <c r="Z21" s="935" t="str">
        <f>IF(Z20="","",ROUNDUP((Z20)*(($AB$6)+1),2))</f>
        <v/>
      </c>
      <c r="AA21" s="936"/>
      <c r="AB21" s="937"/>
      <c r="AC21" s="935" t="str">
        <f>IF(AC20="","",ROUNDUP((AC20)*($AF$6+1),2))</f>
        <v/>
      </c>
      <c r="AD21" s="936"/>
      <c r="AE21" s="936"/>
      <c r="AF21" s="937"/>
      <c r="AG21" s="1145" t="str">
        <f>IF(NOT('DATA ENTRY SHEET'!AS44=""),'DATA ENTRY SHEET'!AS44,"")</f>
        <v/>
      </c>
      <c r="AH21" s="1146"/>
      <c r="AI21" s="1150" t="str">
        <f>IF('DATA ENTRY SHEET'!BV44="","",'DATA ENTRY SHEET'!BV44)</f>
        <v/>
      </c>
      <c r="AJ21" s="1150"/>
      <c r="AK21" s="922" t="str">
        <f>IF(NOT('DATA ENTRY SHEET'!AU44=""),'DATA ENTRY SHEET'!AU44,"")</f>
        <v/>
      </c>
      <c r="AL21" s="923"/>
      <c r="AM21" s="507"/>
      <c r="AN21" s="962" t="s">
        <v>34</v>
      </c>
      <c r="AO21" s="963"/>
      <c r="AQ21" s="74"/>
    </row>
    <row r="22" spans="1:43" ht="18" customHeight="1" x14ac:dyDescent="0.25">
      <c r="A22" s="371"/>
      <c r="B22" s="1022" t="str">
        <f>IF(NOT('DATA ENTRY SHEET'!C44=""),'DATA ENTRY SHEET'!C44,"")</f>
        <v/>
      </c>
      <c r="C22" s="1023"/>
      <c r="D22" s="1023"/>
      <c r="E22" s="1023"/>
      <c r="F22" s="1023"/>
      <c r="G22" s="1023"/>
      <c r="H22" s="1023"/>
      <c r="I22" s="1023"/>
      <c r="J22" s="1023"/>
      <c r="K22" s="649" t="str">
        <f>IF('DATA ENTRY SHEET'!AG44&lt;&gt;"",LEFT('DATA ENTRY SHEET'!AG44,1),"")</f>
        <v/>
      </c>
      <c r="L22" s="1084" t="str">
        <f>IF(NOT('DATA ENTRY SHEET'!G44=""),'DATA ENTRY SHEET'!G44,"")</f>
        <v/>
      </c>
      <c r="M22" s="998"/>
      <c r="N22" s="1234" t="str">
        <f>IF(NOT('DATA ENTRY SHEET'!AF44=""),'DATA ENTRY SHEET'!AF44,"")</f>
        <v/>
      </c>
      <c r="O22" s="1234"/>
      <c r="P22" s="1234"/>
      <c r="Q22" s="1234"/>
      <c r="R22" s="1234"/>
      <c r="S22" s="1168" t="str">
        <f>IF(NOT('DATA ENTRY SHEET'!AH44=""),'DATA ENTRY SHEET'!AH44,"")</f>
        <v/>
      </c>
      <c r="T22" s="1169"/>
      <c r="U22" s="1187" t="str">
        <f>IF(NOT('DATA ENTRY SHEET'!AK44=""),'DATA ENTRY SHEET'!AK44,"")</f>
        <v/>
      </c>
      <c r="V22" s="1169"/>
      <c r="W22" s="1188" t="str">
        <f>IF(NOT('DATA ENTRY SHEET'!AP44=""),'DATA ENTRY SHEET'!AP44,"")</f>
        <v/>
      </c>
      <c r="X22" s="1189"/>
      <c r="Y22" s="1190"/>
      <c r="Z22" s="935" t="str">
        <f>IF(NOT('DATA ENTRY SHEET'!AX44=""),'DATA ENTRY SHEET'!AX44,"")</f>
        <v/>
      </c>
      <c r="AA22" s="936"/>
      <c r="AB22" s="937"/>
      <c r="AC22" s="935" t="str">
        <f>IF(NOT('DATA ENTRY SHEET'!AZ44=""),'DATA ENTRY SHEET'!AZ44,"")</f>
        <v/>
      </c>
      <c r="AD22" s="936"/>
      <c r="AE22" s="936"/>
      <c r="AF22" s="937"/>
      <c r="AG22" s="1166" t="str">
        <f>IF('DATA ENTRY SHEET'!BR44="","",'DATA ENTRY SHEET'!BR44)</f>
        <v/>
      </c>
      <c r="AH22" s="1167"/>
      <c r="AI22" s="1150" t="str">
        <f>IF('DATA ENTRY SHEET'!BT44="","",'DATA ENTRY SHEET'!BT44)</f>
        <v/>
      </c>
      <c r="AJ22" s="1150"/>
      <c r="AK22" s="922" t="str">
        <f>IF(NOT('DATA ENTRY SHEET'!AV44=""),'DATA ENTRY SHEET'!AV44,"")</f>
        <v/>
      </c>
      <c r="AL22" s="923"/>
      <c r="AM22" s="507"/>
      <c r="AN22" s="331"/>
      <c r="AO22" s="332"/>
      <c r="AQ22" s="74"/>
    </row>
    <row r="23" spans="1:43" ht="18" customHeight="1" thickBot="1" x14ac:dyDescent="0.3">
      <c r="A23" s="371"/>
      <c r="B23" s="981" t="str">
        <f>IF(NOT('DATA ENTRY SHEET'!D44=""),'DATA ENTRY SHEET'!D44,"")</f>
        <v/>
      </c>
      <c r="C23" s="982"/>
      <c r="D23" s="982"/>
      <c r="E23" s="983"/>
      <c r="F23" s="1175" t="str">
        <f>IF('DATA ENTRY SHEET'!E44="","",'DATA ENTRY SHEET'!E44)</f>
        <v/>
      </c>
      <c r="G23" s="982"/>
      <c r="H23" s="982"/>
      <c r="I23" s="982"/>
      <c r="J23" s="982"/>
      <c r="K23" s="983"/>
      <c r="L23" s="1083" t="str">
        <f>IF(NOT('DATA ENTRY SHEET'!I44=""),'DATA ENTRY SHEET'!I44,"")</f>
        <v/>
      </c>
      <c r="M23" s="993"/>
      <c r="N23" s="1231" t="str">
        <f>IF(NOT('DATA ENTRY SHEET'!AE44=""),'DATA ENTRY SHEET'!AE44,"")</f>
        <v/>
      </c>
      <c r="O23" s="1232"/>
      <c r="P23" s="1232"/>
      <c r="Q23" s="1232"/>
      <c r="R23" s="1233"/>
      <c r="S23" s="1147"/>
      <c r="T23" s="1148"/>
      <c r="U23" s="1148"/>
      <c r="V23" s="1149"/>
      <c r="W23" s="1181" t="str">
        <f>IF(NOT('DATA ENTRY SHEET'!AQ44=""),'DATA ENTRY SHEET'!AQ44,"")</f>
        <v/>
      </c>
      <c r="X23" s="1182"/>
      <c r="Y23" s="1183"/>
      <c r="Z23" s="929" t="str">
        <f t="shared" ref="Z23" si="4">IF(AND(NOT(Z21=""),NOT(Z22="")),(Z22-Z21)/(Z22),"")</f>
        <v/>
      </c>
      <c r="AA23" s="930"/>
      <c r="AB23" s="931"/>
      <c r="AC23" s="929" t="str">
        <f>IF(AND(NOT(AC21=""),NOT(AC22="")),(AC22-AC21)/(AC22),"")</f>
        <v/>
      </c>
      <c r="AD23" s="930"/>
      <c r="AE23" s="930"/>
      <c r="AF23" s="931"/>
      <c r="AG23" s="1172" t="str">
        <f>IF('DATA ENTRY SHEET'!BQ44="","",'DATA ENTRY SHEET'!BQ44)</f>
        <v/>
      </c>
      <c r="AH23" s="1173"/>
      <c r="AI23" s="1155" t="str">
        <f>IF('DATA ENTRY SHEET'!BU44="","",'DATA ENTRY SHEET'!BU44)</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2"/>
      <c r="O24" s="652"/>
      <c r="P24" s="652"/>
      <c r="Q24" s="652"/>
      <c r="R24" s="652"/>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26</v>
      </c>
      <c r="B25" s="984"/>
      <c r="C25" s="985"/>
      <c r="D25" s="985"/>
      <c r="E25" s="985"/>
      <c r="F25" s="985"/>
      <c r="G25" s="985"/>
      <c r="H25" s="985"/>
      <c r="I25" s="985"/>
      <c r="J25" s="985"/>
      <c r="K25" s="986"/>
      <c r="L25" s="1055" t="str">
        <f>IF(NOT('DATA ENTRY SHEET'!F45=""),'DATA ENTRY SHEET'!F45,"")</f>
        <v/>
      </c>
      <c r="M25" s="988"/>
      <c r="N25" s="1235" t="str">
        <f>IF(NOT('DATA ENTRY SHEET'!J45=""),'DATA ENTRY SHEET'!J45,"")</f>
        <v/>
      </c>
      <c r="O25" s="1236"/>
      <c r="P25" s="1236"/>
      <c r="Q25" s="1236"/>
      <c r="R25" s="1237"/>
      <c r="S25" s="1163" t="str">
        <f>IF(NOT('DATA ENTRY SHEET'!AJ45=""),'DATA ENTRY SHEET'!AJ45,"")</f>
        <v/>
      </c>
      <c r="T25" s="1164"/>
      <c r="U25" s="1163" t="str">
        <f>IF(NOT('DATA ENTRY SHEET'!AM45=""),'DATA ENTRY SHEET'!AM45,"")</f>
        <v/>
      </c>
      <c r="V25" s="1164"/>
      <c r="W25" s="1163" t="str">
        <f>IF(NOT('DATA ENTRY SHEET'!AN45=""),'DATA ENTRY SHEET'!AN45,"")</f>
        <v/>
      </c>
      <c r="X25" s="1165"/>
      <c r="Y25" s="1164"/>
      <c r="Z25" s="947" t="str">
        <f>IF('DATA ENTRY SHEET'!AW45="","",'DATA ENTRY SHEET'!AW45)</f>
        <v/>
      </c>
      <c r="AA25" s="948"/>
      <c r="AB25" s="949"/>
      <c r="AC25" s="947" t="str">
        <f>IF(NOT('DATA ENTRY SHEET'!AY45=""),'DATA ENTRY SHEET'!AY45,"")</f>
        <v/>
      </c>
      <c r="AD25" s="948"/>
      <c r="AE25" s="948"/>
      <c r="AF25" s="949"/>
      <c r="AG25" s="1151" t="str">
        <f>IF('DATA ENTRY SHEET'!AR45="","",'DATA ENTRY SHEET'!AR45)</f>
        <v/>
      </c>
      <c r="AH25" s="1152"/>
      <c r="AI25" s="1153" t="str">
        <f>IF('DATA ENTRY SHEET'!BS45="","",'DATA ENTRY SHEET'!BS45)</f>
        <v/>
      </c>
      <c r="AJ25" s="1154"/>
      <c r="AK25" s="924" t="str">
        <f>IF(NOT('DATA ENTRY SHEET'!AT45=""),'DATA ENTRY SHEET'!AT45,"")</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SHEET'!B45=""),'DATA ENTRY SHEET'!B45,"")</f>
        <v/>
      </c>
      <c r="C26" s="1037"/>
      <c r="D26" s="1037"/>
      <c r="E26" s="1037"/>
      <c r="F26" s="1038" t="str">
        <f>IF('DATA ENTRY SHEET'!BX45="","",'DATA ENTRY SHEET'!BX45)</f>
        <v/>
      </c>
      <c r="G26" s="1038"/>
      <c r="H26" s="1038"/>
      <c r="I26" s="1038"/>
      <c r="J26" s="1038"/>
      <c r="K26" s="1039"/>
      <c r="L26" s="1051" t="str">
        <f>IF(NOT('DATA ENTRY SHEET'!H45=""),'DATA ENTRY SHEET'!H45,"")</f>
        <v/>
      </c>
      <c r="M26" s="1021"/>
      <c r="N26" s="1202" t="str">
        <f>IF(NOT('DATA ENTRY SHEET'!AD45=""),'DATA ENTRY SHEET'!AD45,"")</f>
        <v/>
      </c>
      <c r="O26" s="1203"/>
      <c r="P26" s="1203"/>
      <c r="Q26" s="1203"/>
      <c r="R26" s="1204"/>
      <c r="S26" s="1168" t="str">
        <f>IF(NOT('DATA ENTRY SHEET'!AI45=""),'DATA ENTRY SHEET'!AI45,"")</f>
        <v/>
      </c>
      <c r="T26" s="1169"/>
      <c r="U26" s="1168" t="str">
        <f>IF(NOT('DATA ENTRY SHEET'!AL45=""),'DATA ENTRY SHEET'!AL45,"")</f>
        <v/>
      </c>
      <c r="V26" s="1169"/>
      <c r="W26" s="1168" t="str">
        <f>IF(NOT('DATA ENTRY SHEET'!AO45=""),'DATA ENTRY SHEET'!AO45,"")</f>
        <v/>
      </c>
      <c r="X26" s="1187"/>
      <c r="Y26" s="1169"/>
      <c r="Z26" s="935" t="str">
        <f>IF(Z25="","",ROUNDUP((Z25)*(($AB$6)+1),2))</f>
        <v/>
      </c>
      <c r="AA26" s="936"/>
      <c r="AB26" s="937"/>
      <c r="AC26" s="935" t="str">
        <f>IF(AC25="","",ROUNDUP((AC25)*($AF$6+1),2))</f>
        <v/>
      </c>
      <c r="AD26" s="936"/>
      <c r="AE26" s="936"/>
      <c r="AF26" s="937"/>
      <c r="AG26" s="1145" t="str">
        <f>IF(NOT('DATA ENTRY SHEET'!AS45=""),'DATA ENTRY SHEET'!AS45,"")</f>
        <v/>
      </c>
      <c r="AH26" s="1146"/>
      <c r="AI26" s="1150" t="str">
        <f>IF('DATA ENTRY SHEET'!BV45="","",'DATA ENTRY SHEET'!BV45)</f>
        <v/>
      </c>
      <c r="AJ26" s="1150"/>
      <c r="AK26" s="922" t="str">
        <f>IF(NOT('DATA ENTRY SHEET'!AU45=""),'DATA ENTRY SHEET'!AU45,"")</f>
        <v/>
      </c>
      <c r="AL26" s="923"/>
      <c r="AM26" s="507"/>
      <c r="AN26" s="962" t="s">
        <v>34</v>
      </c>
      <c r="AO26" s="963"/>
      <c r="AQ26" s="74"/>
    </row>
    <row r="27" spans="1:43" ht="18" customHeight="1" x14ac:dyDescent="0.25">
      <c r="A27" s="371"/>
      <c r="B27" s="1022" t="str">
        <f>IF(NOT('DATA ENTRY SHEET'!C45=""),'DATA ENTRY SHEET'!C45,"")</f>
        <v/>
      </c>
      <c r="C27" s="1023"/>
      <c r="D27" s="1023"/>
      <c r="E27" s="1023"/>
      <c r="F27" s="1023"/>
      <c r="G27" s="1023"/>
      <c r="H27" s="1023"/>
      <c r="I27" s="1023"/>
      <c r="J27" s="1023"/>
      <c r="K27" s="649" t="str">
        <f>IF('DATA ENTRY SHEET'!AG45&lt;&gt;"",LEFT('DATA ENTRY SHEET'!AG45,1),"")</f>
        <v/>
      </c>
      <c r="L27" s="1084" t="str">
        <f>IF(NOT('DATA ENTRY SHEET'!G45=""),'DATA ENTRY SHEET'!G45,"")</f>
        <v/>
      </c>
      <c r="M27" s="998"/>
      <c r="N27" s="1234" t="str">
        <f>IF(NOT('DATA ENTRY SHEET'!AF45=""),'DATA ENTRY SHEET'!AF45,"")</f>
        <v/>
      </c>
      <c r="O27" s="1234"/>
      <c r="P27" s="1234"/>
      <c r="Q27" s="1234"/>
      <c r="R27" s="1234"/>
      <c r="S27" s="1168" t="str">
        <f>IF(NOT('DATA ENTRY SHEET'!AH45=""),'DATA ENTRY SHEET'!AH45,"")</f>
        <v/>
      </c>
      <c r="T27" s="1169"/>
      <c r="U27" s="1187" t="str">
        <f>IF(NOT('DATA ENTRY SHEET'!AK45=""),'DATA ENTRY SHEET'!AK45,"")</f>
        <v/>
      </c>
      <c r="V27" s="1169"/>
      <c r="W27" s="1188" t="str">
        <f>IF(NOT('DATA ENTRY SHEET'!AP45=""),'DATA ENTRY SHEET'!AP45,"")</f>
        <v/>
      </c>
      <c r="X27" s="1189"/>
      <c r="Y27" s="1190"/>
      <c r="Z27" s="935" t="str">
        <f>IF(NOT('DATA ENTRY SHEET'!AX45=""),'DATA ENTRY SHEET'!AX45,"")</f>
        <v/>
      </c>
      <c r="AA27" s="936"/>
      <c r="AB27" s="937"/>
      <c r="AC27" s="935" t="str">
        <f>IF(NOT('DATA ENTRY SHEET'!AZ45=""),'DATA ENTRY SHEET'!AZ45,"")</f>
        <v/>
      </c>
      <c r="AD27" s="936"/>
      <c r="AE27" s="936"/>
      <c r="AF27" s="937"/>
      <c r="AG27" s="1166" t="str">
        <f>IF('DATA ENTRY SHEET'!BR45="","",'DATA ENTRY SHEET'!BR45)</f>
        <v/>
      </c>
      <c r="AH27" s="1167"/>
      <c r="AI27" s="1150" t="str">
        <f>IF('DATA ENTRY SHEET'!BT45="","",'DATA ENTRY SHEET'!BT45)</f>
        <v/>
      </c>
      <c r="AJ27" s="1150"/>
      <c r="AK27" s="922" t="str">
        <f>IF(NOT('DATA ENTRY SHEET'!AV45=""),'DATA ENTRY SHEET'!AV45,"")</f>
        <v/>
      </c>
      <c r="AL27" s="923"/>
      <c r="AM27" s="507"/>
      <c r="AN27" s="331"/>
      <c r="AO27" s="332"/>
      <c r="AQ27" s="74"/>
    </row>
    <row r="28" spans="1:43" ht="18" customHeight="1" thickBot="1" x14ac:dyDescent="0.3">
      <c r="A28" s="371"/>
      <c r="B28" s="981" t="str">
        <f>IF(NOT('DATA ENTRY SHEET'!D45=""),'DATA ENTRY SHEET'!D45,"")</f>
        <v/>
      </c>
      <c r="C28" s="982"/>
      <c r="D28" s="982"/>
      <c r="E28" s="983"/>
      <c r="F28" s="1175" t="str">
        <f>IF('DATA ENTRY SHEET'!E45="","",'DATA ENTRY SHEET'!E45)</f>
        <v/>
      </c>
      <c r="G28" s="982"/>
      <c r="H28" s="982"/>
      <c r="I28" s="982"/>
      <c r="J28" s="982"/>
      <c r="K28" s="983"/>
      <c r="L28" s="1083" t="str">
        <f>IF(NOT('DATA ENTRY SHEET'!I45=""),'DATA ENTRY SHEET'!I45,"")</f>
        <v/>
      </c>
      <c r="M28" s="993"/>
      <c r="N28" s="1231" t="str">
        <f>IF(NOT('DATA ENTRY SHEET'!AE45=""),'DATA ENTRY SHEET'!AE45,"")</f>
        <v/>
      </c>
      <c r="O28" s="1232"/>
      <c r="P28" s="1232"/>
      <c r="Q28" s="1232"/>
      <c r="R28" s="1233"/>
      <c r="S28" s="1147"/>
      <c r="T28" s="1148"/>
      <c r="U28" s="1148"/>
      <c r="V28" s="1149"/>
      <c r="W28" s="1181" t="str">
        <f>IF(NOT('DATA ENTRY SHEET'!AQ45=""),'DATA ENTRY SHEET'!AQ45,"")</f>
        <v/>
      </c>
      <c r="X28" s="1182"/>
      <c r="Y28" s="1183"/>
      <c r="Z28" s="929" t="str">
        <f t="shared" ref="Z28" si="5">IF(AND(NOT(Z26=""),NOT(Z27="")),(Z27-Z26)/(Z27),"")</f>
        <v/>
      </c>
      <c r="AA28" s="930"/>
      <c r="AB28" s="931"/>
      <c r="AC28" s="929" t="str">
        <f>IF(AND(NOT(AC26=""),NOT(AC27="")),(AC27-AC26)/(AC27),"")</f>
        <v/>
      </c>
      <c r="AD28" s="930"/>
      <c r="AE28" s="930"/>
      <c r="AF28" s="931"/>
      <c r="AG28" s="1172" t="str">
        <f>IF('DATA ENTRY SHEET'!BQ45="","",'DATA ENTRY SHEET'!BQ45)</f>
        <v/>
      </c>
      <c r="AH28" s="1173"/>
      <c r="AI28" s="1155" t="str">
        <f>IF('DATA ENTRY SHEET'!BU45="","",'DATA ENTRY SHEET'!BU45)</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2"/>
      <c r="O29" s="652"/>
      <c r="P29" s="652"/>
      <c r="Q29" s="652"/>
      <c r="R29" s="652"/>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27</v>
      </c>
      <c r="B30" s="984"/>
      <c r="C30" s="985"/>
      <c r="D30" s="985"/>
      <c r="E30" s="985"/>
      <c r="F30" s="985"/>
      <c r="G30" s="985"/>
      <c r="H30" s="985"/>
      <c r="I30" s="985"/>
      <c r="J30" s="985"/>
      <c r="K30" s="986"/>
      <c r="L30" s="1055" t="str">
        <f>IF(NOT('DATA ENTRY SHEET'!F46=""),'DATA ENTRY SHEET'!F46,"")</f>
        <v/>
      </c>
      <c r="M30" s="988"/>
      <c r="N30" s="1235" t="str">
        <f>IF(NOT('DATA ENTRY SHEET'!J46=""),'DATA ENTRY SHEET'!J46,"")</f>
        <v/>
      </c>
      <c r="O30" s="1236"/>
      <c r="P30" s="1236"/>
      <c r="Q30" s="1236"/>
      <c r="R30" s="1237"/>
      <c r="S30" s="1163" t="str">
        <f>IF(NOT('DATA ENTRY SHEET'!AJ46=""),'DATA ENTRY SHEET'!AJ46,"")</f>
        <v/>
      </c>
      <c r="T30" s="1164"/>
      <c r="U30" s="1163" t="str">
        <f>IF(NOT('DATA ENTRY SHEET'!AM46=""),'DATA ENTRY SHEET'!AM46,"")</f>
        <v/>
      </c>
      <c r="V30" s="1164"/>
      <c r="W30" s="1163" t="str">
        <f>IF(NOT('DATA ENTRY SHEET'!AN46=""),'DATA ENTRY SHEET'!AN46,"")</f>
        <v/>
      </c>
      <c r="X30" s="1165"/>
      <c r="Y30" s="1164"/>
      <c r="Z30" s="947" t="str">
        <f>IF('DATA ENTRY SHEET'!AW46="","",'DATA ENTRY SHEET'!AW46)</f>
        <v/>
      </c>
      <c r="AA30" s="948"/>
      <c r="AB30" s="949"/>
      <c r="AC30" s="947" t="str">
        <f>IF(NOT('DATA ENTRY SHEET'!AY46=""),'DATA ENTRY SHEET'!AY46,"")</f>
        <v/>
      </c>
      <c r="AD30" s="948"/>
      <c r="AE30" s="948"/>
      <c r="AF30" s="949"/>
      <c r="AG30" s="1151" t="str">
        <f>IF('DATA ENTRY SHEET'!AR46="","",'DATA ENTRY SHEET'!AR46)</f>
        <v/>
      </c>
      <c r="AH30" s="1152"/>
      <c r="AI30" s="1153" t="str">
        <f>IF('DATA ENTRY SHEET'!BS46="","",'DATA ENTRY SHEET'!BS46)</f>
        <v/>
      </c>
      <c r="AJ30" s="1154"/>
      <c r="AK30" s="924" t="str">
        <f>IF(NOT('DATA ENTRY SHEET'!AT46=""),'DATA ENTRY SHEET'!AT46,"")</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SHEET'!B46=""),'DATA ENTRY SHEET'!B46,"")</f>
        <v/>
      </c>
      <c r="C31" s="1037"/>
      <c r="D31" s="1037"/>
      <c r="E31" s="1037"/>
      <c r="F31" s="1038" t="str">
        <f>IF('DATA ENTRY SHEET'!BX46="","",'DATA ENTRY SHEET'!BX46)</f>
        <v/>
      </c>
      <c r="G31" s="1038"/>
      <c r="H31" s="1038"/>
      <c r="I31" s="1038"/>
      <c r="J31" s="1038"/>
      <c r="K31" s="1039"/>
      <c r="L31" s="1051" t="str">
        <f>IF(NOT('DATA ENTRY SHEET'!H46=""),'DATA ENTRY SHEET'!H46,"")</f>
        <v/>
      </c>
      <c r="M31" s="1021"/>
      <c r="N31" s="1202" t="str">
        <f>IF(NOT('DATA ENTRY SHEET'!AD46=""),'DATA ENTRY SHEET'!AD46,"")</f>
        <v/>
      </c>
      <c r="O31" s="1203"/>
      <c r="P31" s="1203"/>
      <c r="Q31" s="1203"/>
      <c r="R31" s="1204"/>
      <c r="S31" s="1168" t="str">
        <f>IF(NOT('DATA ENTRY SHEET'!AI46=""),'DATA ENTRY SHEET'!AI46,"")</f>
        <v/>
      </c>
      <c r="T31" s="1169"/>
      <c r="U31" s="1168" t="str">
        <f>IF(NOT('DATA ENTRY SHEET'!AL46=""),'DATA ENTRY SHEET'!AL46,"")</f>
        <v/>
      </c>
      <c r="V31" s="1169"/>
      <c r="W31" s="1168" t="str">
        <f>IF(NOT('DATA ENTRY SHEET'!AO46=""),'DATA ENTRY SHEET'!AO46,"")</f>
        <v/>
      </c>
      <c r="X31" s="1187"/>
      <c r="Y31" s="1169"/>
      <c r="Z31" s="935" t="str">
        <f>IF(Z30="","",ROUNDUP((Z30)*(($AB$6)+1),2))</f>
        <v/>
      </c>
      <c r="AA31" s="936"/>
      <c r="AB31" s="937"/>
      <c r="AC31" s="935" t="str">
        <f>IF(AC30="","",ROUNDUP((AC30)*($AF$6+1),2))</f>
        <v/>
      </c>
      <c r="AD31" s="936"/>
      <c r="AE31" s="936"/>
      <c r="AF31" s="937"/>
      <c r="AG31" s="1145" t="str">
        <f>IF(NOT('DATA ENTRY SHEET'!AS46=""),'DATA ENTRY SHEET'!AS46,"")</f>
        <v/>
      </c>
      <c r="AH31" s="1146"/>
      <c r="AI31" s="1150" t="str">
        <f>IF('DATA ENTRY SHEET'!BV46="","",'DATA ENTRY SHEET'!BV46)</f>
        <v/>
      </c>
      <c r="AJ31" s="1150"/>
      <c r="AK31" s="922" t="str">
        <f>IF(NOT('DATA ENTRY SHEET'!AU46=""),'DATA ENTRY SHEET'!AU46,"")</f>
        <v/>
      </c>
      <c r="AL31" s="923"/>
      <c r="AM31" s="507"/>
      <c r="AN31" s="962" t="s">
        <v>34</v>
      </c>
      <c r="AO31" s="963"/>
      <c r="AQ31" s="74"/>
    </row>
    <row r="32" spans="1:43" ht="18" customHeight="1" x14ac:dyDescent="0.25">
      <c r="A32" s="371"/>
      <c r="B32" s="1022" t="str">
        <f>IF(NOT('DATA ENTRY SHEET'!C46=""),'DATA ENTRY SHEET'!C46,"")</f>
        <v/>
      </c>
      <c r="C32" s="1023"/>
      <c r="D32" s="1023"/>
      <c r="E32" s="1023"/>
      <c r="F32" s="1023"/>
      <c r="G32" s="1023"/>
      <c r="H32" s="1023"/>
      <c r="I32" s="1023"/>
      <c r="J32" s="1023"/>
      <c r="K32" s="649" t="str">
        <f>IF('DATA ENTRY SHEET'!AG46&lt;&gt;"",LEFT('DATA ENTRY SHEET'!AG46,1),"")</f>
        <v/>
      </c>
      <c r="L32" s="1084" t="str">
        <f>IF(NOT('DATA ENTRY SHEET'!G46=""),'DATA ENTRY SHEET'!G46,"")</f>
        <v/>
      </c>
      <c r="M32" s="998"/>
      <c r="N32" s="1234" t="str">
        <f>IF(NOT('DATA ENTRY SHEET'!AF46=""),'DATA ENTRY SHEET'!AF46,"")</f>
        <v/>
      </c>
      <c r="O32" s="1234"/>
      <c r="P32" s="1234"/>
      <c r="Q32" s="1234"/>
      <c r="R32" s="1234"/>
      <c r="S32" s="1168" t="str">
        <f>IF(NOT('DATA ENTRY SHEET'!AH46=""),'DATA ENTRY SHEET'!AH46,"")</f>
        <v/>
      </c>
      <c r="T32" s="1169"/>
      <c r="U32" s="1187" t="str">
        <f>IF(NOT('DATA ENTRY SHEET'!AK46=""),'DATA ENTRY SHEET'!AK46,"")</f>
        <v/>
      </c>
      <c r="V32" s="1169"/>
      <c r="W32" s="1188" t="str">
        <f>IF(NOT('DATA ENTRY SHEET'!AP46=""),'DATA ENTRY SHEET'!AP46,"")</f>
        <v/>
      </c>
      <c r="X32" s="1189"/>
      <c r="Y32" s="1190"/>
      <c r="Z32" s="935" t="str">
        <f>IF(NOT('DATA ENTRY SHEET'!AX46=""),'DATA ENTRY SHEET'!AX46,"")</f>
        <v/>
      </c>
      <c r="AA32" s="936"/>
      <c r="AB32" s="937"/>
      <c r="AC32" s="935" t="str">
        <f>IF(NOT('DATA ENTRY SHEET'!AZ46=""),'DATA ENTRY SHEET'!AZ46,"")</f>
        <v/>
      </c>
      <c r="AD32" s="936"/>
      <c r="AE32" s="936"/>
      <c r="AF32" s="937"/>
      <c r="AG32" s="1166" t="str">
        <f>IF('DATA ENTRY SHEET'!BR46="","",'DATA ENTRY SHEET'!BR46)</f>
        <v/>
      </c>
      <c r="AH32" s="1167"/>
      <c r="AI32" s="1150" t="str">
        <f>IF('DATA ENTRY SHEET'!BT46="","",'DATA ENTRY SHEET'!BT46)</f>
        <v/>
      </c>
      <c r="AJ32" s="1150"/>
      <c r="AK32" s="922" t="str">
        <f>IF(NOT('DATA ENTRY SHEET'!AV46=""),'DATA ENTRY SHEET'!AV46,"")</f>
        <v/>
      </c>
      <c r="AL32" s="923"/>
      <c r="AM32" s="507"/>
      <c r="AN32" s="331"/>
      <c r="AO32" s="332"/>
      <c r="AQ32" s="74"/>
    </row>
    <row r="33" spans="1:43" ht="18" customHeight="1" thickBot="1" x14ac:dyDescent="0.3">
      <c r="A33" s="371"/>
      <c r="B33" s="981" t="str">
        <f>IF(NOT('DATA ENTRY SHEET'!D46=""),'DATA ENTRY SHEET'!D46,"")</f>
        <v/>
      </c>
      <c r="C33" s="982"/>
      <c r="D33" s="982"/>
      <c r="E33" s="983"/>
      <c r="F33" s="1175" t="str">
        <f>IF('DATA ENTRY SHEET'!E46="","",'DATA ENTRY SHEET'!E46)</f>
        <v/>
      </c>
      <c r="G33" s="982"/>
      <c r="H33" s="982"/>
      <c r="I33" s="982"/>
      <c r="J33" s="982"/>
      <c r="K33" s="983"/>
      <c r="L33" s="1083" t="str">
        <f>IF(NOT('DATA ENTRY SHEET'!I46=""),'DATA ENTRY SHEET'!I46,"")</f>
        <v/>
      </c>
      <c r="M33" s="993"/>
      <c r="N33" s="1231" t="str">
        <f>IF(NOT('DATA ENTRY SHEET'!AE46=""),'DATA ENTRY SHEET'!AE46,"")</f>
        <v/>
      </c>
      <c r="O33" s="1232"/>
      <c r="P33" s="1232"/>
      <c r="Q33" s="1232"/>
      <c r="R33" s="1233"/>
      <c r="S33" s="1147"/>
      <c r="T33" s="1148"/>
      <c r="U33" s="1148"/>
      <c r="V33" s="1149"/>
      <c r="W33" s="1181" t="str">
        <f>IF(NOT('DATA ENTRY SHEET'!AQ46=""),'DATA ENTRY SHEET'!AQ46,"")</f>
        <v/>
      </c>
      <c r="X33" s="1182"/>
      <c r="Y33" s="1183"/>
      <c r="Z33" s="929" t="str">
        <f>IF(AND(NOT(Z31=""),NOT(Z32="")),(Z32-Z31)/(Z32),"")</f>
        <v/>
      </c>
      <c r="AA33" s="930"/>
      <c r="AB33" s="931"/>
      <c r="AC33" s="929" t="str">
        <f>IF(AND(NOT(AC31=""),NOT(AC32="")),(AC32-AC31)/(AC32),"")</f>
        <v/>
      </c>
      <c r="AD33" s="930"/>
      <c r="AE33" s="930"/>
      <c r="AF33" s="931"/>
      <c r="AG33" s="1172" t="str">
        <f>IF('DATA ENTRY SHEET'!BQ46="","",'DATA ENTRY SHEET'!BQ46)</f>
        <v/>
      </c>
      <c r="AH33" s="1173"/>
      <c r="AI33" s="1155" t="str">
        <f>IF('DATA ENTRY SHEET'!BU46="","",'DATA ENTRY SHEET'!BU46)</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2"/>
      <c r="O34" s="652"/>
      <c r="P34" s="652"/>
      <c r="Q34" s="652"/>
      <c r="R34" s="652"/>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28</v>
      </c>
      <c r="B35" s="984"/>
      <c r="C35" s="985"/>
      <c r="D35" s="985"/>
      <c r="E35" s="985"/>
      <c r="F35" s="985"/>
      <c r="G35" s="985"/>
      <c r="H35" s="985"/>
      <c r="I35" s="985"/>
      <c r="J35" s="985"/>
      <c r="K35" s="986"/>
      <c r="L35" s="1055" t="str">
        <f>IF(NOT('DATA ENTRY SHEET'!F47=""),'DATA ENTRY SHEET'!F47,"")</f>
        <v/>
      </c>
      <c r="M35" s="988"/>
      <c r="N35" s="1235" t="str">
        <f>IF(NOT('DATA ENTRY SHEET'!J47=""),'DATA ENTRY SHEET'!J47,"")</f>
        <v/>
      </c>
      <c r="O35" s="1236"/>
      <c r="P35" s="1236"/>
      <c r="Q35" s="1236"/>
      <c r="R35" s="1237"/>
      <c r="S35" s="1163" t="str">
        <f>IF(NOT('DATA ENTRY SHEET'!AJ47=""),'DATA ENTRY SHEET'!AJ47,"")</f>
        <v/>
      </c>
      <c r="T35" s="1164"/>
      <c r="U35" s="1163" t="str">
        <f>IF(NOT('DATA ENTRY SHEET'!AM47=""),'DATA ENTRY SHEET'!AM47,"")</f>
        <v/>
      </c>
      <c r="V35" s="1164"/>
      <c r="W35" s="1163" t="str">
        <f>IF(NOT('DATA ENTRY SHEET'!AN47=""),'DATA ENTRY SHEET'!AN47,"")</f>
        <v/>
      </c>
      <c r="X35" s="1165"/>
      <c r="Y35" s="1164"/>
      <c r="Z35" s="947" t="str">
        <f>IF('DATA ENTRY SHEET'!AW47="","",'DATA ENTRY SHEET'!AW47)</f>
        <v/>
      </c>
      <c r="AA35" s="948"/>
      <c r="AB35" s="949"/>
      <c r="AC35" s="947" t="str">
        <f>IF(NOT('DATA ENTRY SHEET'!AY47=""),'DATA ENTRY SHEET'!AY47,"")</f>
        <v/>
      </c>
      <c r="AD35" s="948"/>
      <c r="AE35" s="948"/>
      <c r="AF35" s="949"/>
      <c r="AG35" s="1151" t="str">
        <f>IF('DATA ENTRY SHEET'!AR47="","",'DATA ENTRY SHEET'!AR47)</f>
        <v/>
      </c>
      <c r="AH35" s="1152"/>
      <c r="AI35" s="1153" t="str">
        <f>IF('DATA ENTRY SHEET'!BS47="","",'DATA ENTRY SHEET'!BS47)</f>
        <v/>
      </c>
      <c r="AJ35" s="1154"/>
      <c r="AK35" s="924" t="str">
        <f>IF(NOT('DATA ENTRY SHEET'!AT47=""),'DATA ENTRY SHEET'!AT47,"")</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SHEET'!B47=""),'DATA ENTRY SHEET'!B47,"")</f>
        <v/>
      </c>
      <c r="C36" s="1037"/>
      <c r="D36" s="1037"/>
      <c r="E36" s="1037"/>
      <c r="F36" s="1038" t="str">
        <f>IF('DATA ENTRY SHEET'!BX47="","",'DATA ENTRY SHEET'!BX47)</f>
        <v/>
      </c>
      <c r="G36" s="1038"/>
      <c r="H36" s="1038"/>
      <c r="I36" s="1038"/>
      <c r="J36" s="1038"/>
      <c r="K36" s="1039"/>
      <c r="L36" s="1051" t="str">
        <f>IF(NOT('DATA ENTRY SHEET'!H47=""),'DATA ENTRY SHEET'!H47,"")</f>
        <v/>
      </c>
      <c r="M36" s="1021"/>
      <c r="N36" s="1202" t="str">
        <f>IF(NOT('DATA ENTRY SHEET'!AD47=""),'DATA ENTRY SHEET'!AD47,"")</f>
        <v/>
      </c>
      <c r="O36" s="1203"/>
      <c r="P36" s="1203"/>
      <c r="Q36" s="1203"/>
      <c r="R36" s="1204"/>
      <c r="S36" s="1168" t="str">
        <f>IF(NOT('DATA ENTRY SHEET'!AI47=""),'DATA ENTRY SHEET'!AI47,"")</f>
        <v/>
      </c>
      <c r="T36" s="1169"/>
      <c r="U36" s="1168" t="str">
        <f>IF(NOT('DATA ENTRY SHEET'!AL47=""),'DATA ENTRY SHEET'!AL47,"")</f>
        <v/>
      </c>
      <c r="V36" s="1169"/>
      <c r="W36" s="1168" t="str">
        <f>IF(NOT('DATA ENTRY SHEET'!AO47=""),'DATA ENTRY SHEET'!AO47,"")</f>
        <v/>
      </c>
      <c r="X36" s="1187"/>
      <c r="Y36" s="1169"/>
      <c r="Z36" s="935" t="str">
        <f>IF(Z35="","",ROUNDUP((Z35)*(($AB$6)+1),2))</f>
        <v/>
      </c>
      <c r="AA36" s="936"/>
      <c r="AB36" s="937"/>
      <c r="AC36" s="935" t="str">
        <f>IF(AC35="","",ROUNDUP((AC35)*($AF$6+1),2))</f>
        <v/>
      </c>
      <c r="AD36" s="936"/>
      <c r="AE36" s="936"/>
      <c r="AF36" s="937"/>
      <c r="AG36" s="1145" t="str">
        <f>IF(NOT('DATA ENTRY SHEET'!AS47=""),'DATA ENTRY SHEET'!AS47,"")</f>
        <v/>
      </c>
      <c r="AH36" s="1146"/>
      <c r="AI36" s="1150" t="str">
        <f>IF('DATA ENTRY SHEET'!BV47="","",'DATA ENTRY SHEET'!BV47)</f>
        <v/>
      </c>
      <c r="AJ36" s="1150"/>
      <c r="AK36" s="922" t="str">
        <f>IF(NOT('DATA ENTRY SHEET'!AU47=""),'DATA ENTRY SHEET'!AU47,"")</f>
        <v/>
      </c>
      <c r="AL36" s="923"/>
      <c r="AM36" s="507"/>
      <c r="AN36" s="962" t="s">
        <v>34</v>
      </c>
      <c r="AO36" s="963"/>
      <c r="AQ36" s="74"/>
    </row>
    <row r="37" spans="1:43" ht="18" customHeight="1" x14ac:dyDescent="0.25">
      <c r="A37" s="371"/>
      <c r="B37" s="1022" t="str">
        <f>IF(NOT('DATA ENTRY SHEET'!C47=""),'DATA ENTRY SHEET'!C47,"")</f>
        <v/>
      </c>
      <c r="C37" s="1023"/>
      <c r="D37" s="1023"/>
      <c r="E37" s="1023"/>
      <c r="F37" s="1023"/>
      <c r="G37" s="1023"/>
      <c r="H37" s="1023"/>
      <c r="I37" s="1023"/>
      <c r="J37" s="1023"/>
      <c r="K37" s="649" t="str">
        <f>IF('DATA ENTRY SHEET'!AG47&lt;&gt;"",LEFT('DATA ENTRY SHEET'!AG47,1),"")</f>
        <v/>
      </c>
      <c r="L37" s="1084" t="str">
        <f>IF(NOT('DATA ENTRY SHEET'!G47=""),'DATA ENTRY SHEET'!G47,"")</f>
        <v/>
      </c>
      <c r="M37" s="998"/>
      <c r="N37" s="1234" t="str">
        <f>IF(NOT('DATA ENTRY SHEET'!AF47=""),'DATA ENTRY SHEET'!AF47,"")</f>
        <v/>
      </c>
      <c r="O37" s="1234"/>
      <c r="P37" s="1234"/>
      <c r="Q37" s="1234"/>
      <c r="R37" s="1234"/>
      <c r="S37" s="1168" t="str">
        <f>IF(NOT('DATA ENTRY SHEET'!AH47=""),'DATA ENTRY SHEET'!AH47,"")</f>
        <v/>
      </c>
      <c r="T37" s="1169"/>
      <c r="U37" s="1187" t="str">
        <f>IF(NOT('DATA ENTRY SHEET'!AK47=""),'DATA ENTRY SHEET'!AK47,"")</f>
        <v/>
      </c>
      <c r="V37" s="1169"/>
      <c r="W37" s="1188" t="str">
        <f>IF(NOT('DATA ENTRY SHEET'!AP47=""),'DATA ENTRY SHEET'!AP47,"")</f>
        <v/>
      </c>
      <c r="X37" s="1189"/>
      <c r="Y37" s="1190"/>
      <c r="Z37" s="935" t="str">
        <f>IF(NOT('DATA ENTRY SHEET'!AX47=""),'DATA ENTRY SHEET'!AX47,"")</f>
        <v/>
      </c>
      <c r="AA37" s="936"/>
      <c r="AB37" s="937"/>
      <c r="AC37" s="935" t="str">
        <f>IF(NOT('DATA ENTRY SHEET'!AZ47=""),'DATA ENTRY SHEET'!AZ47,"")</f>
        <v/>
      </c>
      <c r="AD37" s="936"/>
      <c r="AE37" s="936"/>
      <c r="AF37" s="937"/>
      <c r="AG37" s="1166" t="str">
        <f>IF('DATA ENTRY SHEET'!BR47="","",'DATA ENTRY SHEET'!BR47)</f>
        <v/>
      </c>
      <c r="AH37" s="1167"/>
      <c r="AI37" s="1150" t="str">
        <f>IF('DATA ENTRY SHEET'!BT47="","",'DATA ENTRY SHEET'!BT47)</f>
        <v/>
      </c>
      <c r="AJ37" s="1150"/>
      <c r="AK37" s="922" t="str">
        <f>IF(NOT('DATA ENTRY SHEET'!AV47=""),'DATA ENTRY SHEET'!AV47,"")</f>
        <v/>
      </c>
      <c r="AL37" s="923"/>
      <c r="AM37" s="507"/>
      <c r="AN37" s="331"/>
      <c r="AO37" s="332"/>
      <c r="AQ37" s="74"/>
    </row>
    <row r="38" spans="1:43" ht="18" customHeight="1" thickBot="1" x14ac:dyDescent="0.3">
      <c r="A38" s="371"/>
      <c r="B38" s="981" t="str">
        <f>IF(NOT('DATA ENTRY SHEET'!D47=""),'DATA ENTRY SHEET'!D47,"")</f>
        <v/>
      </c>
      <c r="C38" s="982"/>
      <c r="D38" s="982"/>
      <c r="E38" s="983"/>
      <c r="F38" s="1175" t="str">
        <f>IF('DATA ENTRY SHEET'!E47="","",'DATA ENTRY SHEET'!E47)</f>
        <v/>
      </c>
      <c r="G38" s="982"/>
      <c r="H38" s="982"/>
      <c r="I38" s="982"/>
      <c r="J38" s="982"/>
      <c r="K38" s="983"/>
      <c r="L38" s="1083" t="str">
        <f>IF(NOT('DATA ENTRY SHEET'!I47=""),'DATA ENTRY SHEET'!I47,"")</f>
        <v/>
      </c>
      <c r="M38" s="993"/>
      <c r="N38" s="1231" t="str">
        <f>IF(NOT('DATA ENTRY SHEET'!AE47=""),'DATA ENTRY SHEET'!AE47,"")</f>
        <v/>
      </c>
      <c r="O38" s="1232"/>
      <c r="P38" s="1232"/>
      <c r="Q38" s="1232"/>
      <c r="R38" s="1233"/>
      <c r="S38" s="1147"/>
      <c r="T38" s="1148"/>
      <c r="U38" s="1148"/>
      <c r="V38" s="1149"/>
      <c r="W38" s="1181" t="str">
        <f>IF(NOT('DATA ENTRY SHEET'!AQ47=""),'DATA ENTRY SHEET'!AQ47,"")</f>
        <v/>
      </c>
      <c r="X38" s="1182"/>
      <c r="Y38" s="1183"/>
      <c r="Z38" s="929" t="str">
        <f t="shared" ref="Z38" si="6">IF(AND(NOT(Z36=""),NOT(Z37="")),(Z37-Z36)/(Z37),"")</f>
        <v/>
      </c>
      <c r="AA38" s="930"/>
      <c r="AB38" s="931"/>
      <c r="AC38" s="929" t="str">
        <f>IF(AND(NOT(AC36=""),NOT(AC37="")),(AC37-AC36)/(AC37),"")</f>
        <v/>
      </c>
      <c r="AD38" s="930"/>
      <c r="AE38" s="930"/>
      <c r="AF38" s="931"/>
      <c r="AG38" s="1172" t="str">
        <f>IF('DATA ENTRY SHEET'!BQ47="","",'DATA ENTRY SHEET'!BQ47)</f>
        <v/>
      </c>
      <c r="AH38" s="1173"/>
      <c r="AI38" s="1155" t="str">
        <f>IF('DATA ENTRY SHEET'!BU47="","",'DATA ENTRY SHEET'!BU47)</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zru9E0cv4h0Q1SIDBFU5iihGxQU2QKzBUv8ZD729x09SrOhzxUNcI+7KEYYG+udX8pr3e5mfxP4ObNmpvEl6qQ==" saltValue="wakTKu37Aj1wuQSPRGaMXQ=="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B37" sqref="B37:J37"/>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IF(NOT('40-15 PRES - MANDATORY'!$Y$12=""),'40-15 PRES - MANDATORY'!$Y$12,"")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1079</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29</v>
      </c>
      <c r="B10" s="984"/>
      <c r="C10" s="985"/>
      <c r="D10" s="985"/>
      <c r="E10" s="985"/>
      <c r="F10" s="985"/>
      <c r="G10" s="985"/>
      <c r="H10" s="985"/>
      <c r="I10" s="985"/>
      <c r="J10" s="985"/>
      <c r="K10" s="986"/>
      <c r="L10" s="1055" t="str">
        <f>IF(NOT('DATA ENTRY SHEET'!F48=""),'DATA ENTRY SHEET'!F48,"")</f>
        <v/>
      </c>
      <c r="M10" s="988"/>
      <c r="N10" s="1235" t="str">
        <f>IF(NOT('DATA ENTRY SHEET'!J48=""),'DATA ENTRY SHEET'!J48,"")</f>
        <v/>
      </c>
      <c r="O10" s="1236"/>
      <c r="P10" s="1236"/>
      <c r="Q10" s="1236"/>
      <c r="R10" s="1237"/>
      <c r="S10" s="1163" t="str">
        <f>IF(NOT('DATA ENTRY SHEET'!AJ48=""),'DATA ENTRY SHEET'!AJ48,"")</f>
        <v/>
      </c>
      <c r="T10" s="1164"/>
      <c r="U10" s="1163" t="str">
        <f>IF(NOT('DATA ENTRY SHEET'!AM48=""),'DATA ENTRY SHEET'!AM48,"")</f>
        <v/>
      </c>
      <c r="V10" s="1164"/>
      <c r="W10" s="1163" t="str">
        <f>IF(NOT('DATA ENTRY SHEET'!AN48=""),'DATA ENTRY SHEET'!AN48,"")</f>
        <v/>
      </c>
      <c r="X10" s="1165"/>
      <c r="Y10" s="1164"/>
      <c r="Z10" s="947" t="str">
        <f>IF('DATA ENTRY SHEET'!AW48="","",'DATA ENTRY SHEET'!AW48)</f>
        <v/>
      </c>
      <c r="AA10" s="948"/>
      <c r="AB10" s="949"/>
      <c r="AC10" s="947" t="str">
        <f>IF(NOT('DATA ENTRY SHEET'!AY48=""),'DATA ENTRY SHEET'!AY48,"")</f>
        <v/>
      </c>
      <c r="AD10" s="948"/>
      <c r="AE10" s="948"/>
      <c r="AF10" s="949"/>
      <c r="AG10" s="1151" t="str">
        <f>IF('DATA ENTRY SHEET'!AR48="","",'DATA ENTRY SHEET'!AR48)</f>
        <v/>
      </c>
      <c r="AH10" s="1152"/>
      <c r="AI10" s="1153" t="str">
        <f>IF('DATA ENTRY SHEET'!BS48="","",'DATA ENTRY SHEET'!BS48)</f>
        <v/>
      </c>
      <c r="AJ10" s="1154"/>
      <c r="AK10" s="924" t="str">
        <f>IF(NOT('DATA ENTRY SHEET'!AT48=""),'DATA ENTRY SHEET'!AT48,"")</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SHEET'!B48=""),'DATA ENTRY SHEET'!B48,"")</f>
        <v/>
      </c>
      <c r="C11" s="1037"/>
      <c r="D11" s="1037"/>
      <c r="E11" s="1037"/>
      <c r="F11" s="1038" t="str">
        <f>IF('DATA ENTRY SHEET'!BX48="","",'DATA ENTRY SHEET'!BX48)</f>
        <v/>
      </c>
      <c r="G11" s="1038"/>
      <c r="H11" s="1038"/>
      <c r="I11" s="1038"/>
      <c r="J11" s="1038"/>
      <c r="K11" s="1039"/>
      <c r="L11" s="1051" t="str">
        <f>IF(NOT('DATA ENTRY SHEET'!H48=""),'DATA ENTRY SHEET'!H48,"")</f>
        <v/>
      </c>
      <c r="M11" s="1021"/>
      <c r="N11" s="1202" t="str">
        <f>IF(NOT('DATA ENTRY SHEET'!AD48=""),'DATA ENTRY SHEET'!AD48,"")</f>
        <v/>
      </c>
      <c r="O11" s="1203"/>
      <c r="P11" s="1203"/>
      <c r="Q11" s="1203"/>
      <c r="R11" s="1204"/>
      <c r="S11" s="1168" t="str">
        <f>IF(NOT('DATA ENTRY SHEET'!AI48=""),'DATA ENTRY SHEET'!AI48,"")</f>
        <v/>
      </c>
      <c r="T11" s="1169"/>
      <c r="U11" s="1168" t="str">
        <f>IF(NOT('DATA ENTRY SHEET'!AL48=""),'DATA ENTRY SHEET'!AL48,"")</f>
        <v/>
      </c>
      <c r="V11" s="1169"/>
      <c r="W11" s="1168" t="str">
        <f>IF(NOT('DATA ENTRY SHEET'!AO48=""),'DATA ENTRY SHEET'!AO48,"")</f>
        <v/>
      </c>
      <c r="X11" s="1187"/>
      <c r="Y11" s="1169"/>
      <c r="Z11" s="935" t="str">
        <f>IF(Z10="","",ROUNDUP((Z10)*((AB6)+1),2))</f>
        <v/>
      </c>
      <c r="AA11" s="936"/>
      <c r="AB11" s="937"/>
      <c r="AC11" s="935" t="str">
        <f>IF(AC10="","",ROUNDUP((AC10)*($AF$6+1),2))</f>
        <v/>
      </c>
      <c r="AD11" s="936"/>
      <c r="AE11" s="936"/>
      <c r="AF11" s="937"/>
      <c r="AG11" s="1145" t="str">
        <f>IF(NOT('DATA ENTRY SHEET'!AS48=""),'DATA ENTRY SHEET'!AS48,"")</f>
        <v/>
      </c>
      <c r="AH11" s="1146"/>
      <c r="AI11" s="1150" t="str">
        <f>IF('DATA ENTRY SHEET'!BV48="","",'DATA ENTRY SHEET'!BV48)</f>
        <v/>
      </c>
      <c r="AJ11" s="1150"/>
      <c r="AK11" s="922" t="str">
        <f>IF(NOT('DATA ENTRY SHEET'!AU48=""),'DATA ENTRY SHEET'!AU48,"")</f>
        <v/>
      </c>
      <c r="AL11" s="923"/>
      <c r="AM11" s="507"/>
      <c r="AN11" s="962" t="s">
        <v>34</v>
      </c>
      <c r="AO11" s="963"/>
      <c r="AQ11" s="74"/>
    </row>
    <row r="12" spans="1:44" ht="18" customHeight="1" x14ac:dyDescent="0.25">
      <c r="A12" s="371"/>
      <c r="B12" s="1022" t="str">
        <f>IF(NOT('DATA ENTRY SHEET'!C48=""),'DATA ENTRY SHEET'!C48,"")</f>
        <v/>
      </c>
      <c r="C12" s="1023"/>
      <c r="D12" s="1023"/>
      <c r="E12" s="1023"/>
      <c r="F12" s="1023"/>
      <c r="G12" s="1023"/>
      <c r="H12" s="1023"/>
      <c r="I12" s="1023"/>
      <c r="J12" s="1023"/>
      <c r="K12" s="649" t="str">
        <f>IF('DATA ENTRY SHEET'!AG48&lt;&gt;"",LEFT('DATA ENTRY SHEET'!AG48,1),"")</f>
        <v/>
      </c>
      <c r="L12" s="1084" t="str">
        <f>IF(NOT('DATA ENTRY SHEET'!G48=""),'DATA ENTRY SHEET'!G48,"")</f>
        <v/>
      </c>
      <c r="M12" s="998"/>
      <c r="N12" s="1234" t="str">
        <f>IF(NOT('DATA ENTRY SHEET'!AF48=""),'DATA ENTRY SHEET'!AF48,"")</f>
        <v/>
      </c>
      <c r="O12" s="1234"/>
      <c r="P12" s="1234"/>
      <c r="Q12" s="1234"/>
      <c r="R12" s="1234"/>
      <c r="S12" s="1168" t="str">
        <f>IF(NOT('DATA ENTRY SHEET'!AH48=""),'DATA ENTRY SHEET'!AH48,"")</f>
        <v/>
      </c>
      <c r="T12" s="1169"/>
      <c r="U12" s="1187" t="str">
        <f>IF(NOT('DATA ENTRY SHEET'!AK48=""),'DATA ENTRY SHEET'!AK48,"")</f>
        <v/>
      </c>
      <c r="V12" s="1169"/>
      <c r="W12" s="1188" t="str">
        <f>IF(NOT('DATA ENTRY SHEET'!AP48=""),'DATA ENTRY SHEET'!AP48,"")</f>
        <v/>
      </c>
      <c r="X12" s="1189"/>
      <c r="Y12" s="1190"/>
      <c r="Z12" s="935" t="str">
        <f>IF(NOT('DATA ENTRY SHEET'!AX48=""),'DATA ENTRY SHEET'!AX48,"")</f>
        <v/>
      </c>
      <c r="AA12" s="936"/>
      <c r="AB12" s="937"/>
      <c r="AC12" s="935" t="str">
        <f>IF(NOT('DATA ENTRY SHEET'!AZ48=""),'DATA ENTRY SHEET'!AZ48,"")</f>
        <v/>
      </c>
      <c r="AD12" s="936"/>
      <c r="AE12" s="936"/>
      <c r="AF12" s="937"/>
      <c r="AG12" s="1166" t="str">
        <f>IF('DATA ENTRY SHEET'!BR48="","",'DATA ENTRY SHEET'!BR48)</f>
        <v/>
      </c>
      <c r="AH12" s="1167"/>
      <c r="AI12" s="1150" t="str">
        <f>IF('DATA ENTRY SHEET'!BT48="","",'DATA ENTRY SHEET'!BT48)</f>
        <v/>
      </c>
      <c r="AJ12" s="1150"/>
      <c r="AK12" s="922" t="str">
        <f>IF(NOT('DATA ENTRY SHEET'!AV48=""),'DATA ENTRY SHEET'!AV48,"")</f>
        <v/>
      </c>
      <c r="AL12" s="923"/>
      <c r="AM12" s="507"/>
      <c r="AN12" s="331"/>
      <c r="AO12" s="332"/>
      <c r="AQ12" s="74"/>
    </row>
    <row r="13" spans="1:44" ht="18" customHeight="1" thickBot="1" x14ac:dyDescent="0.3">
      <c r="A13" s="371"/>
      <c r="B13" s="981" t="str">
        <f>IF(NOT('DATA ENTRY SHEET'!D48=""),'DATA ENTRY SHEET'!D48,"")</f>
        <v/>
      </c>
      <c r="C13" s="982"/>
      <c r="D13" s="982"/>
      <c r="E13" s="983"/>
      <c r="F13" s="1175" t="str">
        <f>IF('DATA ENTRY SHEET'!E48="","",'DATA ENTRY SHEET'!E48)</f>
        <v/>
      </c>
      <c r="G13" s="982"/>
      <c r="H13" s="982"/>
      <c r="I13" s="982"/>
      <c r="J13" s="982"/>
      <c r="K13" s="983"/>
      <c r="L13" s="1083" t="str">
        <f>IF(NOT('DATA ENTRY SHEET'!I48=""),'DATA ENTRY SHEET'!I48,"")</f>
        <v/>
      </c>
      <c r="M13" s="993"/>
      <c r="N13" s="1231" t="str">
        <f>IF(NOT('DATA ENTRY SHEET'!AE48=""),'DATA ENTRY SHEET'!AE48,"")</f>
        <v/>
      </c>
      <c r="O13" s="1232"/>
      <c r="P13" s="1232"/>
      <c r="Q13" s="1232"/>
      <c r="R13" s="1233"/>
      <c r="S13" s="1205"/>
      <c r="T13" s="1206"/>
      <c r="U13" s="1206"/>
      <c r="V13" s="1207"/>
      <c r="W13" s="1181" t="str">
        <f>IF(NOT('DATA ENTRY SHEET'!AQ48=""),'DATA ENTRY SHEET'!AQ48,"")</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SHEET'!BQ48="","",'DATA ENTRY SHEET'!BQ48)</f>
        <v/>
      </c>
      <c r="AH13" s="1173"/>
      <c r="AI13" s="1155" t="str">
        <f>IF('DATA ENTRY SHEET'!BU48="","",'DATA ENTRY SHEET'!BU48)</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30</v>
      </c>
      <c r="B15" s="984"/>
      <c r="C15" s="985"/>
      <c r="D15" s="985"/>
      <c r="E15" s="985"/>
      <c r="F15" s="985"/>
      <c r="G15" s="985"/>
      <c r="H15" s="985"/>
      <c r="I15" s="985"/>
      <c r="J15" s="985"/>
      <c r="K15" s="986"/>
      <c r="L15" s="1055" t="str">
        <f>IF(NOT('DATA ENTRY SHEET'!F49=""),'DATA ENTRY SHEET'!F49,"")</f>
        <v/>
      </c>
      <c r="M15" s="988"/>
      <c r="N15" s="1235" t="str">
        <f>IF(NOT('DATA ENTRY SHEET'!J49=""),'DATA ENTRY SHEET'!J49,"")</f>
        <v/>
      </c>
      <c r="O15" s="1236"/>
      <c r="P15" s="1236"/>
      <c r="Q15" s="1236"/>
      <c r="R15" s="1237"/>
      <c r="S15" s="1163" t="str">
        <f>IF(NOT('DATA ENTRY SHEET'!AJ49=""),'DATA ENTRY SHEET'!AJ49,"")</f>
        <v/>
      </c>
      <c r="T15" s="1164"/>
      <c r="U15" s="1163" t="str">
        <f>IF(NOT('DATA ENTRY SHEET'!AM49=""),'DATA ENTRY SHEET'!AM49,"")</f>
        <v/>
      </c>
      <c r="V15" s="1164"/>
      <c r="W15" s="1163" t="str">
        <f>IF(NOT('DATA ENTRY SHEET'!AN49=""),'DATA ENTRY SHEET'!AN49,"")</f>
        <v/>
      </c>
      <c r="X15" s="1165"/>
      <c r="Y15" s="1164"/>
      <c r="Z15" s="947" t="str">
        <f>IF('DATA ENTRY SHEET'!AW49="","",'DATA ENTRY SHEET'!AW49)</f>
        <v/>
      </c>
      <c r="AA15" s="948"/>
      <c r="AB15" s="949"/>
      <c r="AC15" s="947" t="str">
        <f>IF(NOT('DATA ENTRY SHEET'!AY49=""),'DATA ENTRY SHEET'!AY49,"")</f>
        <v/>
      </c>
      <c r="AD15" s="948"/>
      <c r="AE15" s="948"/>
      <c r="AF15" s="949"/>
      <c r="AG15" s="1151" t="str">
        <f>IF('DATA ENTRY SHEET'!AR49="","",'DATA ENTRY SHEET'!AR49)</f>
        <v/>
      </c>
      <c r="AH15" s="1152"/>
      <c r="AI15" s="1153" t="str">
        <f>IF('DATA ENTRY SHEET'!BS49="","",'DATA ENTRY SHEET'!BS49)</f>
        <v/>
      </c>
      <c r="AJ15" s="1154"/>
      <c r="AK15" s="924" t="str">
        <f>IF(NOT('DATA ENTRY SHEET'!AT49=""),'DATA ENTRY SHEET'!AT49,"")</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SHEET'!B49=""),'DATA ENTRY SHEET'!B49,"")</f>
        <v/>
      </c>
      <c r="C16" s="1037"/>
      <c r="D16" s="1037"/>
      <c r="E16" s="1037"/>
      <c r="F16" s="1038" t="str">
        <f>IF('DATA ENTRY SHEET'!BX49="","",'DATA ENTRY SHEET'!BX49)</f>
        <v/>
      </c>
      <c r="G16" s="1038"/>
      <c r="H16" s="1038"/>
      <c r="I16" s="1038"/>
      <c r="J16" s="1038"/>
      <c r="K16" s="1039"/>
      <c r="L16" s="1051" t="str">
        <f>IF(NOT('DATA ENTRY SHEET'!H49=""),'DATA ENTRY SHEET'!H49,"")</f>
        <v/>
      </c>
      <c r="M16" s="1021"/>
      <c r="N16" s="1202" t="str">
        <f>IF(NOT('DATA ENTRY SHEET'!AD49=""),'DATA ENTRY SHEET'!AD49,"")</f>
        <v/>
      </c>
      <c r="O16" s="1203"/>
      <c r="P16" s="1203"/>
      <c r="Q16" s="1203"/>
      <c r="R16" s="1204"/>
      <c r="S16" s="1168" t="str">
        <f>IF(NOT('DATA ENTRY SHEET'!AI49=""),'DATA ENTRY SHEET'!AI49,"")</f>
        <v/>
      </c>
      <c r="T16" s="1169"/>
      <c r="U16" s="1168" t="str">
        <f>IF(NOT('DATA ENTRY SHEET'!AL49=""),'DATA ENTRY SHEET'!AL49,"")</f>
        <v/>
      </c>
      <c r="V16" s="1169"/>
      <c r="W16" s="1168" t="str">
        <f>IF(NOT('DATA ENTRY SHEET'!AO49=""),'DATA ENTRY SHEET'!AO49,"")</f>
        <v/>
      </c>
      <c r="X16" s="1187"/>
      <c r="Y16" s="1169"/>
      <c r="Z16" s="935" t="str">
        <f>IF(Z15="","",ROUNDUP((Z15)*((AB6)+1),2))</f>
        <v/>
      </c>
      <c r="AA16" s="936"/>
      <c r="AB16" s="937"/>
      <c r="AC16" s="935" t="str">
        <f>IF(AC15="","",ROUNDUP((AC15)*($AF$6+1),2))</f>
        <v/>
      </c>
      <c r="AD16" s="936"/>
      <c r="AE16" s="936"/>
      <c r="AF16" s="937"/>
      <c r="AG16" s="1145" t="str">
        <f>IF(NOT('DATA ENTRY SHEET'!AS49=""),'DATA ENTRY SHEET'!AS49,"")</f>
        <v/>
      </c>
      <c r="AH16" s="1146"/>
      <c r="AI16" s="1150" t="str">
        <f>IF('DATA ENTRY SHEET'!BV49="","",'DATA ENTRY SHEET'!BV49)</f>
        <v/>
      </c>
      <c r="AJ16" s="1150"/>
      <c r="AK16" s="922" t="str">
        <f>IF(NOT('DATA ENTRY SHEET'!AU49=""),'DATA ENTRY SHEET'!AU49,"")</f>
        <v/>
      </c>
      <c r="AL16" s="923"/>
      <c r="AM16" s="507"/>
      <c r="AN16" s="962" t="s">
        <v>34</v>
      </c>
      <c r="AO16" s="963"/>
      <c r="AQ16" s="74"/>
    </row>
    <row r="17" spans="1:43" ht="18" customHeight="1" x14ac:dyDescent="0.25">
      <c r="A17" s="256"/>
      <c r="B17" s="1022" t="str">
        <f>IF(NOT('DATA ENTRY SHEET'!C49=""),'DATA ENTRY SHEET'!C49,"")</f>
        <v/>
      </c>
      <c r="C17" s="1023"/>
      <c r="D17" s="1023"/>
      <c r="E17" s="1023"/>
      <c r="F17" s="1023"/>
      <c r="G17" s="1023"/>
      <c r="H17" s="1023"/>
      <c r="I17" s="1023"/>
      <c r="J17" s="1023"/>
      <c r="K17" s="649" t="str">
        <f>IF('DATA ENTRY SHEET'!AG49&lt;&gt;"",LEFT('DATA ENTRY SHEET'!AG49,1),"")</f>
        <v/>
      </c>
      <c r="L17" s="1084" t="str">
        <f>IF(NOT('DATA ENTRY SHEET'!G49=""),'DATA ENTRY SHEET'!G49,"")</f>
        <v/>
      </c>
      <c r="M17" s="998"/>
      <c r="N17" s="1234" t="str">
        <f>IF(NOT('DATA ENTRY SHEET'!AF49=""),'DATA ENTRY SHEET'!AF49,"")</f>
        <v/>
      </c>
      <c r="O17" s="1234"/>
      <c r="P17" s="1234"/>
      <c r="Q17" s="1234"/>
      <c r="R17" s="1234"/>
      <c r="S17" s="1168" t="str">
        <f>IF(NOT('DATA ENTRY SHEET'!AH49=""),'DATA ENTRY SHEET'!AH49,"")</f>
        <v/>
      </c>
      <c r="T17" s="1169"/>
      <c r="U17" s="1187" t="str">
        <f>IF(NOT('DATA ENTRY SHEET'!AK49=""),'DATA ENTRY SHEET'!AK49,"")</f>
        <v/>
      </c>
      <c r="V17" s="1169"/>
      <c r="W17" s="1188" t="str">
        <f>IF(NOT('DATA ENTRY SHEET'!AP49=""),'DATA ENTRY SHEET'!AP49,"")</f>
        <v/>
      </c>
      <c r="X17" s="1189"/>
      <c r="Y17" s="1190"/>
      <c r="Z17" s="935" t="str">
        <f>IF(NOT('DATA ENTRY SHEET'!AX49=""),'DATA ENTRY SHEET'!AX49,"")</f>
        <v/>
      </c>
      <c r="AA17" s="936"/>
      <c r="AB17" s="937"/>
      <c r="AC17" s="935" t="str">
        <f>IF(NOT('DATA ENTRY SHEET'!AZ49=""),'DATA ENTRY SHEET'!AZ49,"")</f>
        <v/>
      </c>
      <c r="AD17" s="936"/>
      <c r="AE17" s="936"/>
      <c r="AF17" s="937"/>
      <c r="AG17" s="1166" t="str">
        <f>IF('DATA ENTRY SHEET'!BR49="","",'DATA ENTRY SHEET'!BR49)</f>
        <v/>
      </c>
      <c r="AH17" s="1167"/>
      <c r="AI17" s="1150" t="str">
        <f>IF('DATA ENTRY SHEET'!BT49="","",'DATA ENTRY SHEET'!BT49)</f>
        <v/>
      </c>
      <c r="AJ17" s="1150"/>
      <c r="AK17" s="922" t="str">
        <f>IF(NOT('DATA ENTRY SHEET'!AV49=""),'DATA ENTRY SHEET'!AV49,"")</f>
        <v/>
      </c>
      <c r="AL17" s="923"/>
      <c r="AM17" s="507"/>
      <c r="AN17" s="331"/>
      <c r="AO17" s="332"/>
      <c r="AQ17" s="74"/>
    </row>
    <row r="18" spans="1:43" ht="18" customHeight="1" thickBot="1" x14ac:dyDescent="0.3">
      <c r="A18" s="256"/>
      <c r="B18" s="981" t="str">
        <f>IF(NOT('DATA ENTRY SHEET'!D49=""),'DATA ENTRY SHEET'!D49,"")</f>
        <v/>
      </c>
      <c r="C18" s="982"/>
      <c r="D18" s="982"/>
      <c r="E18" s="983"/>
      <c r="F18" s="1175" t="str">
        <f>IF('DATA ENTRY SHEET'!E49="","",'DATA ENTRY SHEET'!E49)</f>
        <v/>
      </c>
      <c r="G18" s="982"/>
      <c r="H18" s="982"/>
      <c r="I18" s="982"/>
      <c r="J18" s="982"/>
      <c r="K18" s="983"/>
      <c r="L18" s="1083" t="str">
        <f>IF(NOT('DATA ENTRY SHEET'!I49=""),'DATA ENTRY SHEET'!I49,"")</f>
        <v/>
      </c>
      <c r="M18" s="993"/>
      <c r="N18" s="1231" t="str">
        <f>IF(NOT('DATA ENTRY SHEET'!AE49=""),'DATA ENTRY SHEET'!AE49,"")</f>
        <v/>
      </c>
      <c r="O18" s="1232"/>
      <c r="P18" s="1232"/>
      <c r="Q18" s="1232"/>
      <c r="R18" s="1233"/>
      <c r="S18" s="1147"/>
      <c r="T18" s="1148"/>
      <c r="U18" s="1148"/>
      <c r="V18" s="1149"/>
      <c r="W18" s="1181" t="str">
        <f>IF(NOT('DATA ENTRY SHEET'!AQ49=""),'DATA ENTRY SHEET'!AQ49,"")</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SHEET'!BQ49="","",'DATA ENTRY SHEET'!BQ49)</f>
        <v/>
      </c>
      <c r="AH18" s="1173"/>
      <c r="AI18" s="1155" t="str">
        <f>IF('DATA ENTRY SHEET'!BU49="","",'DATA ENTRY SHEET'!BU49)</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31</v>
      </c>
      <c r="B20" s="984"/>
      <c r="C20" s="985"/>
      <c r="D20" s="985"/>
      <c r="E20" s="985"/>
      <c r="F20" s="985"/>
      <c r="G20" s="985"/>
      <c r="H20" s="985"/>
      <c r="I20" s="985"/>
      <c r="J20" s="985"/>
      <c r="K20" s="986"/>
      <c r="L20" s="1055" t="str">
        <f>IF(NOT('DATA ENTRY SHEET'!F50=""),'DATA ENTRY SHEET'!F50,"")</f>
        <v/>
      </c>
      <c r="M20" s="988"/>
      <c r="N20" s="1235" t="str">
        <f>IF(NOT('DATA ENTRY SHEET'!J50=""),'DATA ENTRY SHEET'!J50,"")</f>
        <v/>
      </c>
      <c r="O20" s="1236"/>
      <c r="P20" s="1236"/>
      <c r="Q20" s="1236"/>
      <c r="R20" s="1237"/>
      <c r="S20" s="1163" t="str">
        <f>IF(NOT('DATA ENTRY SHEET'!AJ50=""),'DATA ENTRY SHEET'!AJ50,"")</f>
        <v/>
      </c>
      <c r="T20" s="1164"/>
      <c r="U20" s="1163" t="str">
        <f>IF(NOT('DATA ENTRY SHEET'!AM50=""),'DATA ENTRY SHEET'!AM50,"")</f>
        <v/>
      </c>
      <c r="V20" s="1164"/>
      <c r="W20" s="1163" t="str">
        <f>IF(NOT('DATA ENTRY SHEET'!AN50=""),'DATA ENTRY SHEET'!AN50,"")</f>
        <v/>
      </c>
      <c r="X20" s="1165"/>
      <c r="Y20" s="1164"/>
      <c r="Z20" s="947" t="str">
        <f>IF('DATA ENTRY SHEET'!AW50="","",'DATA ENTRY SHEET'!AW50)</f>
        <v/>
      </c>
      <c r="AA20" s="948"/>
      <c r="AB20" s="949"/>
      <c r="AC20" s="947" t="str">
        <f>IF(NOT('DATA ENTRY SHEET'!AY50=""),'DATA ENTRY SHEET'!AY50,"")</f>
        <v/>
      </c>
      <c r="AD20" s="948"/>
      <c r="AE20" s="948"/>
      <c r="AF20" s="949"/>
      <c r="AG20" s="1151" t="str">
        <f>IF('DATA ENTRY SHEET'!AR50="","",'DATA ENTRY SHEET'!AR50)</f>
        <v/>
      </c>
      <c r="AH20" s="1152"/>
      <c r="AI20" s="1153" t="str">
        <f>IF('DATA ENTRY SHEET'!BS50="","",'DATA ENTRY SHEET'!BS50)</f>
        <v/>
      </c>
      <c r="AJ20" s="1154"/>
      <c r="AK20" s="924" t="str">
        <f>IF(NOT('DATA ENTRY SHEET'!AT50=""),'DATA ENTRY SHEET'!AT50,"")</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SHEET'!B50=""),'DATA ENTRY SHEET'!B50,"")</f>
        <v/>
      </c>
      <c r="C21" s="1037"/>
      <c r="D21" s="1037"/>
      <c r="E21" s="1037"/>
      <c r="F21" s="1038" t="str">
        <f>IF('DATA ENTRY SHEET'!BX50="","",'DATA ENTRY SHEET'!BX50)</f>
        <v/>
      </c>
      <c r="G21" s="1038"/>
      <c r="H21" s="1038"/>
      <c r="I21" s="1038"/>
      <c r="J21" s="1038"/>
      <c r="K21" s="1039"/>
      <c r="L21" s="1051" t="str">
        <f>IF(NOT('DATA ENTRY SHEET'!H50=""),'DATA ENTRY SHEET'!H50,"")</f>
        <v/>
      </c>
      <c r="M21" s="1021"/>
      <c r="N21" s="1202" t="str">
        <f>IF(NOT('DATA ENTRY SHEET'!AD50=""),'DATA ENTRY SHEET'!AD50,"")</f>
        <v/>
      </c>
      <c r="O21" s="1203"/>
      <c r="P21" s="1203"/>
      <c r="Q21" s="1203"/>
      <c r="R21" s="1204"/>
      <c r="S21" s="1168" t="str">
        <f>IF(NOT('DATA ENTRY SHEET'!AI50=""),'DATA ENTRY SHEET'!AI50,"")</f>
        <v/>
      </c>
      <c r="T21" s="1169"/>
      <c r="U21" s="1168" t="str">
        <f>IF(NOT('DATA ENTRY SHEET'!AL50=""),'DATA ENTRY SHEET'!AL50,"")</f>
        <v/>
      </c>
      <c r="V21" s="1169"/>
      <c r="W21" s="1168" t="str">
        <f>IF(NOT('DATA ENTRY SHEET'!AO50=""),'DATA ENTRY SHEET'!AO50,"")</f>
        <v/>
      </c>
      <c r="X21" s="1187"/>
      <c r="Y21" s="1169"/>
      <c r="Z21" s="935" t="str">
        <f>IF(Z20="","",ROUNDUP((Z20)*(($AB$6)+1),2))</f>
        <v/>
      </c>
      <c r="AA21" s="936"/>
      <c r="AB21" s="937"/>
      <c r="AC21" s="935" t="str">
        <f>IF(AC20="","",ROUNDUP((AC20)*($AF$6+1),2))</f>
        <v/>
      </c>
      <c r="AD21" s="936"/>
      <c r="AE21" s="936"/>
      <c r="AF21" s="937"/>
      <c r="AG21" s="1145" t="str">
        <f>IF(NOT('DATA ENTRY SHEET'!AS50=""),'DATA ENTRY SHEET'!AS50,"")</f>
        <v/>
      </c>
      <c r="AH21" s="1146"/>
      <c r="AI21" s="1150" t="str">
        <f>IF('DATA ENTRY SHEET'!BV50="","",'DATA ENTRY SHEET'!BV50)</f>
        <v/>
      </c>
      <c r="AJ21" s="1150"/>
      <c r="AK21" s="922" t="str">
        <f>IF(NOT('DATA ENTRY SHEET'!AU50=""),'DATA ENTRY SHEET'!AU50,"")</f>
        <v/>
      </c>
      <c r="AL21" s="923"/>
      <c r="AM21" s="507"/>
      <c r="AN21" s="962" t="s">
        <v>34</v>
      </c>
      <c r="AO21" s="963"/>
      <c r="AQ21" s="74"/>
    </row>
    <row r="22" spans="1:43" ht="18" customHeight="1" x14ac:dyDescent="0.25">
      <c r="A22" s="371"/>
      <c r="B22" s="1022" t="str">
        <f>IF(NOT('DATA ENTRY SHEET'!C50=""),'DATA ENTRY SHEET'!C50,"")</f>
        <v/>
      </c>
      <c r="C22" s="1023"/>
      <c r="D22" s="1023"/>
      <c r="E22" s="1023"/>
      <c r="F22" s="1023"/>
      <c r="G22" s="1023"/>
      <c r="H22" s="1023"/>
      <c r="I22" s="1023"/>
      <c r="J22" s="1023"/>
      <c r="K22" s="649" t="str">
        <f>IF('DATA ENTRY SHEET'!AG50&lt;&gt;"",LEFT('DATA ENTRY SHEET'!AG50,1),"")</f>
        <v/>
      </c>
      <c r="L22" s="1084" t="str">
        <f>IF(NOT('DATA ENTRY SHEET'!G50=""),'DATA ENTRY SHEET'!G50,"")</f>
        <v/>
      </c>
      <c r="M22" s="998"/>
      <c r="N22" s="1234" t="str">
        <f>IF(NOT('DATA ENTRY SHEET'!AF50=""),'DATA ENTRY SHEET'!AF50,"")</f>
        <v/>
      </c>
      <c r="O22" s="1234"/>
      <c r="P22" s="1234"/>
      <c r="Q22" s="1234"/>
      <c r="R22" s="1234"/>
      <c r="S22" s="1168" t="str">
        <f>IF(NOT('DATA ENTRY SHEET'!AH50=""),'DATA ENTRY SHEET'!AH50,"")</f>
        <v/>
      </c>
      <c r="T22" s="1169"/>
      <c r="U22" s="1187" t="str">
        <f>IF(NOT('DATA ENTRY SHEET'!AK50=""),'DATA ENTRY SHEET'!AK50,"")</f>
        <v/>
      </c>
      <c r="V22" s="1169"/>
      <c r="W22" s="1188" t="str">
        <f>IF(NOT('DATA ENTRY SHEET'!AP50=""),'DATA ENTRY SHEET'!AP50,"")</f>
        <v/>
      </c>
      <c r="X22" s="1189"/>
      <c r="Y22" s="1190"/>
      <c r="Z22" s="935" t="str">
        <f>IF(NOT('DATA ENTRY SHEET'!AX50=""),'DATA ENTRY SHEET'!AX50,"")</f>
        <v/>
      </c>
      <c r="AA22" s="936"/>
      <c r="AB22" s="937"/>
      <c r="AC22" s="935" t="str">
        <f>IF(NOT('DATA ENTRY SHEET'!AZ50=""),'DATA ENTRY SHEET'!AZ50,"")</f>
        <v/>
      </c>
      <c r="AD22" s="936"/>
      <c r="AE22" s="936"/>
      <c r="AF22" s="937"/>
      <c r="AG22" s="1166" t="str">
        <f>IF('DATA ENTRY SHEET'!BR50="","",'DATA ENTRY SHEET'!BR50)</f>
        <v/>
      </c>
      <c r="AH22" s="1167"/>
      <c r="AI22" s="1150" t="str">
        <f>IF('DATA ENTRY SHEET'!BT50="","",'DATA ENTRY SHEET'!BT50)</f>
        <v/>
      </c>
      <c r="AJ22" s="1150"/>
      <c r="AK22" s="922" t="str">
        <f>IF(NOT('DATA ENTRY SHEET'!AV50=""),'DATA ENTRY SHEET'!AV50,"")</f>
        <v/>
      </c>
      <c r="AL22" s="923"/>
      <c r="AM22" s="507"/>
      <c r="AN22" s="331"/>
      <c r="AO22" s="332"/>
      <c r="AQ22" s="74"/>
    </row>
    <row r="23" spans="1:43" ht="18" customHeight="1" thickBot="1" x14ac:dyDescent="0.3">
      <c r="A23" s="371"/>
      <c r="B23" s="981" t="str">
        <f>IF(NOT('DATA ENTRY SHEET'!D50=""),'DATA ENTRY SHEET'!D50,"")</f>
        <v/>
      </c>
      <c r="C23" s="982"/>
      <c r="D23" s="982"/>
      <c r="E23" s="983"/>
      <c r="F23" s="1175" t="str">
        <f>IF('DATA ENTRY SHEET'!E50="","",'DATA ENTRY SHEET'!E50)</f>
        <v/>
      </c>
      <c r="G23" s="982"/>
      <c r="H23" s="982"/>
      <c r="I23" s="982"/>
      <c r="J23" s="982"/>
      <c r="K23" s="983"/>
      <c r="L23" s="1083" t="str">
        <f>IF(NOT('DATA ENTRY SHEET'!I50=""),'DATA ENTRY SHEET'!I50,"")</f>
        <v/>
      </c>
      <c r="M23" s="993"/>
      <c r="N23" s="1231" t="str">
        <f>IF(NOT('DATA ENTRY SHEET'!AE50=""),'DATA ENTRY SHEET'!AE50,"")</f>
        <v/>
      </c>
      <c r="O23" s="1232"/>
      <c r="P23" s="1232"/>
      <c r="Q23" s="1232"/>
      <c r="R23" s="1233"/>
      <c r="S23" s="1147"/>
      <c r="T23" s="1148"/>
      <c r="U23" s="1148"/>
      <c r="V23" s="1149"/>
      <c r="W23" s="1181" t="str">
        <f>IF(NOT('DATA ENTRY SHEET'!AQ50=""),'DATA ENTRY SHEET'!AQ50,"")</f>
        <v/>
      </c>
      <c r="X23" s="1182"/>
      <c r="Y23" s="1183"/>
      <c r="Z23" s="929" t="str">
        <f t="shared" ref="Z23" si="4">IF(AND(NOT(Z21=""),NOT(Z22="")),(Z22-Z21)/(Z22),"")</f>
        <v/>
      </c>
      <c r="AA23" s="930"/>
      <c r="AB23" s="931"/>
      <c r="AC23" s="929" t="str">
        <f>IF(AND(NOT(AC21=""),NOT(AC22="")),(AC22-AC21)/(AC22),"")</f>
        <v/>
      </c>
      <c r="AD23" s="930"/>
      <c r="AE23" s="930"/>
      <c r="AF23" s="931"/>
      <c r="AG23" s="1172" t="str">
        <f>IF('DATA ENTRY SHEET'!BQ50="","",'DATA ENTRY SHEET'!BQ50)</f>
        <v/>
      </c>
      <c r="AH23" s="1173"/>
      <c r="AI23" s="1155" t="str">
        <f>IF('DATA ENTRY SHEET'!BU50="","",'DATA ENTRY SHEET'!BU50)</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32</v>
      </c>
      <c r="B25" s="984"/>
      <c r="C25" s="985"/>
      <c r="D25" s="985"/>
      <c r="E25" s="985"/>
      <c r="F25" s="985"/>
      <c r="G25" s="985"/>
      <c r="H25" s="985"/>
      <c r="I25" s="985"/>
      <c r="J25" s="985"/>
      <c r="K25" s="986"/>
      <c r="L25" s="1055" t="str">
        <f>IF(NOT('DATA ENTRY SHEET'!F51=""),'DATA ENTRY SHEET'!F51,"")</f>
        <v/>
      </c>
      <c r="M25" s="988"/>
      <c r="N25" s="1235" t="str">
        <f>IF(NOT('DATA ENTRY SHEET'!J51=""),'DATA ENTRY SHEET'!J51,"")</f>
        <v/>
      </c>
      <c r="O25" s="1236"/>
      <c r="P25" s="1236"/>
      <c r="Q25" s="1236"/>
      <c r="R25" s="1237"/>
      <c r="S25" s="1163" t="str">
        <f>IF(NOT('DATA ENTRY SHEET'!AJ51=""),'DATA ENTRY SHEET'!AJ51,"")</f>
        <v/>
      </c>
      <c r="T25" s="1164"/>
      <c r="U25" s="1163" t="str">
        <f>IF(NOT('DATA ENTRY SHEET'!AM51=""),'DATA ENTRY SHEET'!AM51,"")</f>
        <v/>
      </c>
      <c r="V25" s="1164"/>
      <c r="W25" s="1163" t="str">
        <f>IF(NOT('DATA ENTRY SHEET'!AN51=""),'DATA ENTRY SHEET'!AN51,"")</f>
        <v/>
      </c>
      <c r="X25" s="1165"/>
      <c r="Y25" s="1164"/>
      <c r="Z25" s="947" t="str">
        <f>IF('DATA ENTRY SHEET'!AW51="","",'DATA ENTRY SHEET'!AW51)</f>
        <v/>
      </c>
      <c r="AA25" s="948"/>
      <c r="AB25" s="949"/>
      <c r="AC25" s="947" t="str">
        <f>IF(NOT('DATA ENTRY SHEET'!AY51=""),'DATA ENTRY SHEET'!AY51,"")</f>
        <v/>
      </c>
      <c r="AD25" s="948"/>
      <c r="AE25" s="948"/>
      <c r="AF25" s="949"/>
      <c r="AG25" s="1151" t="str">
        <f>IF('DATA ENTRY SHEET'!AR51="","",'DATA ENTRY SHEET'!AR51)</f>
        <v/>
      </c>
      <c r="AH25" s="1152"/>
      <c r="AI25" s="1153" t="str">
        <f>IF('DATA ENTRY SHEET'!BS51="","",'DATA ENTRY SHEET'!BS51)</f>
        <v/>
      </c>
      <c r="AJ25" s="1154"/>
      <c r="AK25" s="924" t="str">
        <f>IF(NOT('DATA ENTRY SHEET'!AT51=""),'DATA ENTRY SHEET'!AT51,"")</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SHEET'!B51=""),'DATA ENTRY SHEET'!B51,"")</f>
        <v/>
      </c>
      <c r="C26" s="1037"/>
      <c r="D26" s="1037"/>
      <c r="E26" s="1037"/>
      <c r="F26" s="1038" t="str">
        <f>IF('DATA ENTRY SHEET'!BX51="","",'DATA ENTRY SHEET'!BX51)</f>
        <v/>
      </c>
      <c r="G26" s="1038"/>
      <c r="H26" s="1038"/>
      <c r="I26" s="1038"/>
      <c r="J26" s="1038"/>
      <c r="K26" s="1039"/>
      <c r="L26" s="1051" t="str">
        <f>IF(NOT('DATA ENTRY SHEET'!H51=""),'DATA ENTRY SHEET'!H51,"")</f>
        <v/>
      </c>
      <c r="M26" s="1021"/>
      <c r="N26" s="1202" t="str">
        <f>IF(NOT('DATA ENTRY SHEET'!AD51=""),'DATA ENTRY SHEET'!AD51,"")</f>
        <v/>
      </c>
      <c r="O26" s="1203"/>
      <c r="P26" s="1203"/>
      <c r="Q26" s="1203"/>
      <c r="R26" s="1204"/>
      <c r="S26" s="1168" t="str">
        <f>IF(NOT('DATA ENTRY SHEET'!AI51=""),'DATA ENTRY SHEET'!AI51,"")</f>
        <v/>
      </c>
      <c r="T26" s="1169"/>
      <c r="U26" s="1168" t="str">
        <f>IF(NOT('DATA ENTRY SHEET'!AL51=""),'DATA ENTRY SHEET'!AL51,"")</f>
        <v/>
      </c>
      <c r="V26" s="1169"/>
      <c r="W26" s="1168" t="str">
        <f>IF(NOT('DATA ENTRY SHEET'!AO51=""),'DATA ENTRY SHEET'!AO51,"")</f>
        <v/>
      </c>
      <c r="X26" s="1187"/>
      <c r="Y26" s="1169"/>
      <c r="Z26" s="935" t="str">
        <f>IF(Z25="","",ROUNDUP((Z25)*(($AB$6)+1),2))</f>
        <v/>
      </c>
      <c r="AA26" s="936"/>
      <c r="AB26" s="937"/>
      <c r="AC26" s="935" t="str">
        <f>IF(AC25="","",ROUNDUP((AC25)*($AF$6+1),2))</f>
        <v/>
      </c>
      <c r="AD26" s="936"/>
      <c r="AE26" s="936"/>
      <c r="AF26" s="937"/>
      <c r="AG26" s="1145" t="str">
        <f>IF(NOT('DATA ENTRY SHEET'!AS51=""),'DATA ENTRY SHEET'!AS51,"")</f>
        <v/>
      </c>
      <c r="AH26" s="1146"/>
      <c r="AI26" s="1150" t="str">
        <f>IF('DATA ENTRY SHEET'!BV51="","",'DATA ENTRY SHEET'!BV51)</f>
        <v/>
      </c>
      <c r="AJ26" s="1150"/>
      <c r="AK26" s="922" t="str">
        <f>IF(NOT('DATA ENTRY SHEET'!AU51=""),'DATA ENTRY SHEET'!AU51,"")</f>
        <v/>
      </c>
      <c r="AL26" s="923"/>
      <c r="AM26" s="507"/>
      <c r="AN26" s="962" t="s">
        <v>34</v>
      </c>
      <c r="AO26" s="963"/>
      <c r="AQ26" s="74"/>
    </row>
    <row r="27" spans="1:43" ht="18" customHeight="1" x14ac:dyDescent="0.25">
      <c r="A27" s="371"/>
      <c r="B27" s="1022" t="str">
        <f>IF(NOT('DATA ENTRY SHEET'!C51=""),'DATA ENTRY SHEET'!C51,"")</f>
        <v/>
      </c>
      <c r="C27" s="1023"/>
      <c r="D27" s="1023"/>
      <c r="E27" s="1023"/>
      <c r="F27" s="1023"/>
      <c r="G27" s="1023"/>
      <c r="H27" s="1023"/>
      <c r="I27" s="1023"/>
      <c r="J27" s="1023"/>
      <c r="K27" s="649" t="str">
        <f>IF('DATA ENTRY SHEET'!AG51&lt;&gt;"",LEFT('DATA ENTRY SHEET'!AG51,1),"")</f>
        <v/>
      </c>
      <c r="L27" s="1084" t="str">
        <f>IF(NOT('DATA ENTRY SHEET'!G51=""),'DATA ENTRY SHEET'!G51,"")</f>
        <v/>
      </c>
      <c r="M27" s="998"/>
      <c r="N27" s="1234" t="str">
        <f>IF(NOT('DATA ENTRY SHEET'!AF51=""),'DATA ENTRY SHEET'!AF51,"")</f>
        <v/>
      </c>
      <c r="O27" s="1234"/>
      <c r="P27" s="1234"/>
      <c r="Q27" s="1234"/>
      <c r="R27" s="1234"/>
      <c r="S27" s="1168" t="str">
        <f>IF(NOT('DATA ENTRY SHEET'!AH51=""),'DATA ENTRY SHEET'!AH51,"")</f>
        <v/>
      </c>
      <c r="T27" s="1169"/>
      <c r="U27" s="1187" t="str">
        <f>IF(NOT('DATA ENTRY SHEET'!AK51=""),'DATA ENTRY SHEET'!AK51,"")</f>
        <v/>
      </c>
      <c r="V27" s="1169"/>
      <c r="W27" s="1188" t="str">
        <f>IF(NOT('DATA ENTRY SHEET'!AP51=""),'DATA ENTRY SHEET'!AP51,"")</f>
        <v/>
      </c>
      <c r="X27" s="1189"/>
      <c r="Y27" s="1190"/>
      <c r="Z27" s="935" t="str">
        <f>IF(NOT('DATA ENTRY SHEET'!AX51=""),'DATA ENTRY SHEET'!AX51,"")</f>
        <v/>
      </c>
      <c r="AA27" s="936"/>
      <c r="AB27" s="937"/>
      <c r="AC27" s="935" t="str">
        <f>IF(NOT('DATA ENTRY SHEET'!AZ51=""),'DATA ENTRY SHEET'!AZ51,"")</f>
        <v/>
      </c>
      <c r="AD27" s="936"/>
      <c r="AE27" s="936"/>
      <c r="AF27" s="937"/>
      <c r="AG27" s="1166" t="str">
        <f>IF('DATA ENTRY SHEET'!BR51="","",'DATA ENTRY SHEET'!BR51)</f>
        <v/>
      </c>
      <c r="AH27" s="1167"/>
      <c r="AI27" s="1150" t="str">
        <f>IF('DATA ENTRY SHEET'!BT51="","",'DATA ENTRY SHEET'!BT51)</f>
        <v/>
      </c>
      <c r="AJ27" s="1150"/>
      <c r="AK27" s="922" t="str">
        <f>IF(NOT('DATA ENTRY SHEET'!AV51=""),'DATA ENTRY SHEET'!AV51,"")</f>
        <v/>
      </c>
      <c r="AL27" s="923"/>
      <c r="AM27" s="507"/>
      <c r="AN27" s="331"/>
      <c r="AO27" s="332"/>
      <c r="AQ27" s="74"/>
    </row>
    <row r="28" spans="1:43" ht="18" customHeight="1" thickBot="1" x14ac:dyDescent="0.3">
      <c r="A28" s="371"/>
      <c r="B28" s="981" t="str">
        <f>IF(NOT('DATA ENTRY SHEET'!D51=""),'DATA ENTRY SHEET'!D51,"")</f>
        <v/>
      </c>
      <c r="C28" s="982"/>
      <c r="D28" s="982"/>
      <c r="E28" s="983"/>
      <c r="F28" s="1175" t="str">
        <f>IF('DATA ENTRY SHEET'!E51="","",'DATA ENTRY SHEET'!E51)</f>
        <v/>
      </c>
      <c r="G28" s="982"/>
      <c r="H28" s="982"/>
      <c r="I28" s="982"/>
      <c r="J28" s="982"/>
      <c r="K28" s="983"/>
      <c r="L28" s="1083" t="str">
        <f>IF(NOT('DATA ENTRY SHEET'!I51=""),'DATA ENTRY SHEET'!I51,"")</f>
        <v/>
      </c>
      <c r="M28" s="993"/>
      <c r="N28" s="1231" t="str">
        <f>IF(NOT('DATA ENTRY SHEET'!AE51=""),'DATA ENTRY SHEET'!AE51,"")</f>
        <v/>
      </c>
      <c r="O28" s="1232"/>
      <c r="P28" s="1232"/>
      <c r="Q28" s="1232"/>
      <c r="R28" s="1233"/>
      <c r="S28" s="1147"/>
      <c r="T28" s="1148"/>
      <c r="U28" s="1148"/>
      <c r="V28" s="1149"/>
      <c r="W28" s="1181" t="str">
        <f>IF(NOT('DATA ENTRY SHEET'!AQ51=""),'DATA ENTRY SHEET'!AQ51,"")</f>
        <v/>
      </c>
      <c r="X28" s="1182"/>
      <c r="Y28" s="1183"/>
      <c r="Z28" s="929" t="str">
        <f t="shared" ref="Z28" si="5">IF(AND(NOT(Z26=""),NOT(Z27="")),(Z27-Z26)/(Z27),"")</f>
        <v/>
      </c>
      <c r="AA28" s="930"/>
      <c r="AB28" s="931"/>
      <c r="AC28" s="929" t="str">
        <f>IF(AND(NOT(AC26=""),NOT(AC27="")),(AC27-AC26)/(AC27),"")</f>
        <v/>
      </c>
      <c r="AD28" s="930"/>
      <c r="AE28" s="930"/>
      <c r="AF28" s="931"/>
      <c r="AG28" s="1172" t="str">
        <f>IF('DATA ENTRY SHEET'!BQ51="","",'DATA ENTRY SHEET'!BQ51)</f>
        <v/>
      </c>
      <c r="AH28" s="1173"/>
      <c r="AI28" s="1155" t="str">
        <f>IF('DATA ENTRY SHEET'!BU51="","",'DATA ENTRY SHEET'!BU51)</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33</v>
      </c>
      <c r="B30" s="984"/>
      <c r="C30" s="985"/>
      <c r="D30" s="985"/>
      <c r="E30" s="985"/>
      <c r="F30" s="985"/>
      <c r="G30" s="985"/>
      <c r="H30" s="985"/>
      <c r="I30" s="985"/>
      <c r="J30" s="985"/>
      <c r="K30" s="986"/>
      <c r="L30" s="1055" t="str">
        <f>IF(NOT('DATA ENTRY SHEET'!F52=""),'DATA ENTRY SHEET'!F52,"")</f>
        <v/>
      </c>
      <c r="M30" s="988"/>
      <c r="N30" s="1235" t="str">
        <f>IF(NOT('DATA ENTRY SHEET'!J52=""),'DATA ENTRY SHEET'!J52,"")</f>
        <v/>
      </c>
      <c r="O30" s="1236"/>
      <c r="P30" s="1236"/>
      <c r="Q30" s="1236"/>
      <c r="R30" s="1237"/>
      <c r="S30" s="1163" t="str">
        <f>IF(NOT('DATA ENTRY SHEET'!AJ52=""),'DATA ENTRY SHEET'!AJ52,"")</f>
        <v/>
      </c>
      <c r="T30" s="1164"/>
      <c r="U30" s="1163" t="str">
        <f>IF(NOT('DATA ENTRY SHEET'!AM52=""),'DATA ENTRY SHEET'!AM52,"")</f>
        <v/>
      </c>
      <c r="V30" s="1164"/>
      <c r="W30" s="1163" t="str">
        <f>IF(NOT('DATA ENTRY SHEET'!AN52=""),'DATA ENTRY SHEET'!AN52,"")</f>
        <v/>
      </c>
      <c r="X30" s="1165"/>
      <c r="Y30" s="1164"/>
      <c r="Z30" s="947" t="str">
        <f>IF('DATA ENTRY SHEET'!AW52="","",'DATA ENTRY SHEET'!AW52)</f>
        <v/>
      </c>
      <c r="AA30" s="948"/>
      <c r="AB30" s="949"/>
      <c r="AC30" s="947" t="str">
        <f>IF(NOT('DATA ENTRY SHEET'!AY52=""),'DATA ENTRY SHEET'!AY52,"")</f>
        <v/>
      </c>
      <c r="AD30" s="948"/>
      <c r="AE30" s="948"/>
      <c r="AF30" s="949"/>
      <c r="AG30" s="1151" t="str">
        <f>IF('DATA ENTRY SHEET'!AR52="","",'DATA ENTRY SHEET'!AR52)</f>
        <v/>
      </c>
      <c r="AH30" s="1152"/>
      <c r="AI30" s="1153" t="str">
        <f>IF('DATA ENTRY SHEET'!BS52="","",'DATA ENTRY SHEET'!BS52)</f>
        <v/>
      </c>
      <c r="AJ30" s="1154"/>
      <c r="AK30" s="924" t="str">
        <f>IF(NOT('DATA ENTRY SHEET'!AT52=""),'DATA ENTRY SHEET'!AT52,"")</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SHEET'!B52=""),'DATA ENTRY SHEET'!B52,"")</f>
        <v/>
      </c>
      <c r="C31" s="1037"/>
      <c r="D31" s="1037"/>
      <c r="E31" s="1037"/>
      <c r="F31" s="1038" t="str">
        <f>IF('DATA ENTRY SHEET'!BX52="","",'DATA ENTRY SHEET'!BX52)</f>
        <v/>
      </c>
      <c r="G31" s="1038"/>
      <c r="H31" s="1038"/>
      <c r="I31" s="1038"/>
      <c r="J31" s="1038"/>
      <c r="K31" s="1039"/>
      <c r="L31" s="1051" t="str">
        <f>IF(NOT('DATA ENTRY SHEET'!H52=""),'DATA ENTRY SHEET'!H52,"")</f>
        <v/>
      </c>
      <c r="M31" s="1021"/>
      <c r="N31" s="1202" t="str">
        <f>IF(NOT('DATA ENTRY SHEET'!AD52=""),'DATA ENTRY SHEET'!AD52,"")</f>
        <v/>
      </c>
      <c r="O31" s="1203"/>
      <c r="P31" s="1203"/>
      <c r="Q31" s="1203"/>
      <c r="R31" s="1204"/>
      <c r="S31" s="1168" t="str">
        <f>IF(NOT('DATA ENTRY SHEET'!AI52=""),'DATA ENTRY SHEET'!AI52,"")</f>
        <v/>
      </c>
      <c r="T31" s="1169"/>
      <c r="U31" s="1168" t="str">
        <f>IF(NOT('DATA ENTRY SHEET'!AL52=""),'DATA ENTRY SHEET'!AL52,"")</f>
        <v/>
      </c>
      <c r="V31" s="1169"/>
      <c r="W31" s="1168" t="str">
        <f>IF(NOT('DATA ENTRY SHEET'!AO52=""),'DATA ENTRY SHEET'!AO52,"")</f>
        <v/>
      </c>
      <c r="X31" s="1187"/>
      <c r="Y31" s="1169"/>
      <c r="Z31" s="935" t="str">
        <f>IF(Z30="","",ROUNDUP((Z30)*(($AB$6)+1),2))</f>
        <v/>
      </c>
      <c r="AA31" s="936"/>
      <c r="AB31" s="937"/>
      <c r="AC31" s="935" t="str">
        <f>IF(AC30="","",ROUNDUP((AC30)*($AF$6+1),2))</f>
        <v/>
      </c>
      <c r="AD31" s="936"/>
      <c r="AE31" s="936"/>
      <c r="AF31" s="937"/>
      <c r="AG31" s="1145" t="str">
        <f>IF(NOT('DATA ENTRY SHEET'!AS52=""),'DATA ENTRY SHEET'!AS52,"")</f>
        <v/>
      </c>
      <c r="AH31" s="1146"/>
      <c r="AI31" s="1150" t="str">
        <f>IF('DATA ENTRY SHEET'!BV52="","",'DATA ENTRY SHEET'!BV52)</f>
        <v/>
      </c>
      <c r="AJ31" s="1150"/>
      <c r="AK31" s="922" t="str">
        <f>IF(NOT('DATA ENTRY SHEET'!AU52=""),'DATA ENTRY SHEET'!AU52,"")</f>
        <v/>
      </c>
      <c r="AL31" s="923"/>
      <c r="AM31" s="507"/>
      <c r="AN31" s="962" t="s">
        <v>34</v>
      </c>
      <c r="AO31" s="963"/>
      <c r="AQ31" s="74"/>
    </row>
    <row r="32" spans="1:43" ht="18" customHeight="1" x14ac:dyDescent="0.25">
      <c r="A32" s="371"/>
      <c r="B32" s="1022" t="str">
        <f>IF(NOT('DATA ENTRY SHEET'!C52=""),'DATA ENTRY SHEET'!C52,"")</f>
        <v/>
      </c>
      <c r="C32" s="1023"/>
      <c r="D32" s="1023"/>
      <c r="E32" s="1023"/>
      <c r="F32" s="1023"/>
      <c r="G32" s="1023"/>
      <c r="H32" s="1023"/>
      <c r="I32" s="1023"/>
      <c r="J32" s="1023"/>
      <c r="K32" s="649" t="str">
        <f>IF('DATA ENTRY SHEET'!AG52&lt;&gt;"",LEFT('DATA ENTRY SHEET'!AG52,1),"")</f>
        <v/>
      </c>
      <c r="L32" s="1084" t="str">
        <f>IF(NOT('DATA ENTRY SHEET'!G52=""),'DATA ENTRY SHEET'!G52,"")</f>
        <v/>
      </c>
      <c r="M32" s="998"/>
      <c r="N32" s="1234" t="str">
        <f>IF(NOT('DATA ENTRY SHEET'!AF52=""),'DATA ENTRY SHEET'!AF52,"")</f>
        <v/>
      </c>
      <c r="O32" s="1234"/>
      <c r="P32" s="1234"/>
      <c r="Q32" s="1234"/>
      <c r="R32" s="1234"/>
      <c r="S32" s="1168" t="str">
        <f>IF(NOT('DATA ENTRY SHEET'!AH52=""),'DATA ENTRY SHEET'!AH52,"")</f>
        <v/>
      </c>
      <c r="T32" s="1169"/>
      <c r="U32" s="1187" t="str">
        <f>IF(NOT('DATA ENTRY SHEET'!AK52=""),'DATA ENTRY SHEET'!AK52,"")</f>
        <v/>
      </c>
      <c r="V32" s="1169"/>
      <c r="W32" s="1188" t="str">
        <f>IF(NOT('DATA ENTRY SHEET'!AP52=""),'DATA ENTRY SHEET'!AP52,"")</f>
        <v/>
      </c>
      <c r="X32" s="1189"/>
      <c r="Y32" s="1190"/>
      <c r="Z32" s="935" t="str">
        <f>IF(NOT('DATA ENTRY SHEET'!AX52=""),'DATA ENTRY SHEET'!AX52,"")</f>
        <v/>
      </c>
      <c r="AA32" s="936"/>
      <c r="AB32" s="937"/>
      <c r="AC32" s="935" t="str">
        <f>IF(NOT('DATA ENTRY SHEET'!AZ52=""),'DATA ENTRY SHEET'!AZ52,"")</f>
        <v/>
      </c>
      <c r="AD32" s="936"/>
      <c r="AE32" s="936"/>
      <c r="AF32" s="937"/>
      <c r="AG32" s="1166" t="str">
        <f>IF('DATA ENTRY SHEET'!BR52="","",'DATA ENTRY SHEET'!BR52)</f>
        <v/>
      </c>
      <c r="AH32" s="1167"/>
      <c r="AI32" s="1150" t="str">
        <f>IF('DATA ENTRY SHEET'!BT52="","",'DATA ENTRY SHEET'!BT52)</f>
        <v/>
      </c>
      <c r="AJ32" s="1150"/>
      <c r="AK32" s="922" t="str">
        <f>IF(NOT('DATA ENTRY SHEET'!AV52=""),'DATA ENTRY SHEET'!AV52,"")</f>
        <v/>
      </c>
      <c r="AL32" s="923"/>
      <c r="AM32" s="507"/>
      <c r="AN32" s="331"/>
      <c r="AO32" s="332"/>
      <c r="AQ32" s="74"/>
    </row>
    <row r="33" spans="1:43" ht="18" customHeight="1" thickBot="1" x14ac:dyDescent="0.3">
      <c r="A33" s="371"/>
      <c r="B33" s="981" t="str">
        <f>IF(NOT('DATA ENTRY SHEET'!D52=""),'DATA ENTRY SHEET'!D52,"")</f>
        <v/>
      </c>
      <c r="C33" s="982"/>
      <c r="D33" s="982"/>
      <c r="E33" s="983"/>
      <c r="F33" s="1175" t="str">
        <f>IF('DATA ENTRY SHEET'!E52="","",'DATA ENTRY SHEET'!E52)</f>
        <v/>
      </c>
      <c r="G33" s="982"/>
      <c r="H33" s="982"/>
      <c r="I33" s="982"/>
      <c r="J33" s="982"/>
      <c r="K33" s="983"/>
      <c r="L33" s="1083" t="str">
        <f>IF(NOT('DATA ENTRY SHEET'!I52=""),'DATA ENTRY SHEET'!I52,"")</f>
        <v/>
      </c>
      <c r="M33" s="993"/>
      <c r="N33" s="1231" t="str">
        <f>IF(NOT('DATA ENTRY SHEET'!AE52=""),'DATA ENTRY SHEET'!AE52,"")</f>
        <v/>
      </c>
      <c r="O33" s="1232"/>
      <c r="P33" s="1232"/>
      <c r="Q33" s="1232"/>
      <c r="R33" s="1233"/>
      <c r="S33" s="1147"/>
      <c r="T33" s="1148"/>
      <c r="U33" s="1148"/>
      <c r="V33" s="1149"/>
      <c r="W33" s="1181" t="str">
        <f>IF(NOT('DATA ENTRY SHEET'!AQ52=""),'DATA ENTRY SHEET'!AQ52,"")</f>
        <v/>
      </c>
      <c r="X33" s="1182"/>
      <c r="Y33" s="1183"/>
      <c r="Z33" s="929" t="str">
        <f t="shared" ref="Z33" si="6">IF(AND(NOT(Z31=""),NOT(Z32="")),(Z32-Z31)/(Z32),"")</f>
        <v/>
      </c>
      <c r="AA33" s="930"/>
      <c r="AB33" s="931"/>
      <c r="AC33" s="929" t="str">
        <f>IF(AND(NOT(AC31=""),NOT(AC32="")),(AC32-AC31)/(AC32),"")</f>
        <v/>
      </c>
      <c r="AD33" s="930"/>
      <c r="AE33" s="930"/>
      <c r="AF33" s="931"/>
      <c r="AG33" s="1172" t="str">
        <f>IF('DATA ENTRY SHEET'!BQ52="","",'DATA ENTRY SHEET'!BQ52)</f>
        <v/>
      </c>
      <c r="AH33" s="1173"/>
      <c r="AI33" s="1155" t="str">
        <f>IF('DATA ENTRY SHEET'!BU52="","",'DATA ENTRY SHEET'!BU52)</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34</v>
      </c>
      <c r="B35" s="984"/>
      <c r="C35" s="985"/>
      <c r="D35" s="985"/>
      <c r="E35" s="985"/>
      <c r="F35" s="985"/>
      <c r="G35" s="985"/>
      <c r="H35" s="985"/>
      <c r="I35" s="985"/>
      <c r="J35" s="985"/>
      <c r="K35" s="986"/>
      <c r="L35" s="1055" t="str">
        <f>IF(NOT('DATA ENTRY SHEET'!F53=""),'DATA ENTRY SHEET'!F53,"")</f>
        <v/>
      </c>
      <c r="M35" s="988"/>
      <c r="N35" s="1235" t="str">
        <f>IF(NOT('DATA ENTRY SHEET'!J53=""),'DATA ENTRY SHEET'!J53,"")</f>
        <v/>
      </c>
      <c r="O35" s="1236"/>
      <c r="P35" s="1236"/>
      <c r="Q35" s="1236"/>
      <c r="R35" s="1237"/>
      <c r="S35" s="1163" t="str">
        <f>IF(NOT('DATA ENTRY SHEET'!AJ53=""),'DATA ENTRY SHEET'!AJ53,"")</f>
        <v/>
      </c>
      <c r="T35" s="1164"/>
      <c r="U35" s="1163" t="str">
        <f>IF(NOT('DATA ENTRY SHEET'!AM53=""),'DATA ENTRY SHEET'!AM53,"")</f>
        <v/>
      </c>
      <c r="V35" s="1164"/>
      <c r="W35" s="1163" t="str">
        <f>IF(NOT('DATA ENTRY SHEET'!AN53=""),'DATA ENTRY SHEET'!AN53,"")</f>
        <v/>
      </c>
      <c r="X35" s="1165"/>
      <c r="Y35" s="1164"/>
      <c r="Z35" s="947" t="str">
        <f>IF('DATA ENTRY SHEET'!AW53="","",'DATA ENTRY SHEET'!AW53)</f>
        <v/>
      </c>
      <c r="AA35" s="948"/>
      <c r="AB35" s="949"/>
      <c r="AC35" s="947" t="str">
        <f>IF(NOT('DATA ENTRY SHEET'!AY53=""),'DATA ENTRY SHEET'!AY53,"")</f>
        <v/>
      </c>
      <c r="AD35" s="948"/>
      <c r="AE35" s="948"/>
      <c r="AF35" s="949"/>
      <c r="AG35" s="1151" t="str">
        <f>IF('DATA ENTRY SHEET'!AR53="","",'DATA ENTRY SHEET'!AR53)</f>
        <v/>
      </c>
      <c r="AH35" s="1152"/>
      <c r="AI35" s="1153" t="str">
        <f>IF('DATA ENTRY SHEET'!BS53="","",'DATA ENTRY SHEET'!BS53)</f>
        <v/>
      </c>
      <c r="AJ35" s="1154"/>
      <c r="AK35" s="924" t="str">
        <f>IF(NOT('DATA ENTRY SHEET'!AT53=""),'DATA ENTRY SHEET'!AT53,"")</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SHEET'!B53=""),'DATA ENTRY SHEET'!B53,"")</f>
        <v/>
      </c>
      <c r="C36" s="1037"/>
      <c r="D36" s="1037"/>
      <c r="E36" s="1037"/>
      <c r="F36" s="1038" t="str">
        <f>IF('DATA ENTRY SHEET'!BX53="","",'DATA ENTRY SHEET'!BX53)</f>
        <v/>
      </c>
      <c r="G36" s="1038"/>
      <c r="H36" s="1038"/>
      <c r="I36" s="1038"/>
      <c r="J36" s="1038"/>
      <c r="K36" s="1039"/>
      <c r="L36" s="1051" t="str">
        <f>IF(NOT('DATA ENTRY SHEET'!H53=""),'DATA ENTRY SHEET'!H53,"")</f>
        <v/>
      </c>
      <c r="M36" s="1021"/>
      <c r="N36" s="1202" t="str">
        <f>IF(NOT('DATA ENTRY SHEET'!AD53=""),'DATA ENTRY SHEET'!AD53,"")</f>
        <v/>
      </c>
      <c r="O36" s="1203"/>
      <c r="P36" s="1203"/>
      <c r="Q36" s="1203"/>
      <c r="R36" s="1204"/>
      <c r="S36" s="1168" t="str">
        <f>IF(NOT('DATA ENTRY SHEET'!AI53=""),'DATA ENTRY SHEET'!AI53,"")</f>
        <v/>
      </c>
      <c r="T36" s="1169"/>
      <c r="U36" s="1168" t="str">
        <f>IF(NOT('DATA ENTRY SHEET'!AL53=""),'DATA ENTRY SHEET'!AL53,"")</f>
        <v/>
      </c>
      <c r="V36" s="1169"/>
      <c r="W36" s="1168" t="str">
        <f>IF(NOT('DATA ENTRY SHEET'!AO53=""),'DATA ENTRY SHEET'!AO53,"")</f>
        <v/>
      </c>
      <c r="X36" s="1187"/>
      <c r="Y36" s="1169"/>
      <c r="Z36" s="935" t="str">
        <f>IF(Z35="","",ROUNDUP((Z35)*(($AB$6)+1),2))</f>
        <v/>
      </c>
      <c r="AA36" s="936"/>
      <c r="AB36" s="937"/>
      <c r="AC36" s="935" t="str">
        <f>IF(AC35="","",ROUNDUP((AC35)*($AF$6+1),2))</f>
        <v/>
      </c>
      <c r="AD36" s="936"/>
      <c r="AE36" s="936"/>
      <c r="AF36" s="937"/>
      <c r="AG36" s="1145" t="str">
        <f>IF(NOT('DATA ENTRY SHEET'!AS53=""),'DATA ENTRY SHEET'!AS53,"")</f>
        <v/>
      </c>
      <c r="AH36" s="1146"/>
      <c r="AI36" s="1150" t="str">
        <f>IF('DATA ENTRY SHEET'!BV53="","",'DATA ENTRY SHEET'!BV53)</f>
        <v/>
      </c>
      <c r="AJ36" s="1150"/>
      <c r="AK36" s="922" t="str">
        <f>IF(NOT('DATA ENTRY SHEET'!AU53=""),'DATA ENTRY SHEET'!AU53,"")</f>
        <v/>
      </c>
      <c r="AL36" s="923"/>
      <c r="AM36" s="507"/>
      <c r="AN36" s="962" t="s">
        <v>34</v>
      </c>
      <c r="AO36" s="963"/>
      <c r="AQ36" s="74"/>
    </row>
    <row r="37" spans="1:43" ht="18" customHeight="1" x14ac:dyDescent="0.25">
      <c r="A37" s="371"/>
      <c r="B37" s="1022" t="str">
        <f>IF(NOT('DATA ENTRY SHEET'!C53=""),'DATA ENTRY SHEET'!C53,"")</f>
        <v/>
      </c>
      <c r="C37" s="1023"/>
      <c r="D37" s="1023"/>
      <c r="E37" s="1023"/>
      <c r="F37" s="1023"/>
      <c r="G37" s="1023"/>
      <c r="H37" s="1023"/>
      <c r="I37" s="1023"/>
      <c r="J37" s="1023"/>
      <c r="K37" s="649" t="str">
        <f>IF('DATA ENTRY SHEET'!AG53&lt;&gt;"",LEFT('DATA ENTRY SHEET'!AG53,1),"")</f>
        <v/>
      </c>
      <c r="L37" s="1084" t="str">
        <f>IF(NOT('DATA ENTRY SHEET'!G53=""),'DATA ENTRY SHEET'!G53,"")</f>
        <v/>
      </c>
      <c r="M37" s="998"/>
      <c r="N37" s="1234" t="str">
        <f>IF(NOT('DATA ENTRY SHEET'!AF53=""),'DATA ENTRY SHEET'!AF53,"")</f>
        <v/>
      </c>
      <c r="O37" s="1234"/>
      <c r="P37" s="1234"/>
      <c r="Q37" s="1234"/>
      <c r="R37" s="1234"/>
      <c r="S37" s="1168" t="str">
        <f>IF(NOT('DATA ENTRY SHEET'!AH53=""),'DATA ENTRY SHEET'!AH53,"")</f>
        <v/>
      </c>
      <c r="T37" s="1169"/>
      <c r="U37" s="1187" t="str">
        <f>IF(NOT('DATA ENTRY SHEET'!AK53=""),'DATA ENTRY SHEET'!AK53,"")</f>
        <v/>
      </c>
      <c r="V37" s="1169"/>
      <c r="W37" s="1188" t="str">
        <f>IF(NOT('DATA ENTRY SHEET'!AP53=""),'DATA ENTRY SHEET'!AP53,"")</f>
        <v/>
      </c>
      <c r="X37" s="1189"/>
      <c r="Y37" s="1190"/>
      <c r="Z37" s="935" t="str">
        <f>IF(NOT('DATA ENTRY SHEET'!AX53=""),'DATA ENTRY SHEET'!AX53,"")</f>
        <v/>
      </c>
      <c r="AA37" s="936"/>
      <c r="AB37" s="937"/>
      <c r="AC37" s="935" t="str">
        <f>IF(NOT('DATA ENTRY SHEET'!AZ53=""),'DATA ENTRY SHEET'!AZ53,"")</f>
        <v/>
      </c>
      <c r="AD37" s="936"/>
      <c r="AE37" s="936"/>
      <c r="AF37" s="937"/>
      <c r="AG37" s="1166" t="str">
        <f>IF('DATA ENTRY SHEET'!BR53="","",'DATA ENTRY SHEET'!BR53)</f>
        <v/>
      </c>
      <c r="AH37" s="1167"/>
      <c r="AI37" s="1150" t="str">
        <f>IF('DATA ENTRY SHEET'!BT53="","",'DATA ENTRY SHEET'!BT53)</f>
        <v/>
      </c>
      <c r="AJ37" s="1150"/>
      <c r="AK37" s="922" t="str">
        <f>IF(NOT('DATA ENTRY SHEET'!AV53=""),'DATA ENTRY SHEET'!AV53,"")</f>
        <v/>
      </c>
      <c r="AL37" s="923"/>
      <c r="AM37" s="507"/>
      <c r="AN37" s="331"/>
      <c r="AO37" s="332"/>
      <c r="AQ37" s="74"/>
    </row>
    <row r="38" spans="1:43" ht="18" customHeight="1" thickBot="1" x14ac:dyDescent="0.3">
      <c r="A38" s="371"/>
      <c r="B38" s="981" t="str">
        <f>IF(NOT('DATA ENTRY SHEET'!D53=""),'DATA ENTRY SHEET'!D53,"")</f>
        <v/>
      </c>
      <c r="C38" s="982"/>
      <c r="D38" s="982"/>
      <c r="E38" s="983"/>
      <c r="F38" s="1175" t="str">
        <f>IF('DATA ENTRY SHEET'!E53="","",'DATA ENTRY SHEET'!E53)</f>
        <v/>
      </c>
      <c r="G38" s="982"/>
      <c r="H38" s="982"/>
      <c r="I38" s="982"/>
      <c r="J38" s="982"/>
      <c r="K38" s="983"/>
      <c r="L38" s="1083" t="str">
        <f>IF(NOT('DATA ENTRY SHEET'!I53=""),'DATA ENTRY SHEET'!I53,"")</f>
        <v/>
      </c>
      <c r="M38" s="993"/>
      <c r="N38" s="1231" t="str">
        <f>IF(NOT('DATA ENTRY SHEET'!AE53=""),'DATA ENTRY SHEET'!AE53,"")</f>
        <v/>
      </c>
      <c r="O38" s="1232"/>
      <c r="P38" s="1232"/>
      <c r="Q38" s="1232"/>
      <c r="R38" s="1233"/>
      <c r="S38" s="1147"/>
      <c r="T38" s="1148"/>
      <c r="U38" s="1148"/>
      <c r="V38" s="1149"/>
      <c r="W38" s="1181" t="str">
        <f>IF(NOT('DATA ENTRY SHEET'!AQ53=""),'DATA ENTRY SHEET'!AQ53,"")</f>
        <v/>
      </c>
      <c r="X38" s="1182"/>
      <c r="Y38" s="1183"/>
      <c r="Z38" s="929" t="str">
        <f t="shared" ref="Z38" si="7">IF(AND(NOT(Z36=""),NOT(Z37="")),(Z37-Z36)/(Z37),"")</f>
        <v/>
      </c>
      <c r="AA38" s="930"/>
      <c r="AB38" s="931"/>
      <c r="AC38" s="929" t="str">
        <f>IF(AND(NOT(AC36=""),NOT(AC37="")),(AC37-AC36)/(AC37),"")</f>
        <v/>
      </c>
      <c r="AD38" s="930"/>
      <c r="AE38" s="930"/>
      <c r="AF38" s="931"/>
      <c r="AG38" s="1172" t="str">
        <f>IF('DATA ENTRY SHEET'!BQ53="","",'DATA ENTRY SHEET'!BQ53)</f>
        <v/>
      </c>
      <c r="AH38" s="1173"/>
      <c r="AI38" s="1155" t="str">
        <f>IF('DATA ENTRY SHEET'!BU53="","",'DATA ENTRY SHEET'!BU53)</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yodv+Ujq085+A2m7KtnSi0SdrqK7/a2PuwpW3JqJC94J10O4fMx7R3yGGZznYw/eVakv8WbVprII826JY7MSLQ==" saltValue="UnxhbafamJhDhw3wzhE07g=="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B37" sqref="B37:J37"/>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IF(NOT('40-15 PRES - MANDATORY'!$Y$12=""),'40-15 PRES - MANDATORY'!$Y$12,"")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1082</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35</v>
      </c>
      <c r="B10" s="984"/>
      <c r="C10" s="985"/>
      <c r="D10" s="985"/>
      <c r="E10" s="985"/>
      <c r="F10" s="985"/>
      <c r="G10" s="985"/>
      <c r="H10" s="985"/>
      <c r="I10" s="985"/>
      <c r="J10" s="985"/>
      <c r="K10" s="986"/>
      <c r="L10" s="1055" t="str">
        <f>IF(NOT('DATA ENTRY SHEET'!F54=""),'DATA ENTRY SHEET'!F54,"")</f>
        <v/>
      </c>
      <c r="M10" s="988"/>
      <c r="N10" s="1235" t="str">
        <f>IF(NOT('DATA ENTRY SHEET'!J54=""),'DATA ENTRY SHEET'!J54,"")</f>
        <v/>
      </c>
      <c r="O10" s="1236"/>
      <c r="P10" s="1236"/>
      <c r="Q10" s="1236"/>
      <c r="R10" s="1237"/>
      <c r="S10" s="1163" t="str">
        <f>IF(NOT('DATA ENTRY SHEET'!AJ54=""),'DATA ENTRY SHEET'!AJ54,"")</f>
        <v/>
      </c>
      <c r="T10" s="1164"/>
      <c r="U10" s="1163" t="str">
        <f>IF(NOT('DATA ENTRY SHEET'!AM54=""),'DATA ENTRY SHEET'!AM54,"")</f>
        <v/>
      </c>
      <c r="V10" s="1164"/>
      <c r="W10" s="1163" t="str">
        <f>IF(NOT('DATA ENTRY SHEET'!AN54=""),'DATA ENTRY SHEET'!AN54,"")</f>
        <v/>
      </c>
      <c r="X10" s="1165"/>
      <c r="Y10" s="1164"/>
      <c r="Z10" s="947" t="str">
        <f>IF('DATA ENTRY SHEET'!AW54="","",'DATA ENTRY SHEET'!AW54)</f>
        <v/>
      </c>
      <c r="AA10" s="948"/>
      <c r="AB10" s="949"/>
      <c r="AC10" s="947" t="str">
        <f>IF(NOT('DATA ENTRY SHEET'!AY54=""),'DATA ENTRY SHEET'!AY54,"")</f>
        <v/>
      </c>
      <c r="AD10" s="948"/>
      <c r="AE10" s="948"/>
      <c r="AF10" s="949"/>
      <c r="AG10" s="1151" t="str">
        <f>IF('DATA ENTRY SHEET'!AR54="","",'DATA ENTRY SHEET'!AR54)</f>
        <v/>
      </c>
      <c r="AH10" s="1152"/>
      <c r="AI10" s="1153" t="str">
        <f>IF('DATA ENTRY SHEET'!BS54="","",'DATA ENTRY SHEET'!BS54)</f>
        <v/>
      </c>
      <c r="AJ10" s="1154"/>
      <c r="AK10" s="924" t="str">
        <f>IF(NOT('DATA ENTRY SHEET'!AT54=""),'DATA ENTRY SHEET'!AT54,"")</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SHEET'!B54=""),'DATA ENTRY SHEET'!B54,"")</f>
        <v/>
      </c>
      <c r="C11" s="1037"/>
      <c r="D11" s="1037"/>
      <c r="E11" s="1037"/>
      <c r="F11" s="1038" t="str">
        <f>IF('DATA ENTRY SHEET'!BX54="","",'DATA ENTRY SHEET'!BX54)</f>
        <v/>
      </c>
      <c r="G11" s="1038"/>
      <c r="H11" s="1038"/>
      <c r="I11" s="1038"/>
      <c r="J11" s="1038"/>
      <c r="K11" s="1039"/>
      <c r="L11" s="1051" t="str">
        <f>IF(NOT('DATA ENTRY SHEET'!H54=""),'DATA ENTRY SHEET'!H54,"")</f>
        <v/>
      </c>
      <c r="M11" s="1021"/>
      <c r="N11" s="1202" t="str">
        <f>IF(NOT('DATA ENTRY SHEET'!AD54=""),'DATA ENTRY SHEET'!AD54,"")</f>
        <v/>
      </c>
      <c r="O11" s="1203"/>
      <c r="P11" s="1203"/>
      <c r="Q11" s="1203"/>
      <c r="R11" s="1204"/>
      <c r="S11" s="1168" t="str">
        <f>IF(NOT('DATA ENTRY SHEET'!AI54=""),'DATA ENTRY SHEET'!AI54,"")</f>
        <v/>
      </c>
      <c r="T11" s="1169"/>
      <c r="U11" s="1168" t="str">
        <f>IF(NOT('DATA ENTRY SHEET'!AL54=""),'DATA ENTRY SHEET'!AL54,"")</f>
        <v/>
      </c>
      <c r="V11" s="1169"/>
      <c r="W11" s="1168" t="str">
        <f>IF(NOT('DATA ENTRY SHEET'!AO54=""),'DATA ENTRY SHEET'!AO54,"")</f>
        <v/>
      </c>
      <c r="X11" s="1187"/>
      <c r="Y11" s="1169"/>
      <c r="Z11" s="935" t="str">
        <f>IF(Z10="","",ROUNDUP((Z10)*((AB6)+1),2))</f>
        <v/>
      </c>
      <c r="AA11" s="936"/>
      <c r="AB11" s="937"/>
      <c r="AC11" s="935" t="str">
        <f>IF(AC10="","",ROUNDUP((AC10)*($AF$6+1),2))</f>
        <v/>
      </c>
      <c r="AD11" s="936"/>
      <c r="AE11" s="936"/>
      <c r="AF11" s="937"/>
      <c r="AG11" s="1145" t="str">
        <f>IF(NOT('DATA ENTRY SHEET'!AS54=""),'DATA ENTRY SHEET'!AS54,"")</f>
        <v/>
      </c>
      <c r="AH11" s="1146"/>
      <c r="AI11" s="1150" t="str">
        <f>IF('DATA ENTRY SHEET'!BV54="","",'DATA ENTRY SHEET'!BV54)</f>
        <v/>
      </c>
      <c r="AJ11" s="1150"/>
      <c r="AK11" s="922" t="str">
        <f>IF(NOT('DATA ENTRY SHEET'!AU54=""),'DATA ENTRY SHEET'!AU54,"")</f>
        <v/>
      </c>
      <c r="AL11" s="923"/>
      <c r="AM11" s="507"/>
      <c r="AN11" s="962" t="s">
        <v>34</v>
      </c>
      <c r="AO11" s="963"/>
      <c r="AQ11" s="74"/>
    </row>
    <row r="12" spans="1:44" ht="18" customHeight="1" x14ac:dyDescent="0.25">
      <c r="A12" s="371"/>
      <c r="B12" s="1022" t="str">
        <f>IF(NOT('DATA ENTRY SHEET'!C54=""),'DATA ENTRY SHEET'!C54,"")</f>
        <v/>
      </c>
      <c r="C12" s="1023"/>
      <c r="D12" s="1023"/>
      <c r="E12" s="1023"/>
      <c r="F12" s="1023"/>
      <c r="G12" s="1023"/>
      <c r="H12" s="1023"/>
      <c r="I12" s="1023"/>
      <c r="J12" s="1023"/>
      <c r="K12" s="649" t="str">
        <f>IF('DATA ENTRY SHEET'!AG54&lt;&gt;"",LEFT('DATA ENTRY SHEET'!AG54,1),"")</f>
        <v/>
      </c>
      <c r="L12" s="1084" t="str">
        <f>IF(NOT('DATA ENTRY SHEET'!G54=""),'DATA ENTRY SHEET'!G54,"")</f>
        <v/>
      </c>
      <c r="M12" s="998"/>
      <c r="N12" s="1234" t="str">
        <f>IF(NOT('DATA ENTRY SHEET'!AF54=""),'DATA ENTRY SHEET'!AF54,"")</f>
        <v/>
      </c>
      <c r="O12" s="1234"/>
      <c r="P12" s="1234"/>
      <c r="Q12" s="1234"/>
      <c r="R12" s="1234"/>
      <c r="S12" s="1168" t="str">
        <f>IF(NOT('DATA ENTRY SHEET'!AH54=""),'DATA ENTRY SHEET'!AH54,"")</f>
        <v/>
      </c>
      <c r="T12" s="1169"/>
      <c r="U12" s="1187" t="str">
        <f>IF(NOT('DATA ENTRY SHEET'!AK54=""),'DATA ENTRY SHEET'!AK54,"")</f>
        <v/>
      </c>
      <c r="V12" s="1169"/>
      <c r="W12" s="1188" t="str">
        <f>IF(NOT('DATA ENTRY SHEET'!AP54=""),'DATA ENTRY SHEET'!AP54,"")</f>
        <v/>
      </c>
      <c r="X12" s="1189"/>
      <c r="Y12" s="1190"/>
      <c r="Z12" s="935" t="str">
        <f>IF(NOT('DATA ENTRY SHEET'!AX54=""),'DATA ENTRY SHEET'!AX54,"")</f>
        <v/>
      </c>
      <c r="AA12" s="936"/>
      <c r="AB12" s="937"/>
      <c r="AC12" s="935" t="str">
        <f>IF(NOT('DATA ENTRY SHEET'!AZ54=""),'DATA ENTRY SHEET'!AZ54,"")</f>
        <v/>
      </c>
      <c r="AD12" s="936"/>
      <c r="AE12" s="936"/>
      <c r="AF12" s="937"/>
      <c r="AG12" s="1166" t="str">
        <f>IF('DATA ENTRY SHEET'!BR54="","",'DATA ENTRY SHEET'!BR54)</f>
        <v/>
      </c>
      <c r="AH12" s="1167"/>
      <c r="AI12" s="1150" t="str">
        <f>IF('DATA ENTRY SHEET'!BT54="","",'DATA ENTRY SHEET'!BT54)</f>
        <v/>
      </c>
      <c r="AJ12" s="1150"/>
      <c r="AK12" s="922" t="str">
        <f>IF(NOT('DATA ENTRY SHEET'!AV54=""),'DATA ENTRY SHEET'!AV54,"")</f>
        <v/>
      </c>
      <c r="AL12" s="923"/>
      <c r="AM12" s="507"/>
      <c r="AN12" s="331"/>
      <c r="AO12" s="332"/>
      <c r="AQ12" s="74"/>
    </row>
    <row r="13" spans="1:44" ht="18" customHeight="1" thickBot="1" x14ac:dyDescent="0.3">
      <c r="A13" s="371"/>
      <c r="B13" s="981" t="str">
        <f>IF(NOT('DATA ENTRY SHEET'!D54=""),'DATA ENTRY SHEET'!D54,"")</f>
        <v/>
      </c>
      <c r="C13" s="982"/>
      <c r="D13" s="982"/>
      <c r="E13" s="983"/>
      <c r="F13" s="1175" t="str">
        <f>IF('DATA ENTRY SHEET'!E54="","",'DATA ENTRY SHEET'!E54)</f>
        <v/>
      </c>
      <c r="G13" s="982"/>
      <c r="H13" s="982"/>
      <c r="I13" s="982"/>
      <c r="J13" s="982"/>
      <c r="K13" s="983"/>
      <c r="L13" s="1083" t="str">
        <f>IF(NOT('DATA ENTRY SHEET'!I54=""),'DATA ENTRY SHEET'!I54,"")</f>
        <v/>
      </c>
      <c r="M13" s="993"/>
      <c r="N13" s="1231" t="str">
        <f>IF(NOT('DATA ENTRY SHEET'!AE54=""),'DATA ENTRY SHEET'!AE54,"")</f>
        <v/>
      </c>
      <c r="O13" s="1232"/>
      <c r="P13" s="1232"/>
      <c r="Q13" s="1232"/>
      <c r="R13" s="1233"/>
      <c r="S13" s="1205"/>
      <c r="T13" s="1206"/>
      <c r="U13" s="1206"/>
      <c r="V13" s="1207"/>
      <c r="W13" s="1181" t="str">
        <f>IF(NOT('DATA ENTRY SHEET'!AQ54=""),'DATA ENTRY SHEET'!AQ54,"")</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SHEET'!BQ54="","",'DATA ENTRY SHEET'!BQ54)</f>
        <v/>
      </c>
      <c r="AH13" s="1173"/>
      <c r="AI13" s="1155" t="str">
        <f>IF('DATA ENTRY SHEET'!BU54="","",'DATA ENTRY SHEET'!BU54)</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36</v>
      </c>
      <c r="B15" s="984"/>
      <c r="C15" s="985"/>
      <c r="D15" s="985"/>
      <c r="E15" s="985"/>
      <c r="F15" s="985"/>
      <c r="G15" s="985"/>
      <c r="H15" s="985"/>
      <c r="I15" s="985"/>
      <c r="J15" s="985"/>
      <c r="K15" s="986"/>
      <c r="L15" s="1055" t="str">
        <f>IF(NOT('DATA ENTRY SHEET'!F55=""),'DATA ENTRY SHEET'!F55,"")</f>
        <v/>
      </c>
      <c r="M15" s="988"/>
      <c r="N15" s="1235" t="str">
        <f>IF(NOT('DATA ENTRY SHEET'!J55=""),'DATA ENTRY SHEET'!J55,"")</f>
        <v/>
      </c>
      <c r="O15" s="1236"/>
      <c r="P15" s="1236"/>
      <c r="Q15" s="1236"/>
      <c r="R15" s="1237"/>
      <c r="S15" s="1163" t="str">
        <f>IF(NOT('DATA ENTRY SHEET'!AJ55=""),'DATA ENTRY SHEET'!AJ55,"")</f>
        <v/>
      </c>
      <c r="T15" s="1164"/>
      <c r="U15" s="1163" t="str">
        <f>IF(NOT('DATA ENTRY SHEET'!AM55=""),'DATA ENTRY SHEET'!AM55,"")</f>
        <v/>
      </c>
      <c r="V15" s="1164"/>
      <c r="W15" s="1163" t="str">
        <f>IF(NOT('DATA ENTRY SHEET'!AN55=""),'DATA ENTRY SHEET'!AN55,"")</f>
        <v/>
      </c>
      <c r="X15" s="1165"/>
      <c r="Y15" s="1164"/>
      <c r="Z15" s="947" t="str">
        <f>IF('DATA ENTRY SHEET'!AW55="","",'DATA ENTRY SHEET'!AW55)</f>
        <v/>
      </c>
      <c r="AA15" s="948"/>
      <c r="AB15" s="949"/>
      <c r="AC15" s="947" t="str">
        <f>IF(NOT('DATA ENTRY SHEET'!AY55=""),'DATA ENTRY SHEET'!AY55,"")</f>
        <v/>
      </c>
      <c r="AD15" s="948"/>
      <c r="AE15" s="948"/>
      <c r="AF15" s="949"/>
      <c r="AG15" s="1151" t="str">
        <f>IF('DATA ENTRY SHEET'!AR55="","",'DATA ENTRY SHEET'!AR55)</f>
        <v/>
      </c>
      <c r="AH15" s="1152"/>
      <c r="AI15" s="1153" t="str">
        <f>IF('DATA ENTRY SHEET'!BS55="","",'DATA ENTRY SHEET'!BS55)</f>
        <v/>
      </c>
      <c r="AJ15" s="1154"/>
      <c r="AK15" s="924" t="str">
        <f>IF(NOT('DATA ENTRY SHEET'!AT55=""),'DATA ENTRY SHEET'!AT55,"")</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SHEET'!B55=""),'DATA ENTRY SHEET'!B55,"")</f>
        <v/>
      </c>
      <c r="C16" s="1037"/>
      <c r="D16" s="1037"/>
      <c r="E16" s="1037"/>
      <c r="F16" s="1038" t="str">
        <f>IF('DATA ENTRY SHEET'!BX55="","",'DATA ENTRY SHEET'!BX55)</f>
        <v/>
      </c>
      <c r="G16" s="1038"/>
      <c r="H16" s="1038"/>
      <c r="I16" s="1038"/>
      <c r="J16" s="1038"/>
      <c r="K16" s="1039"/>
      <c r="L16" s="1051" t="str">
        <f>IF(NOT('DATA ENTRY SHEET'!H55=""),'DATA ENTRY SHEET'!H55,"")</f>
        <v/>
      </c>
      <c r="M16" s="1021"/>
      <c r="N16" s="1202" t="str">
        <f>IF(NOT('DATA ENTRY SHEET'!AD55=""),'DATA ENTRY SHEET'!AD55,"")</f>
        <v/>
      </c>
      <c r="O16" s="1203"/>
      <c r="P16" s="1203"/>
      <c r="Q16" s="1203"/>
      <c r="R16" s="1204"/>
      <c r="S16" s="1168" t="str">
        <f>IF(NOT('DATA ENTRY SHEET'!AI55=""),'DATA ENTRY SHEET'!AI55,"")</f>
        <v/>
      </c>
      <c r="T16" s="1169"/>
      <c r="U16" s="1168" t="str">
        <f>IF(NOT('DATA ENTRY SHEET'!AL55=""),'DATA ENTRY SHEET'!AL55,"")</f>
        <v/>
      </c>
      <c r="V16" s="1169"/>
      <c r="W16" s="1168" t="str">
        <f>IF(NOT('DATA ENTRY SHEET'!AO55=""),'DATA ENTRY SHEET'!AO55,"")</f>
        <v/>
      </c>
      <c r="X16" s="1187"/>
      <c r="Y16" s="1169"/>
      <c r="Z16" s="935" t="str">
        <f>IF(Z15="","",ROUNDUP((Z15)*((AB6)+1),2))</f>
        <v/>
      </c>
      <c r="AA16" s="936"/>
      <c r="AB16" s="937"/>
      <c r="AC16" s="935" t="str">
        <f>IF(AC15="","",ROUNDUP((AC15)*($AF$6+1),2))</f>
        <v/>
      </c>
      <c r="AD16" s="936"/>
      <c r="AE16" s="936"/>
      <c r="AF16" s="937"/>
      <c r="AG16" s="1145" t="str">
        <f>IF(NOT('DATA ENTRY SHEET'!AS55=""),'DATA ENTRY SHEET'!AS55,"")</f>
        <v/>
      </c>
      <c r="AH16" s="1146"/>
      <c r="AI16" s="1150" t="str">
        <f>IF('DATA ENTRY SHEET'!BV55="","",'DATA ENTRY SHEET'!BV55)</f>
        <v/>
      </c>
      <c r="AJ16" s="1150"/>
      <c r="AK16" s="922" t="str">
        <f>IF(NOT('DATA ENTRY SHEET'!AU55=""),'DATA ENTRY SHEET'!AU55,"")</f>
        <v/>
      </c>
      <c r="AL16" s="923"/>
      <c r="AM16" s="507"/>
      <c r="AN16" s="962" t="s">
        <v>34</v>
      </c>
      <c r="AO16" s="963"/>
      <c r="AQ16" s="74"/>
    </row>
    <row r="17" spans="1:43" ht="18" customHeight="1" x14ac:dyDescent="0.25">
      <c r="A17" s="256"/>
      <c r="B17" s="1022" t="str">
        <f>IF(NOT('DATA ENTRY SHEET'!C55=""),'DATA ENTRY SHEET'!C55,"")</f>
        <v/>
      </c>
      <c r="C17" s="1023"/>
      <c r="D17" s="1023"/>
      <c r="E17" s="1023"/>
      <c r="F17" s="1023"/>
      <c r="G17" s="1023"/>
      <c r="H17" s="1023"/>
      <c r="I17" s="1023"/>
      <c r="J17" s="1023"/>
      <c r="K17" s="649" t="str">
        <f>IF('DATA ENTRY SHEET'!AG55&lt;&gt;"",LEFT('DATA ENTRY SHEET'!AG55,1),"")</f>
        <v/>
      </c>
      <c r="L17" s="1084" t="str">
        <f>IF(NOT('DATA ENTRY SHEET'!G55=""),'DATA ENTRY SHEET'!G55,"")</f>
        <v/>
      </c>
      <c r="M17" s="998"/>
      <c r="N17" s="1234" t="str">
        <f>IF(NOT('DATA ENTRY SHEET'!AF55=""),'DATA ENTRY SHEET'!AF55,"")</f>
        <v/>
      </c>
      <c r="O17" s="1234"/>
      <c r="P17" s="1234"/>
      <c r="Q17" s="1234"/>
      <c r="R17" s="1234"/>
      <c r="S17" s="1168" t="str">
        <f>IF(NOT('DATA ENTRY SHEET'!AH55=""),'DATA ENTRY SHEET'!AH55,"")</f>
        <v/>
      </c>
      <c r="T17" s="1169"/>
      <c r="U17" s="1187" t="str">
        <f>IF(NOT('DATA ENTRY SHEET'!AK55=""),'DATA ENTRY SHEET'!AK55,"")</f>
        <v/>
      </c>
      <c r="V17" s="1169"/>
      <c r="W17" s="1188" t="str">
        <f>IF(NOT('DATA ENTRY SHEET'!AP55=""),'DATA ENTRY SHEET'!AP55,"")</f>
        <v/>
      </c>
      <c r="X17" s="1189"/>
      <c r="Y17" s="1190"/>
      <c r="Z17" s="935" t="str">
        <f>IF(NOT('DATA ENTRY SHEET'!AX55=""),'DATA ENTRY SHEET'!AX55,"")</f>
        <v/>
      </c>
      <c r="AA17" s="936"/>
      <c r="AB17" s="937"/>
      <c r="AC17" s="935" t="str">
        <f>IF(NOT('DATA ENTRY SHEET'!AZ55=""),'DATA ENTRY SHEET'!AZ55,"")</f>
        <v/>
      </c>
      <c r="AD17" s="936"/>
      <c r="AE17" s="936"/>
      <c r="AF17" s="937"/>
      <c r="AG17" s="1166" t="str">
        <f>IF('DATA ENTRY SHEET'!BR55="","",'DATA ENTRY SHEET'!BR55)</f>
        <v/>
      </c>
      <c r="AH17" s="1167"/>
      <c r="AI17" s="1150" t="str">
        <f>IF('DATA ENTRY SHEET'!BT55="","",'DATA ENTRY SHEET'!BT55)</f>
        <v/>
      </c>
      <c r="AJ17" s="1150"/>
      <c r="AK17" s="922" t="str">
        <f>IF(NOT('DATA ENTRY SHEET'!AV55=""),'DATA ENTRY SHEET'!AV55,"")</f>
        <v/>
      </c>
      <c r="AL17" s="923"/>
      <c r="AM17" s="507"/>
      <c r="AN17" s="331"/>
      <c r="AO17" s="332"/>
      <c r="AQ17" s="74"/>
    </row>
    <row r="18" spans="1:43" ht="18" customHeight="1" thickBot="1" x14ac:dyDescent="0.3">
      <c r="A18" s="256"/>
      <c r="B18" s="981" t="str">
        <f>IF(NOT('DATA ENTRY SHEET'!D55=""),'DATA ENTRY SHEET'!D55,"")</f>
        <v/>
      </c>
      <c r="C18" s="982"/>
      <c r="D18" s="982"/>
      <c r="E18" s="983"/>
      <c r="F18" s="1175" t="str">
        <f>IF('DATA ENTRY SHEET'!E55="","",'DATA ENTRY SHEET'!E55)</f>
        <v/>
      </c>
      <c r="G18" s="982"/>
      <c r="H18" s="982"/>
      <c r="I18" s="982"/>
      <c r="J18" s="982"/>
      <c r="K18" s="983"/>
      <c r="L18" s="1083" t="str">
        <f>IF(NOT('DATA ENTRY SHEET'!I55=""),'DATA ENTRY SHEET'!I55,"")</f>
        <v/>
      </c>
      <c r="M18" s="993"/>
      <c r="N18" s="1231" t="str">
        <f>IF(NOT('DATA ENTRY SHEET'!AE55=""),'DATA ENTRY SHEET'!AE55,"")</f>
        <v/>
      </c>
      <c r="O18" s="1232"/>
      <c r="P18" s="1232"/>
      <c r="Q18" s="1232"/>
      <c r="R18" s="1233"/>
      <c r="S18" s="1147"/>
      <c r="T18" s="1148"/>
      <c r="U18" s="1148"/>
      <c r="V18" s="1149"/>
      <c r="W18" s="1181" t="str">
        <f>IF(NOT('DATA ENTRY SHEET'!AQ55=""),'DATA ENTRY SHEET'!AQ55,"")</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SHEET'!BQ55="","",'DATA ENTRY SHEET'!BQ55)</f>
        <v/>
      </c>
      <c r="AH18" s="1173"/>
      <c r="AI18" s="1155" t="str">
        <f>IF('DATA ENTRY SHEET'!BU55="","",'DATA ENTRY SHEET'!BU55)</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37</v>
      </c>
      <c r="B20" s="984"/>
      <c r="C20" s="985"/>
      <c r="D20" s="985"/>
      <c r="E20" s="985"/>
      <c r="F20" s="985"/>
      <c r="G20" s="985"/>
      <c r="H20" s="985"/>
      <c r="I20" s="985"/>
      <c r="J20" s="985"/>
      <c r="K20" s="986"/>
      <c r="L20" s="1055" t="str">
        <f>IF(NOT('DATA ENTRY SHEET'!F56=""),'DATA ENTRY SHEET'!F56,"")</f>
        <v/>
      </c>
      <c r="M20" s="988"/>
      <c r="N20" s="1235" t="str">
        <f>IF(NOT('DATA ENTRY SHEET'!J56=""),'DATA ENTRY SHEET'!J56,"")</f>
        <v/>
      </c>
      <c r="O20" s="1236"/>
      <c r="P20" s="1236"/>
      <c r="Q20" s="1236"/>
      <c r="R20" s="1237"/>
      <c r="S20" s="1163" t="str">
        <f>IF(NOT('DATA ENTRY SHEET'!AJ56=""),'DATA ENTRY SHEET'!AJ56,"")</f>
        <v/>
      </c>
      <c r="T20" s="1164"/>
      <c r="U20" s="1163" t="str">
        <f>IF(NOT('DATA ENTRY SHEET'!AM56=""),'DATA ENTRY SHEET'!AM56,"")</f>
        <v/>
      </c>
      <c r="V20" s="1164"/>
      <c r="W20" s="1163" t="str">
        <f>IF(NOT('DATA ENTRY SHEET'!AN56=""),'DATA ENTRY SHEET'!AN56,"")</f>
        <v/>
      </c>
      <c r="X20" s="1165"/>
      <c r="Y20" s="1164"/>
      <c r="Z20" s="947" t="str">
        <f>IF('DATA ENTRY SHEET'!AW56="","",'DATA ENTRY SHEET'!AW56)</f>
        <v/>
      </c>
      <c r="AA20" s="948"/>
      <c r="AB20" s="949"/>
      <c r="AC20" s="947" t="str">
        <f>IF(NOT('DATA ENTRY SHEET'!AY56=""),'DATA ENTRY SHEET'!AY56,"")</f>
        <v/>
      </c>
      <c r="AD20" s="948"/>
      <c r="AE20" s="948"/>
      <c r="AF20" s="949"/>
      <c r="AG20" s="1151" t="str">
        <f>IF('DATA ENTRY SHEET'!AR56="","",'DATA ENTRY SHEET'!AR56)</f>
        <v/>
      </c>
      <c r="AH20" s="1152"/>
      <c r="AI20" s="1153" t="str">
        <f>IF('DATA ENTRY SHEET'!BS56="","",'DATA ENTRY SHEET'!BS56)</f>
        <v/>
      </c>
      <c r="AJ20" s="1154"/>
      <c r="AK20" s="924" t="str">
        <f>IF(NOT('DATA ENTRY SHEET'!AT56=""),'DATA ENTRY SHEET'!AT56,"")</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SHEET'!B56=""),'DATA ENTRY SHEET'!B56,"")</f>
        <v/>
      </c>
      <c r="C21" s="1037"/>
      <c r="D21" s="1037"/>
      <c r="E21" s="1037"/>
      <c r="F21" s="1038" t="str">
        <f>IF('DATA ENTRY SHEET'!BX56="","",'DATA ENTRY SHEET'!BX56)</f>
        <v/>
      </c>
      <c r="G21" s="1038"/>
      <c r="H21" s="1038"/>
      <c r="I21" s="1038"/>
      <c r="J21" s="1038"/>
      <c r="K21" s="1039"/>
      <c r="L21" s="1051" t="str">
        <f>IF(NOT('DATA ENTRY SHEET'!H56=""),'DATA ENTRY SHEET'!H56,"")</f>
        <v/>
      </c>
      <c r="M21" s="1021"/>
      <c r="N21" s="1202" t="str">
        <f>IF(NOT('DATA ENTRY SHEET'!AD56=""),'DATA ENTRY SHEET'!AD56,"")</f>
        <v/>
      </c>
      <c r="O21" s="1203"/>
      <c r="P21" s="1203"/>
      <c r="Q21" s="1203"/>
      <c r="R21" s="1204"/>
      <c r="S21" s="1168" t="str">
        <f>IF(NOT('DATA ENTRY SHEET'!AI56=""),'DATA ENTRY SHEET'!AI56,"")</f>
        <v/>
      </c>
      <c r="T21" s="1169"/>
      <c r="U21" s="1168" t="str">
        <f>IF(NOT('DATA ENTRY SHEET'!AL56=""),'DATA ENTRY SHEET'!AL56,"")</f>
        <v/>
      </c>
      <c r="V21" s="1169"/>
      <c r="W21" s="1168" t="str">
        <f>IF(NOT('DATA ENTRY SHEET'!AO56=""),'DATA ENTRY SHEET'!AO56,"")</f>
        <v/>
      </c>
      <c r="X21" s="1187"/>
      <c r="Y21" s="1169"/>
      <c r="Z21" s="935" t="str">
        <f>IF(Z20="","",ROUNDUP((Z20)*(($AB$6)+1),2))</f>
        <v/>
      </c>
      <c r="AA21" s="936"/>
      <c r="AB21" s="937"/>
      <c r="AC21" s="935" t="str">
        <f>IF(AC20="","",ROUNDUP((AC20)*($AF$6+1),2))</f>
        <v/>
      </c>
      <c r="AD21" s="936"/>
      <c r="AE21" s="936"/>
      <c r="AF21" s="937"/>
      <c r="AG21" s="1145" t="str">
        <f>IF(NOT('DATA ENTRY SHEET'!AS56=""),'DATA ENTRY SHEET'!AS56,"")</f>
        <v/>
      </c>
      <c r="AH21" s="1146"/>
      <c r="AI21" s="1150" t="str">
        <f>IF('DATA ENTRY SHEET'!BV56="","",'DATA ENTRY SHEET'!BV56)</f>
        <v/>
      </c>
      <c r="AJ21" s="1150"/>
      <c r="AK21" s="922" t="str">
        <f>IF(NOT('DATA ENTRY SHEET'!AU56=""),'DATA ENTRY SHEET'!AU56,"")</f>
        <v/>
      </c>
      <c r="AL21" s="923"/>
      <c r="AM21" s="507"/>
      <c r="AN21" s="962" t="s">
        <v>34</v>
      </c>
      <c r="AO21" s="963"/>
      <c r="AQ21" s="74"/>
    </row>
    <row r="22" spans="1:43" ht="18" customHeight="1" x14ac:dyDescent="0.25">
      <c r="A22" s="371"/>
      <c r="B22" s="1022" t="str">
        <f>IF(NOT('DATA ENTRY SHEET'!C56=""),'DATA ENTRY SHEET'!C56,"")</f>
        <v/>
      </c>
      <c r="C22" s="1023"/>
      <c r="D22" s="1023"/>
      <c r="E22" s="1023"/>
      <c r="F22" s="1023"/>
      <c r="G22" s="1023"/>
      <c r="H22" s="1023"/>
      <c r="I22" s="1023"/>
      <c r="J22" s="1023"/>
      <c r="K22" s="649" t="str">
        <f>IF('DATA ENTRY SHEET'!AG56&lt;&gt;"",LEFT('DATA ENTRY SHEET'!AG56,1),"")</f>
        <v/>
      </c>
      <c r="L22" s="1084" t="str">
        <f>IF(NOT('DATA ENTRY SHEET'!G56=""),'DATA ENTRY SHEET'!G56,"")</f>
        <v/>
      </c>
      <c r="M22" s="998"/>
      <c r="N22" s="1234" t="str">
        <f>IF(NOT('DATA ENTRY SHEET'!AF56=""),'DATA ENTRY SHEET'!AF56,"")</f>
        <v/>
      </c>
      <c r="O22" s="1234"/>
      <c r="P22" s="1234"/>
      <c r="Q22" s="1234"/>
      <c r="R22" s="1234"/>
      <c r="S22" s="1168" t="str">
        <f>IF(NOT('DATA ENTRY SHEET'!AH56=""),'DATA ENTRY SHEET'!AH56,"")</f>
        <v/>
      </c>
      <c r="T22" s="1169"/>
      <c r="U22" s="1187" t="str">
        <f>IF(NOT('DATA ENTRY SHEET'!AK56=""),'DATA ENTRY SHEET'!AK56,"")</f>
        <v/>
      </c>
      <c r="V22" s="1169"/>
      <c r="W22" s="1188" t="str">
        <f>IF(NOT('DATA ENTRY SHEET'!AP56=""),'DATA ENTRY SHEET'!AP56,"")</f>
        <v/>
      </c>
      <c r="X22" s="1189"/>
      <c r="Y22" s="1190"/>
      <c r="Z22" s="935" t="str">
        <f>IF(NOT('DATA ENTRY SHEET'!AX56=""),'DATA ENTRY SHEET'!AX56,"")</f>
        <v/>
      </c>
      <c r="AA22" s="936"/>
      <c r="AB22" s="937"/>
      <c r="AC22" s="935" t="str">
        <f>IF(NOT('DATA ENTRY SHEET'!AZ56=""),'DATA ENTRY SHEET'!AZ56,"")</f>
        <v/>
      </c>
      <c r="AD22" s="936"/>
      <c r="AE22" s="936"/>
      <c r="AF22" s="937"/>
      <c r="AG22" s="1166" t="str">
        <f>IF('DATA ENTRY SHEET'!BR56="","",'DATA ENTRY SHEET'!BR56)</f>
        <v/>
      </c>
      <c r="AH22" s="1167"/>
      <c r="AI22" s="1150" t="str">
        <f>IF('DATA ENTRY SHEET'!BT56="","",'DATA ENTRY SHEET'!BT56)</f>
        <v/>
      </c>
      <c r="AJ22" s="1150"/>
      <c r="AK22" s="922" t="str">
        <f>IF(NOT('DATA ENTRY SHEET'!AV56=""),'DATA ENTRY SHEET'!AV56,"")</f>
        <v/>
      </c>
      <c r="AL22" s="923"/>
      <c r="AM22" s="507"/>
      <c r="AN22" s="331"/>
      <c r="AO22" s="332"/>
      <c r="AQ22" s="74"/>
    </row>
    <row r="23" spans="1:43" ht="18" customHeight="1" thickBot="1" x14ac:dyDescent="0.3">
      <c r="A23" s="371"/>
      <c r="B23" s="981" t="str">
        <f>IF(NOT('DATA ENTRY SHEET'!D56=""),'DATA ENTRY SHEET'!D56,"")</f>
        <v/>
      </c>
      <c r="C23" s="982"/>
      <c r="D23" s="982"/>
      <c r="E23" s="983"/>
      <c r="F23" s="1175" t="str">
        <f>IF('DATA ENTRY SHEET'!E56="","",'DATA ENTRY SHEET'!E56)</f>
        <v/>
      </c>
      <c r="G23" s="982"/>
      <c r="H23" s="982"/>
      <c r="I23" s="982"/>
      <c r="J23" s="982"/>
      <c r="K23" s="983"/>
      <c r="L23" s="1083" t="str">
        <f>IF(NOT('DATA ENTRY SHEET'!I56=""),'DATA ENTRY SHEET'!I56,"")</f>
        <v/>
      </c>
      <c r="M23" s="993"/>
      <c r="N23" s="1231" t="str">
        <f>IF(NOT('DATA ENTRY SHEET'!AE56=""),'DATA ENTRY SHEET'!AE56,"")</f>
        <v/>
      </c>
      <c r="O23" s="1232"/>
      <c r="P23" s="1232"/>
      <c r="Q23" s="1232"/>
      <c r="R23" s="1233"/>
      <c r="S23" s="1147"/>
      <c r="T23" s="1148"/>
      <c r="U23" s="1148"/>
      <c r="V23" s="1149"/>
      <c r="W23" s="1181" t="str">
        <f>IF(NOT('DATA ENTRY SHEET'!AQ56=""),'DATA ENTRY SHEET'!AQ56,"")</f>
        <v/>
      </c>
      <c r="X23" s="1182"/>
      <c r="Y23" s="1183"/>
      <c r="Z23" s="929" t="str">
        <f t="shared" ref="Z23" si="4">IF(AND(NOT(Z21=""),NOT(Z22="")),(Z22-Z21)/(Z22),"")</f>
        <v/>
      </c>
      <c r="AA23" s="930"/>
      <c r="AB23" s="931"/>
      <c r="AC23" s="929" t="str">
        <f>IF(AND(NOT(AC21=""),NOT(AC22="")),(AC22-AC21)/(AC22),"")</f>
        <v/>
      </c>
      <c r="AD23" s="930"/>
      <c r="AE23" s="930"/>
      <c r="AF23" s="931"/>
      <c r="AG23" s="1172" t="str">
        <f>IF('DATA ENTRY SHEET'!BQ56="","",'DATA ENTRY SHEET'!BQ56)</f>
        <v/>
      </c>
      <c r="AH23" s="1173"/>
      <c r="AI23" s="1155" t="str">
        <f>IF('DATA ENTRY SHEET'!BU56="","",'DATA ENTRY SHEET'!BU56)</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38</v>
      </c>
      <c r="B25" s="984"/>
      <c r="C25" s="985"/>
      <c r="D25" s="985"/>
      <c r="E25" s="985"/>
      <c r="F25" s="985"/>
      <c r="G25" s="985"/>
      <c r="H25" s="985"/>
      <c r="I25" s="985"/>
      <c r="J25" s="985"/>
      <c r="K25" s="986"/>
      <c r="L25" s="1055" t="str">
        <f>IF(NOT('DATA ENTRY SHEET'!F57=""),'DATA ENTRY SHEET'!F57,"")</f>
        <v/>
      </c>
      <c r="M25" s="988"/>
      <c r="N25" s="1235" t="str">
        <f>IF(NOT('DATA ENTRY SHEET'!J57=""),'DATA ENTRY SHEET'!J57,"")</f>
        <v/>
      </c>
      <c r="O25" s="1236"/>
      <c r="P25" s="1236"/>
      <c r="Q25" s="1236"/>
      <c r="R25" s="1237"/>
      <c r="S25" s="1163" t="str">
        <f>IF(NOT('DATA ENTRY SHEET'!AJ57=""),'DATA ENTRY SHEET'!AJ57,"")</f>
        <v/>
      </c>
      <c r="T25" s="1164"/>
      <c r="U25" s="1163" t="str">
        <f>IF(NOT('DATA ENTRY SHEET'!AM57=""),'DATA ENTRY SHEET'!AM57,"")</f>
        <v/>
      </c>
      <c r="V25" s="1164"/>
      <c r="W25" s="1163" t="str">
        <f>IF(NOT('DATA ENTRY SHEET'!AN57=""),'DATA ENTRY SHEET'!AN57,"")</f>
        <v/>
      </c>
      <c r="X25" s="1165"/>
      <c r="Y25" s="1164"/>
      <c r="Z25" s="947" t="str">
        <f>IF('DATA ENTRY SHEET'!AW57="","",'DATA ENTRY SHEET'!AW57)</f>
        <v/>
      </c>
      <c r="AA25" s="948"/>
      <c r="AB25" s="949"/>
      <c r="AC25" s="947" t="str">
        <f>IF(NOT('DATA ENTRY SHEET'!AY57=""),'DATA ENTRY SHEET'!AY57,"")</f>
        <v/>
      </c>
      <c r="AD25" s="948"/>
      <c r="AE25" s="948"/>
      <c r="AF25" s="949"/>
      <c r="AG25" s="1151" t="str">
        <f>IF('DATA ENTRY SHEET'!AR57="","",'DATA ENTRY SHEET'!AR57)</f>
        <v/>
      </c>
      <c r="AH25" s="1152"/>
      <c r="AI25" s="1153" t="str">
        <f>IF('DATA ENTRY SHEET'!BS57="","",'DATA ENTRY SHEET'!BS57)</f>
        <v/>
      </c>
      <c r="AJ25" s="1154"/>
      <c r="AK25" s="924" t="str">
        <f>IF(NOT('DATA ENTRY SHEET'!AT57=""),'DATA ENTRY SHEET'!AT57,"")</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SHEET'!B57=""),'DATA ENTRY SHEET'!B57,"")</f>
        <v/>
      </c>
      <c r="C26" s="1037"/>
      <c r="D26" s="1037"/>
      <c r="E26" s="1037"/>
      <c r="F26" s="1038" t="str">
        <f>IF('DATA ENTRY SHEET'!BX57="","",'DATA ENTRY SHEET'!BX57)</f>
        <v/>
      </c>
      <c r="G26" s="1038"/>
      <c r="H26" s="1038"/>
      <c r="I26" s="1038"/>
      <c r="J26" s="1038"/>
      <c r="K26" s="1039"/>
      <c r="L26" s="1051" t="str">
        <f>IF(NOT('DATA ENTRY SHEET'!H57=""),'DATA ENTRY SHEET'!H57,"")</f>
        <v/>
      </c>
      <c r="M26" s="1021"/>
      <c r="N26" s="1202" t="str">
        <f>IF(NOT('DATA ENTRY SHEET'!AD57=""),'DATA ENTRY SHEET'!AD57,"")</f>
        <v/>
      </c>
      <c r="O26" s="1203"/>
      <c r="P26" s="1203"/>
      <c r="Q26" s="1203"/>
      <c r="R26" s="1204"/>
      <c r="S26" s="1168" t="str">
        <f>IF(NOT('DATA ENTRY SHEET'!AI57=""),'DATA ENTRY SHEET'!AI57,"")</f>
        <v/>
      </c>
      <c r="T26" s="1169"/>
      <c r="U26" s="1168" t="str">
        <f>IF(NOT('DATA ENTRY SHEET'!AL57=""),'DATA ENTRY SHEET'!AL57,"")</f>
        <v/>
      </c>
      <c r="V26" s="1169"/>
      <c r="W26" s="1168" t="str">
        <f>IF(NOT('DATA ENTRY SHEET'!AO57=""),'DATA ENTRY SHEET'!AO57,"")</f>
        <v/>
      </c>
      <c r="X26" s="1187"/>
      <c r="Y26" s="1169"/>
      <c r="Z26" s="935" t="str">
        <f>IF(Z25="","",ROUNDUP((Z25)*(($AB$6)+1),2))</f>
        <v/>
      </c>
      <c r="AA26" s="936"/>
      <c r="AB26" s="937"/>
      <c r="AC26" s="935" t="str">
        <f>IF(AC25="","",ROUNDUP((AC25)*($AF$6+1),2))</f>
        <v/>
      </c>
      <c r="AD26" s="936"/>
      <c r="AE26" s="936"/>
      <c r="AF26" s="937"/>
      <c r="AG26" s="1145" t="str">
        <f>IF(NOT('DATA ENTRY SHEET'!AS57=""),'DATA ENTRY SHEET'!AS57,"")</f>
        <v/>
      </c>
      <c r="AH26" s="1146"/>
      <c r="AI26" s="1150" t="str">
        <f>IF('DATA ENTRY SHEET'!BV57="","",'DATA ENTRY SHEET'!BV57)</f>
        <v/>
      </c>
      <c r="AJ26" s="1150"/>
      <c r="AK26" s="922" t="str">
        <f>IF(NOT('DATA ENTRY SHEET'!AU57=""),'DATA ENTRY SHEET'!AU57,"")</f>
        <v/>
      </c>
      <c r="AL26" s="923"/>
      <c r="AM26" s="507"/>
      <c r="AN26" s="962" t="s">
        <v>34</v>
      </c>
      <c r="AO26" s="963"/>
      <c r="AQ26" s="74"/>
    </row>
    <row r="27" spans="1:43" ht="18" customHeight="1" x14ac:dyDescent="0.25">
      <c r="A27" s="371"/>
      <c r="B27" s="1022" t="str">
        <f>IF(NOT('DATA ENTRY SHEET'!C57=""),'DATA ENTRY SHEET'!C57,"")</f>
        <v/>
      </c>
      <c r="C27" s="1023"/>
      <c r="D27" s="1023"/>
      <c r="E27" s="1023"/>
      <c r="F27" s="1023"/>
      <c r="G27" s="1023"/>
      <c r="H27" s="1023"/>
      <c r="I27" s="1023"/>
      <c r="J27" s="1023"/>
      <c r="K27" s="649" t="str">
        <f>IF('DATA ENTRY SHEET'!AG57&lt;&gt;"",LEFT('DATA ENTRY SHEET'!AG57,1),"")</f>
        <v/>
      </c>
      <c r="L27" s="1084" t="str">
        <f>IF(NOT('DATA ENTRY SHEET'!G57=""),'DATA ENTRY SHEET'!G57,"")</f>
        <v/>
      </c>
      <c r="M27" s="998"/>
      <c r="N27" s="1234" t="str">
        <f>IF(NOT('DATA ENTRY SHEET'!AF57=""),'DATA ENTRY SHEET'!AF57,"")</f>
        <v/>
      </c>
      <c r="O27" s="1234"/>
      <c r="P27" s="1234"/>
      <c r="Q27" s="1234"/>
      <c r="R27" s="1234"/>
      <c r="S27" s="1168" t="str">
        <f>IF(NOT('DATA ENTRY SHEET'!AH57=""),'DATA ENTRY SHEET'!AH57,"")</f>
        <v/>
      </c>
      <c r="T27" s="1169"/>
      <c r="U27" s="1187" t="str">
        <f>IF(NOT('DATA ENTRY SHEET'!AK57=""),'DATA ENTRY SHEET'!AK57,"")</f>
        <v/>
      </c>
      <c r="V27" s="1169"/>
      <c r="W27" s="1188" t="str">
        <f>IF(NOT('DATA ENTRY SHEET'!AP57=""),'DATA ENTRY SHEET'!AP57,"")</f>
        <v/>
      </c>
      <c r="X27" s="1189"/>
      <c r="Y27" s="1190"/>
      <c r="Z27" s="935" t="str">
        <f>IF(NOT('DATA ENTRY SHEET'!AX57=""),'DATA ENTRY SHEET'!AX57,"")</f>
        <v/>
      </c>
      <c r="AA27" s="936"/>
      <c r="AB27" s="937"/>
      <c r="AC27" s="935" t="str">
        <f>IF(NOT('DATA ENTRY SHEET'!AZ57=""),'DATA ENTRY SHEET'!AZ57,"")</f>
        <v/>
      </c>
      <c r="AD27" s="936"/>
      <c r="AE27" s="936"/>
      <c r="AF27" s="937"/>
      <c r="AG27" s="1166" t="str">
        <f>IF('DATA ENTRY SHEET'!BR57="","",'DATA ENTRY SHEET'!BR57)</f>
        <v/>
      </c>
      <c r="AH27" s="1167"/>
      <c r="AI27" s="1150" t="str">
        <f>IF('DATA ENTRY SHEET'!BT57="","",'DATA ENTRY SHEET'!BT57)</f>
        <v/>
      </c>
      <c r="AJ27" s="1150"/>
      <c r="AK27" s="922" t="str">
        <f>IF(NOT('DATA ENTRY SHEET'!AV57=""),'DATA ENTRY SHEET'!AV57,"")</f>
        <v/>
      </c>
      <c r="AL27" s="923"/>
      <c r="AM27" s="507"/>
      <c r="AN27" s="331"/>
      <c r="AO27" s="332"/>
      <c r="AQ27" s="74"/>
    </row>
    <row r="28" spans="1:43" ht="18" customHeight="1" thickBot="1" x14ac:dyDescent="0.3">
      <c r="A28" s="371"/>
      <c r="B28" s="981" t="str">
        <f>IF(NOT('DATA ENTRY SHEET'!D57=""),'DATA ENTRY SHEET'!D57,"")</f>
        <v/>
      </c>
      <c r="C28" s="982"/>
      <c r="D28" s="982"/>
      <c r="E28" s="983"/>
      <c r="F28" s="1175" t="str">
        <f>IF('DATA ENTRY SHEET'!E57="","",'DATA ENTRY SHEET'!E57)</f>
        <v/>
      </c>
      <c r="G28" s="982"/>
      <c r="H28" s="982"/>
      <c r="I28" s="982"/>
      <c r="J28" s="982"/>
      <c r="K28" s="983"/>
      <c r="L28" s="1083" t="str">
        <f>IF(NOT('DATA ENTRY SHEET'!I57=""),'DATA ENTRY SHEET'!I57,"")</f>
        <v/>
      </c>
      <c r="M28" s="993"/>
      <c r="N28" s="1231" t="str">
        <f>IF(NOT('DATA ENTRY SHEET'!AE57=""),'DATA ENTRY SHEET'!AE57,"")</f>
        <v/>
      </c>
      <c r="O28" s="1232"/>
      <c r="P28" s="1232"/>
      <c r="Q28" s="1232"/>
      <c r="R28" s="1233"/>
      <c r="S28" s="1147"/>
      <c r="T28" s="1148"/>
      <c r="U28" s="1148"/>
      <c r="V28" s="1149"/>
      <c r="W28" s="1181" t="str">
        <f>IF(NOT('DATA ENTRY SHEET'!AQ57=""),'DATA ENTRY SHEET'!AQ57,"")</f>
        <v/>
      </c>
      <c r="X28" s="1182"/>
      <c r="Y28" s="1183"/>
      <c r="Z28" s="929" t="str">
        <f t="shared" ref="Z28" si="5">IF(AND(NOT(Z26=""),NOT(Z27="")),(Z27-Z26)/(Z27),"")</f>
        <v/>
      </c>
      <c r="AA28" s="930"/>
      <c r="AB28" s="931"/>
      <c r="AC28" s="929" t="str">
        <f>IF(AND(NOT(AC26=""),NOT(AC27="")),(AC27-AC26)/(AC27),"")</f>
        <v/>
      </c>
      <c r="AD28" s="930"/>
      <c r="AE28" s="930"/>
      <c r="AF28" s="931"/>
      <c r="AG28" s="1172" t="str">
        <f>IF('DATA ENTRY SHEET'!BQ57="","",'DATA ENTRY SHEET'!BQ57)</f>
        <v/>
      </c>
      <c r="AH28" s="1173"/>
      <c r="AI28" s="1155" t="str">
        <f>IF('DATA ENTRY SHEET'!BU57="","",'DATA ENTRY SHEET'!BU57)</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39</v>
      </c>
      <c r="B30" s="984"/>
      <c r="C30" s="985"/>
      <c r="D30" s="985"/>
      <c r="E30" s="985"/>
      <c r="F30" s="985"/>
      <c r="G30" s="985"/>
      <c r="H30" s="985"/>
      <c r="I30" s="985"/>
      <c r="J30" s="985"/>
      <c r="K30" s="986"/>
      <c r="L30" s="1055" t="str">
        <f>IF(NOT('DATA ENTRY SHEET'!F58=""),'DATA ENTRY SHEET'!F58,"")</f>
        <v/>
      </c>
      <c r="M30" s="988"/>
      <c r="N30" s="1235" t="str">
        <f>IF(NOT('DATA ENTRY SHEET'!J58=""),'DATA ENTRY SHEET'!J58,"")</f>
        <v/>
      </c>
      <c r="O30" s="1236"/>
      <c r="P30" s="1236"/>
      <c r="Q30" s="1236"/>
      <c r="R30" s="1237"/>
      <c r="S30" s="1163" t="str">
        <f>IF(NOT('DATA ENTRY SHEET'!AJ58=""),'DATA ENTRY SHEET'!AJ58,"")</f>
        <v/>
      </c>
      <c r="T30" s="1164"/>
      <c r="U30" s="1163" t="str">
        <f>IF(NOT('DATA ENTRY SHEET'!AM58=""),'DATA ENTRY SHEET'!AM58,"")</f>
        <v/>
      </c>
      <c r="V30" s="1164"/>
      <c r="W30" s="1163" t="str">
        <f>IF(NOT('DATA ENTRY SHEET'!AN58=""),'DATA ENTRY SHEET'!AN58,"")</f>
        <v/>
      </c>
      <c r="X30" s="1165"/>
      <c r="Y30" s="1164"/>
      <c r="Z30" s="947" t="str">
        <f>IF('DATA ENTRY SHEET'!AW58="","",'DATA ENTRY SHEET'!AW58)</f>
        <v/>
      </c>
      <c r="AA30" s="948"/>
      <c r="AB30" s="949"/>
      <c r="AC30" s="947" t="str">
        <f>IF(NOT('DATA ENTRY SHEET'!AY58=""),'DATA ENTRY SHEET'!AY58,"")</f>
        <v/>
      </c>
      <c r="AD30" s="948"/>
      <c r="AE30" s="948"/>
      <c r="AF30" s="949"/>
      <c r="AG30" s="1151" t="str">
        <f>IF('DATA ENTRY SHEET'!AR58="","",'DATA ENTRY SHEET'!AR58)</f>
        <v/>
      </c>
      <c r="AH30" s="1152"/>
      <c r="AI30" s="1153" t="str">
        <f>IF('DATA ENTRY SHEET'!BS58="","",'DATA ENTRY SHEET'!BS58)</f>
        <v/>
      </c>
      <c r="AJ30" s="1154"/>
      <c r="AK30" s="924" t="str">
        <f>IF(NOT('DATA ENTRY SHEET'!AT58=""),'DATA ENTRY SHEET'!AT58,"")</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SHEET'!B58=""),'DATA ENTRY SHEET'!B58,"")</f>
        <v/>
      </c>
      <c r="C31" s="1037"/>
      <c r="D31" s="1037"/>
      <c r="E31" s="1037"/>
      <c r="F31" s="1038" t="str">
        <f>IF('DATA ENTRY SHEET'!BX58="","",'DATA ENTRY SHEET'!BX58)</f>
        <v/>
      </c>
      <c r="G31" s="1038"/>
      <c r="H31" s="1038"/>
      <c r="I31" s="1038"/>
      <c r="J31" s="1038"/>
      <c r="K31" s="1039"/>
      <c r="L31" s="1051" t="str">
        <f>IF(NOT('DATA ENTRY SHEET'!H58=""),'DATA ENTRY SHEET'!H58,"")</f>
        <v/>
      </c>
      <c r="M31" s="1021"/>
      <c r="N31" s="1202" t="str">
        <f>IF(NOT('DATA ENTRY SHEET'!AD58=""),'DATA ENTRY SHEET'!AD58,"")</f>
        <v/>
      </c>
      <c r="O31" s="1203"/>
      <c r="P31" s="1203"/>
      <c r="Q31" s="1203"/>
      <c r="R31" s="1204"/>
      <c r="S31" s="1168" t="str">
        <f>IF(NOT('DATA ENTRY SHEET'!AI58=""),'DATA ENTRY SHEET'!AI58,"")</f>
        <v/>
      </c>
      <c r="T31" s="1169"/>
      <c r="U31" s="1168" t="str">
        <f>IF(NOT('DATA ENTRY SHEET'!AL58=""),'DATA ENTRY SHEET'!AL58,"")</f>
        <v/>
      </c>
      <c r="V31" s="1169"/>
      <c r="W31" s="1168" t="str">
        <f>IF(NOT('DATA ENTRY SHEET'!AO58=""),'DATA ENTRY SHEET'!AO58,"")</f>
        <v/>
      </c>
      <c r="X31" s="1187"/>
      <c r="Y31" s="1169"/>
      <c r="Z31" s="935" t="str">
        <f>IF(Z30="","",ROUNDUP((Z30)*(($AB$6)+1),2))</f>
        <v/>
      </c>
      <c r="AA31" s="936"/>
      <c r="AB31" s="937"/>
      <c r="AC31" s="935" t="str">
        <f>IF(AC30="","",ROUNDUP((AC30)*($AF$6+1),2))</f>
        <v/>
      </c>
      <c r="AD31" s="936"/>
      <c r="AE31" s="936"/>
      <c r="AF31" s="937"/>
      <c r="AG31" s="1145" t="str">
        <f>IF(NOT('DATA ENTRY SHEET'!AS58=""),'DATA ENTRY SHEET'!AS58,"")</f>
        <v/>
      </c>
      <c r="AH31" s="1146"/>
      <c r="AI31" s="1150" t="str">
        <f>IF('DATA ENTRY SHEET'!BV58="","",'DATA ENTRY SHEET'!BV58)</f>
        <v/>
      </c>
      <c r="AJ31" s="1150"/>
      <c r="AK31" s="922" t="str">
        <f>IF(NOT('DATA ENTRY SHEET'!AU58=""),'DATA ENTRY SHEET'!AU58,"")</f>
        <v/>
      </c>
      <c r="AL31" s="923"/>
      <c r="AM31" s="507"/>
      <c r="AN31" s="962" t="s">
        <v>34</v>
      </c>
      <c r="AO31" s="963"/>
      <c r="AQ31" s="74"/>
    </row>
    <row r="32" spans="1:43" ht="18" customHeight="1" x14ac:dyDescent="0.25">
      <c r="A32" s="371"/>
      <c r="B32" s="1022" t="str">
        <f>IF(NOT('DATA ENTRY SHEET'!C58=""),'DATA ENTRY SHEET'!C58,"")</f>
        <v/>
      </c>
      <c r="C32" s="1023"/>
      <c r="D32" s="1023"/>
      <c r="E32" s="1023"/>
      <c r="F32" s="1023"/>
      <c r="G32" s="1023"/>
      <c r="H32" s="1023"/>
      <c r="I32" s="1023"/>
      <c r="J32" s="1023"/>
      <c r="K32" s="649" t="str">
        <f>IF('DATA ENTRY SHEET'!AG58&lt;&gt;"",LEFT('DATA ENTRY SHEET'!AG58,1),"")</f>
        <v/>
      </c>
      <c r="L32" s="1084" t="str">
        <f>IF(NOT('DATA ENTRY SHEET'!G58=""),'DATA ENTRY SHEET'!G58,"")</f>
        <v/>
      </c>
      <c r="M32" s="998"/>
      <c r="N32" s="1234" t="str">
        <f>IF(NOT('DATA ENTRY SHEET'!AF58=""),'DATA ENTRY SHEET'!AF58,"")</f>
        <v/>
      </c>
      <c r="O32" s="1234"/>
      <c r="P32" s="1234"/>
      <c r="Q32" s="1234"/>
      <c r="R32" s="1234"/>
      <c r="S32" s="1168" t="str">
        <f>IF(NOT('DATA ENTRY SHEET'!AH58=""),'DATA ENTRY SHEET'!AH58,"")</f>
        <v/>
      </c>
      <c r="T32" s="1169"/>
      <c r="U32" s="1187" t="str">
        <f>IF(NOT('DATA ENTRY SHEET'!AK58=""),'DATA ENTRY SHEET'!AK58,"")</f>
        <v/>
      </c>
      <c r="V32" s="1169"/>
      <c r="W32" s="1188" t="str">
        <f>IF(NOT('DATA ENTRY SHEET'!AP58=""),'DATA ENTRY SHEET'!AP58,"")</f>
        <v/>
      </c>
      <c r="X32" s="1189"/>
      <c r="Y32" s="1190"/>
      <c r="Z32" s="935" t="str">
        <f>IF(NOT('DATA ENTRY SHEET'!AX58=""),'DATA ENTRY SHEET'!AX58,"")</f>
        <v/>
      </c>
      <c r="AA32" s="936"/>
      <c r="AB32" s="937"/>
      <c r="AC32" s="935" t="str">
        <f>IF(NOT('DATA ENTRY SHEET'!AZ58=""),'DATA ENTRY SHEET'!AZ58,"")</f>
        <v/>
      </c>
      <c r="AD32" s="936"/>
      <c r="AE32" s="936"/>
      <c r="AF32" s="937"/>
      <c r="AG32" s="1166" t="str">
        <f>IF('DATA ENTRY SHEET'!BR58="","",'DATA ENTRY SHEET'!BR58)</f>
        <v/>
      </c>
      <c r="AH32" s="1167"/>
      <c r="AI32" s="1150" t="str">
        <f>IF('DATA ENTRY SHEET'!BT58="","",'DATA ENTRY SHEET'!BT58)</f>
        <v/>
      </c>
      <c r="AJ32" s="1150"/>
      <c r="AK32" s="922" t="str">
        <f>IF(NOT('DATA ENTRY SHEET'!AV58=""),'DATA ENTRY SHEET'!AV58,"")</f>
        <v/>
      </c>
      <c r="AL32" s="923"/>
      <c r="AM32" s="507"/>
      <c r="AN32" s="331"/>
      <c r="AO32" s="332"/>
      <c r="AQ32" s="74"/>
    </row>
    <row r="33" spans="1:43" ht="18" customHeight="1" thickBot="1" x14ac:dyDescent="0.3">
      <c r="A33" s="371"/>
      <c r="B33" s="981" t="str">
        <f>IF(NOT('DATA ENTRY SHEET'!D58=""),'DATA ENTRY SHEET'!D58,"")</f>
        <v/>
      </c>
      <c r="C33" s="982"/>
      <c r="D33" s="982"/>
      <c r="E33" s="983"/>
      <c r="F33" s="1175" t="str">
        <f>IF('DATA ENTRY SHEET'!E58="","",'DATA ENTRY SHEET'!E58)</f>
        <v/>
      </c>
      <c r="G33" s="982"/>
      <c r="H33" s="982"/>
      <c r="I33" s="982"/>
      <c r="J33" s="982"/>
      <c r="K33" s="983"/>
      <c r="L33" s="1083" t="str">
        <f>IF(NOT('DATA ENTRY SHEET'!I58=""),'DATA ENTRY SHEET'!I58,"")</f>
        <v/>
      </c>
      <c r="M33" s="993"/>
      <c r="N33" s="1231" t="str">
        <f>IF(NOT('DATA ENTRY SHEET'!AE58=""),'DATA ENTRY SHEET'!AE58,"")</f>
        <v/>
      </c>
      <c r="O33" s="1232"/>
      <c r="P33" s="1232"/>
      <c r="Q33" s="1232"/>
      <c r="R33" s="1233"/>
      <c r="S33" s="1147"/>
      <c r="T33" s="1148"/>
      <c r="U33" s="1148"/>
      <c r="V33" s="1149"/>
      <c r="W33" s="1181" t="str">
        <f>IF(NOT('DATA ENTRY SHEET'!AQ58=""),'DATA ENTRY SHEET'!AQ58,"")</f>
        <v/>
      </c>
      <c r="X33" s="1182"/>
      <c r="Y33" s="1183"/>
      <c r="Z33" s="929" t="str">
        <f t="shared" ref="Z33" si="6">IF(AND(NOT(Z31=""),NOT(Z32="")),(Z32-Z31)/(Z32),"")</f>
        <v/>
      </c>
      <c r="AA33" s="930"/>
      <c r="AB33" s="931"/>
      <c r="AC33" s="929" t="str">
        <f>IF(AND(NOT(AC31=""),NOT(AC32="")),(AC32-AC31)/(AC32),"")</f>
        <v/>
      </c>
      <c r="AD33" s="930"/>
      <c r="AE33" s="930"/>
      <c r="AF33" s="931"/>
      <c r="AG33" s="1172" t="str">
        <f>IF('DATA ENTRY SHEET'!BQ58="","",'DATA ENTRY SHEET'!BQ58)</f>
        <v/>
      </c>
      <c r="AH33" s="1173"/>
      <c r="AI33" s="1155" t="str">
        <f>IF('DATA ENTRY SHEET'!BU58="","",'DATA ENTRY SHEET'!BU58)</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40</v>
      </c>
      <c r="B35" s="984"/>
      <c r="C35" s="985"/>
      <c r="D35" s="985"/>
      <c r="E35" s="985"/>
      <c r="F35" s="985"/>
      <c r="G35" s="985"/>
      <c r="H35" s="985"/>
      <c r="I35" s="985"/>
      <c r="J35" s="985"/>
      <c r="K35" s="986"/>
      <c r="L35" s="1055" t="str">
        <f>IF(NOT('DATA ENTRY SHEET'!F59=""),'DATA ENTRY SHEET'!F59,"")</f>
        <v/>
      </c>
      <c r="M35" s="988"/>
      <c r="N35" s="1235" t="str">
        <f>IF(NOT('DATA ENTRY SHEET'!J59=""),'DATA ENTRY SHEET'!J59,"")</f>
        <v/>
      </c>
      <c r="O35" s="1236"/>
      <c r="P35" s="1236"/>
      <c r="Q35" s="1236"/>
      <c r="R35" s="1237"/>
      <c r="S35" s="1163" t="str">
        <f>IF(NOT('DATA ENTRY SHEET'!AJ59=""),'DATA ENTRY SHEET'!AJ59,"")</f>
        <v/>
      </c>
      <c r="T35" s="1164"/>
      <c r="U35" s="1163" t="str">
        <f>IF(NOT('DATA ENTRY SHEET'!AM59=""),'DATA ENTRY SHEET'!AM59,"")</f>
        <v/>
      </c>
      <c r="V35" s="1164"/>
      <c r="W35" s="1163" t="str">
        <f>IF(NOT('DATA ENTRY SHEET'!AN59=""),'DATA ENTRY SHEET'!AN59,"")</f>
        <v/>
      </c>
      <c r="X35" s="1165"/>
      <c r="Y35" s="1164"/>
      <c r="Z35" s="947" t="str">
        <f>IF('DATA ENTRY SHEET'!AW59="","",'DATA ENTRY SHEET'!AW59)</f>
        <v/>
      </c>
      <c r="AA35" s="948"/>
      <c r="AB35" s="949"/>
      <c r="AC35" s="947" t="str">
        <f>IF(NOT('DATA ENTRY SHEET'!AY59=""),'DATA ENTRY SHEET'!AY59,"")</f>
        <v/>
      </c>
      <c r="AD35" s="948"/>
      <c r="AE35" s="948"/>
      <c r="AF35" s="949"/>
      <c r="AG35" s="1151" t="str">
        <f>IF('DATA ENTRY SHEET'!AR59="","",'DATA ENTRY SHEET'!AR59)</f>
        <v/>
      </c>
      <c r="AH35" s="1152"/>
      <c r="AI35" s="1153" t="str">
        <f>IF('DATA ENTRY SHEET'!BS59="","",'DATA ENTRY SHEET'!BS59)</f>
        <v/>
      </c>
      <c r="AJ35" s="1154"/>
      <c r="AK35" s="924" t="str">
        <f>IF(NOT('DATA ENTRY SHEET'!AT59=""),'DATA ENTRY SHEET'!AT59,"")</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SHEET'!B59=""),'DATA ENTRY SHEET'!B59,"")</f>
        <v/>
      </c>
      <c r="C36" s="1037"/>
      <c r="D36" s="1037"/>
      <c r="E36" s="1037"/>
      <c r="F36" s="1038" t="str">
        <f>IF('DATA ENTRY SHEET'!BX59="","",'DATA ENTRY SHEET'!BX59)</f>
        <v/>
      </c>
      <c r="G36" s="1038"/>
      <c r="H36" s="1038"/>
      <c r="I36" s="1038"/>
      <c r="J36" s="1038"/>
      <c r="K36" s="1039"/>
      <c r="L36" s="1051" t="str">
        <f>IF(NOT('DATA ENTRY SHEET'!H59=""),'DATA ENTRY SHEET'!H59,"")</f>
        <v/>
      </c>
      <c r="M36" s="1021"/>
      <c r="N36" s="1202" t="str">
        <f>IF(NOT('DATA ENTRY SHEET'!AD59=""),'DATA ENTRY SHEET'!AD59,"")</f>
        <v/>
      </c>
      <c r="O36" s="1203"/>
      <c r="P36" s="1203"/>
      <c r="Q36" s="1203"/>
      <c r="R36" s="1204"/>
      <c r="S36" s="1168" t="str">
        <f>IF(NOT('DATA ENTRY SHEET'!AI59=""),'DATA ENTRY SHEET'!AI59,"")</f>
        <v/>
      </c>
      <c r="T36" s="1169"/>
      <c r="U36" s="1168" t="str">
        <f>IF(NOT('DATA ENTRY SHEET'!AL59=""),'DATA ENTRY SHEET'!AL59,"")</f>
        <v/>
      </c>
      <c r="V36" s="1169"/>
      <c r="W36" s="1168" t="str">
        <f>IF(NOT('DATA ENTRY SHEET'!AO59=""),'DATA ENTRY SHEET'!AO59,"")</f>
        <v/>
      </c>
      <c r="X36" s="1187"/>
      <c r="Y36" s="1169"/>
      <c r="Z36" s="935" t="str">
        <f>IF(Z35="","",ROUNDUP((Z35)*(($AB$6)+1),2))</f>
        <v/>
      </c>
      <c r="AA36" s="936"/>
      <c r="AB36" s="937"/>
      <c r="AC36" s="935" t="str">
        <f>IF(AC35="","",ROUNDUP((AC35)*($AF$6+1),2))</f>
        <v/>
      </c>
      <c r="AD36" s="936"/>
      <c r="AE36" s="936"/>
      <c r="AF36" s="937"/>
      <c r="AG36" s="1145" t="str">
        <f>IF(NOT('DATA ENTRY SHEET'!AS59=""),'DATA ENTRY SHEET'!AS59,"")</f>
        <v/>
      </c>
      <c r="AH36" s="1146"/>
      <c r="AI36" s="1150" t="str">
        <f>IF('DATA ENTRY SHEET'!BV59="","",'DATA ENTRY SHEET'!BV59)</f>
        <v/>
      </c>
      <c r="AJ36" s="1150"/>
      <c r="AK36" s="922" t="str">
        <f>IF(NOT('DATA ENTRY SHEET'!AU59=""),'DATA ENTRY SHEET'!AU59,"")</f>
        <v/>
      </c>
      <c r="AL36" s="923"/>
      <c r="AM36" s="507"/>
      <c r="AN36" s="962" t="s">
        <v>34</v>
      </c>
      <c r="AO36" s="963"/>
      <c r="AQ36" s="74"/>
    </row>
    <row r="37" spans="1:43" ht="18" customHeight="1" x14ac:dyDescent="0.25">
      <c r="A37" s="371"/>
      <c r="B37" s="1022" t="str">
        <f>IF(NOT('DATA ENTRY SHEET'!C59=""),'DATA ENTRY SHEET'!C59,"")</f>
        <v/>
      </c>
      <c r="C37" s="1023"/>
      <c r="D37" s="1023"/>
      <c r="E37" s="1023"/>
      <c r="F37" s="1023"/>
      <c r="G37" s="1023"/>
      <c r="H37" s="1023"/>
      <c r="I37" s="1023"/>
      <c r="J37" s="1023"/>
      <c r="K37" s="649" t="str">
        <f>IF('DATA ENTRY SHEET'!AG59&lt;&gt;"",LEFT('DATA ENTRY SHEET'!AG59,1),"")</f>
        <v/>
      </c>
      <c r="L37" s="1084" t="str">
        <f>IF(NOT('DATA ENTRY SHEET'!G59=""),'DATA ENTRY SHEET'!G59,"")</f>
        <v/>
      </c>
      <c r="M37" s="998"/>
      <c r="N37" s="1234" t="str">
        <f>IF(NOT('DATA ENTRY SHEET'!AF59=""),'DATA ENTRY SHEET'!AF59,"")</f>
        <v/>
      </c>
      <c r="O37" s="1234"/>
      <c r="P37" s="1234"/>
      <c r="Q37" s="1234"/>
      <c r="R37" s="1234"/>
      <c r="S37" s="1168" t="str">
        <f>IF(NOT('DATA ENTRY SHEET'!AH59=""),'DATA ENTRY SHEET'!AH59,"")</f>
        <v/>
      </c>
      <c r="T37" s="1169"/>
      <c r="U37" s="1187" t="str">
        <f>IF(NOT('DATA ENTRY SHEET'!AK59=""),'DATA ENTRY SHEET'!AK59,"")</f>
        <v/>
      </c>
      <c r="V37" s="1169"/>
      <c r="W37" s="1188" t="str">
        <f>IF(NOT('DATA ENTRY SHEET'!AP59=""),'DATA ENTRY SHEET'!AP59,"")</f>
        <v/>
      </c>
      <c r="X37" s="1189"/>
      <c r="Y37" s="1190"/>
      <c r="Z37" s="935" t="str">
        <f>IF(NOT('DATA ENTRY SHEET'!AX59=""),'DATA ENTRY SHEET'!AX59,"")</f>
        <v/>
      </c>
      <c r="AA37" s="936"/>
      <c r="AB37" s="937"/>
      <c r="AC37" s="935" t="str">
        <f>IF(NOT('DATA ENTRY SHEET'!AZ59=""),'DATA ENTRY SHEET'!AZ59,"")</f>
        <v/>
      </c>
      <c r="AD37" s="936"/>
      <c r="AE37" s="936"/>
      <c r="AF37" s="937"/>
      <c r="AG37" s="1166" t="str">
        <f>IF('DATA ENTRY SHEET'!BR59="","",'DATA ENTRY SHEET'!BR59)</f>
        <v/>
      </c>
      <c r="AH37" s="1167"/>
      <c r="AI37" s="1150" t="str">
        <f>IF('DATA ENTRY SHEET'!BT59="","",'DATA ENTRY SHEET'!BT59)</f>
        <v/>
      </c>
      <c r="AJ37" s="1150"/>
      <c r="AK37" s="922" t="str">
        <f>IF(NOT('DATA ENTRY SHEET'!AV59=""),'DATA ENTRY SHEET'!AV59,"")</f>
        <v/>
      </c>
      <c r="AL37" s="923"/>
      <c r="AM37" s="507"/>
      <c r="AN37" s="331"/>
      <c r="AO37" s="332"/>
      <c r="AQ37" s="74"/>
    </row>
    <row r="38" spans="1:43" ht="18" customHeight="1" thickBot="1" x14ac:dyDescent="0.3">
      <c r="A38" s="371"/>
      <c r="B38" s="981" t="str">
        <f>IF(NOT('DATA ENTRY SHEET'!D59=""),'DATA ENTRY SHEET'!D59,"")</f>
        <v/>
      </c>
      <c r="C38" s="982"/>
      <c r="D38" s="982"/>
      <c r="E38" s="983"/>
      <c r="F38" s="1175" t="str">
        <f>IF('DATA ENTRY SHEET'!E59="","",'DATA ENTRY SHEET'!E59)</f>
        <v/>
      </c>
      <c r="G38" s="982"/>
      <c r="H38" s="982"/>
      <c r="I38" s="982"/>
      <c r="J38" s="982"/>
      <c r="K38" s="983"/>
      <c r="L38" s="1083" t="str">
        <f>IF(NOT('DATA ENTRY SHEET'!I59=""),'DATA ENTRY SHEET'!I59,"")</f>
        <v/>
      </c>
      <c r="M38" s="993"/>
      <c r="N38" s="1231" t="str">
        <f>IF(NOT('DATA ENTRY SHEET'!AE59=""),'DATA ENTRY SHEET'!AE59,"")</f>
        <v/>
      </c>
      <c r="O38" s="1232"/>
      <c r="P38" s="1232"/>
      <c r="Q38" s="1232"/>
      <c r="R38" s="1233"/>
      <c r="S38" s="1147"/>
      <c r="T38" s="1148"/>
      <c r="U38" s="1148"/>
      <c r="V38" s="1149"/>
      <c r="W38" s="1181" t="str">
        <f>IF(NOT('DATA ENTRY SHEET'!AQ59=""),'DATA ENTRY SHEET'!AQ59,"")</f>
        <v/>
      </c>
      <c r="X38" s="1182"/>
      <c r="Y38" s="1183"/>
      <c r="Z38" s="929" t="str">
        <f t="shared" ref="Z38" si="7">IF(AND(NOT(Z36=""),NOT(Z37="")),(Z37-Z36)/(Z37),"")</f>
        <v/>
      </c>
      <c r="AA38" s="930"/>
      <c r="AB38" s="931"/>
      <c r="AC38" s="929" t="str">
        <f>IF(AND(NOT(AC36=""),NOT(AC37="")),(AC37-AC36)/(AC37),"")</f>
        <v/>
      </c>
      <c r="AD38" s="930"/>
      <c r="AE38" s="930"/>
      <c r="AF38" s="931"/>
      <c r="AG38" s="1172" t="str">
        <f>IF('DATA ENTRY SHEET'!BQ59="","",'DATA ENTRY SHEET'!BQ59)</f>
        <v/>
      </c>
      <c r="AH38" s="1173"/>
      <c r="AI38" s="1155" t="str">
        <f>IF('DATA ENTRY SHEET'!BU59="","",'DATA ENTRY SHEET'!BU59)</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Tre8rGwS0wGTfCS1fqcLGXysSyf7mBJbW9yho0irJ0z0QKP3flBMNrKrlwt3NuJ1usY/OiQFi8rzd1V0/C166w==" saltValue="I0vqBpTQk4h0UU9OSqYGZA==" spinCount="100000" sheet="1"/>
  <mergeCells count="327">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AM5:AO6"/>
    <mergeCell ref="AG6:AH6"/>
    <mergeCell ref="AK6:AL6"/>
    <mergeCell ref="F8:K8"/>
    <mergeCell ref="N8:R8"/>
    <mergeCell ref="S8:T8"/>
    <mergeCell ref="U8:V8"/>
    <mergeCell ref="Z8:AB8"/>
    <mergeCell ref="AC8:AF8"/>
    <mergeCell ref="AG8:AH8"/>
    <mergeCell ref="AI8:AL8"/>
    <mergeCell ref="AG7:AH7"/>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B37" sqref="B37:J37"/>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IF(NOT('40-15 PRES - MANDATORY'!$Y$12=""),'40-15 PRES - MANDATORY'!$Y$12,"")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1102</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41</v>
      </c>
      <c r="B10" s="984"/>
      <c r="C10" s="985"/>
      <c r="D10" s="985"/>
      <c r="E10" s="985"/>
      <c r="F10" s="985"/>
      <c r="G10" s="985"/>
      <c r="H10" s="985"/>
      <c r="I10" s="985"/>
      <c r="J10" s="985"/>
      <c r="K10" s="986"/>
      <c r="L10" s="1055" t="str">
        <f>IF(NOT('DATA ENTRY SHEET'!F60=""),'DATA ENTRY SHEET'!F60,"")</f>
        <v/>
      </c>
      <c r="M10" s="988"/>
      <c r="N10" s="1235" t="str">
        <f>IF(NOT('DATA ENTRY SHEET'!J60=""),'DATA ENTRY SHEET'!J60,"")</f>
        <v/>
      </c>
      <c r="O10" s="1236"/>
      <c r="P10" s="1236"/>
      <c r="Q10" s="1236"/>
      <c r="R10" s="1237"/>
      <c r="S10" s="1163" t="str">
        <f>IF(NOT('DATA ENTRY SHEET'!AJ60=""),'DATA ENTRY SHEET'!AJ60,"")</f>
        <v/>
      </c>
      <c r="T10" s="1164"/>
      <c r="U10" s="1163" t="str">
        <f>IF(NOT('DATA ENTRY SHEET'!AM60=""),'DATA ENTRY SHEET'!AM60,"")</f>
        <v/>
      </c>
      <c r="V10" s="1164"/>
      <c r="W10" s="1163" t="str">
        <f>IF(NOT('DATA ENTRY SHEET'!AN60=""),'DATA ENTRY SHEET'!AN60,"")</f>
        <v/>
      </c>
      <c r="X10" s="1165"/>
      <c r="Y10" s="1164"/>
      <c r="Z10" s="947" t="str">
        <f>IF('DATA ENTRY SHEET'!AW60="","",'DATA ENTRY SHEET'!AW60)</f>
        <v/>
      </c>
      <c r="AA10" s="948"/>
      <c r="AB10" s="949"/>
      <c r="AC10" s="947" t="str">
        <f>IF(NOT('DATA ENTRY SHEET'!AY60=""),'DATA ENTRY SHEET'!AY60,"")</f>
        <v/>
      </c>
      <c r="AD10" s="948"/>
      <c r="AE10" s="948"/>
      <c r="AF10" s="949"/>
      <c r="AG10" s="1151" t="str">
        <f>IF('DATA ENTRY SHEET'!AR60="","",'DATA ENTRY SHEET'!AR60)</f>
        <v/>
      </c>
      <c r="AH10" s="1152"/>
      <c r="AI10" s="1153" t="str">
        <f>IF('DATA ENTRY SHEET'!BS60="","",'DATA ENTRY SHEET'!BS60)</f>
        <v/>
      </c>
      <c r="AJ10" s="1154"/>
      <c r="AK10" s="924" t="str">
        <f>IF(NOT('DATA ENTRY SHEET'!AT60=""),'DATA ENTRY SHEET'!AT60,"")</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SHEET'!B60=""),'DATA ENTRY SHEET'!B60,"")</f>
        <v/>
      </c>
      <c r="C11" s="1037"/>
      <c r="D11" s="1037"/>
      <c r="E11" s="1037"/>
      <c r="F11" s="1038" t="str">
        <f>IF('DATA ENTRY SHEET'!BX60="","",'DATA ENTRY SHEET'!BX60)</f>
        <v/>
      </c>
      <c r="G11" s="1038"/>
      <c r="H11" s="1038"/>
      <c r="I11" s="1038"/>
      <c r="J11" s="1038"/>
      <c r="K11" s="1039"/>
      <c r="L11" s="1051" t="str">
        <f>IF(NOT('DATA ENTRY SHEET'!H60=""),'DATA ENTRY SHEET'!H60,"")</f>
        <v/>
      </c>
      <c r="M11" s="1021"/>
      <c r="N11" s="1202" t="str">
        <f>IF(NOT('DATA ENTRY SHEET'!AD60=""),'DATA ENTRY SHEET'!AD60,"")</f>
        <v/>
      </c>
      <c r="O11" s="1203"/>
      <c r="P11" s="1203"/>
      <c r="Q11" s="1203"/>
      <c r="R11" s="1204"/>
      <c r="S11" s="1168" t="str">
        <f>IF(NOT('DATA ENTRY SHEET'!AI60=""),'DATA ENTRY SHEET'!AI60,"")</f>
        <v/>
      </c>
      <c r="T11" s="1169"/>
      <c r="U11" s="1168" t="str">
        <f>IF(NOT('DATA ENTRY SHEET'!AL60=""),'DATA ENTRY SHEET'!AL60,"")</f>
        <v/>
      </c>
      <c r="V11" s="1169"/>
      <c r="W11" s="1168" t="str">
        <f>IF(NOT('DATA ENTRY SHEET'!AO60=""),'DATA ENTRY SHEET'!AO60,"")</f>
        <v/>
      </c>
      <c r="X11" s="1187"/>
      <c r="Y11" s="1169"/>
      <c r="Z11" s="935" t="str">
        <f>IF(Z10="","",ROUNDUP((Z10)*((AB6)+1),2))</f>
        <v/>
      </c>
      <c r="AA11" s="936"/>
      <c r="AB11" s="937"/>
      <c r="AC11" s="935" t="str">
        <f>IF(AC10="","",ROUNDUP((AC10)*($AF$6+1),2))</f>
        <v/>
      </c>
      <c r="AD11" s="936"/>
      <c r="AE11" s="936"/>
      <c r="AF11" s="937"/>
      <c r="AG11" s="1145" t="str">
        <f>IF(NOT('DATA ENTRY SHEET'!AS60=""),'DATA ENTRY SHEET'!AS60,"")</f>
        <v/>
      </c>
      <c r="AH11" s="1146"/>
      <c r="AI11" s="1150" t="str">
        <f>IF('DATA ENTRY SHEET'!BV60="","",'DATA ENTRY SHEET'!BV60)</f>
        <v/>
      </c>
      <c r="AJ11" s="1150"/>
      <c r="AK11" s="922" t="str">
        <f>IF(NOT('DATA ENTRY SHEET'!AU60=""),'DATA ENTRY SHEET'!AU60,"")</f>
        <v/>
      </c>
      <c r="AL11" s="923"/>
      <c r="AM11" s="507"/>
      <c r="AN11" s="962" t="s">
        <v>34</v>
      </c>
      <c r="AO11" s="963"/>
      <c r="AQ11" s="74"/>
    </row>
    <row r="12" spans="1:44" ht="18" customHeight="1" x14ac:dyDescent="0.25">
      <c r="A12" s="371"/>
      <c r="B12" s="1022" t="str">
        <f>IF(NOT('DATA ENTRY SHEET'!C60=""),'DATA ENTRY SHEET'!C60,"")</f>
        <v/>
      </c>
      <c r="C12" s="1023"/>
      <c r="D12" s="1023"/>
      <c r="E12" s="1023"/>
      <c r="F12" s="1023"/>
      <c r="G12" s="1023"/>
      <c r="H12" s="1023"/>
      <c r="I12" s="1023"/>
      <c r="J12" s="1023"/>
      <c r="K12" s="649" t="str">
        <f>IF('DATA ENTRY SHEET'!AG60&lt;&gt;"",LEFT('DATA ENTRY SHEET'!AG60,1),"")</f>
        <v/>
      </c>
      <c r="L12" s="1084" t="str">
        <f>IF(NOT('DATA ENTRY SHEET'!G60=""),'DATA ENTRY SHEET'!G60,"")</f>
        <v/>
      </c>
      <c r="M12" s="998"/>
      <c r="N12" s="1234" t="str">
        <f>IF(NOT('DATA ENTRY SHEET'!AF60=""),'DATA ENTRY SHEET'!AF60,"")</f>
        <v/>
      </c>
      <c r="O12" s="1234"/>
      <c r="P12" s="1234"/>
      <c r="Q12" s="1234"/>
      <c r="R12" s="1234"/>
      <c r="S12" s="1168" t="str">
        <f>IF(NOT('DATA ENTRY SHEET'!AH60=""),'DATA ENTRY SHEET'!AH60,"")</f>
        <v/>
      </c>
      <c r="T12" s="1169"/>
      <c r="U12" s="1187" t="str">
        <f>IF(NOT('DATA ENTRY SHEET'!AK60=""),'DATA ENTRY SHEET'!AK60,"")</f>
        <v/>
      </c>
      <c r="V12" s="1169"/>
      <c r="W12" s="1188" t="str">
        <f>IF(NOT('DATA ENTRY SHEET'!AP60=""),'DATA ENTRY SHEET'!AP60,"")</f>
        <v/>
      </c>
      <c r="X12" s="1189"/>
      <c r="Y12" s="1190"/>
      <c r="Z12" s="935" t="str">
        <f>IF(NOT('DATA ENTRY SHEET'!AX60=""),'DATA ENTRY SHEET'!AX60,"")</f>
        <v/>
      </c>
      <c r="AA12" s="936"/>
      <c r="AB12" s="937"/>
      <c r="AC12" s="935" t="str">
        <f>IF(NOT('DATA ENTRY SHEET'!AZ60=""),'DATA ENTRY SHEET'!AZ60,"")</f>
        <v/>
      </c>
      <c r="AD12" s="936"/>
      <c r="AE12" s="936"/>
      <c r="AF12" s="937"/>
      <c r="AG12" s="1166" t="str">
        <f>IF('DATA ENTRY SHEET'!BR60="","",'DATA ENTRY SHEET'!BR60)</f>
        <v/>
      </c>
      <c r="AH12" s="1167"/>
      <c r="AI12" s="1150" t="str">
        <f>IF('DATA ENTRY SHEET'!BT60="","",'DATA ENTRY SHEET'!BT60)</f>
        <v/>
      </c>
      <c r="AJ12" s="1150"/>
      <c r="AK12" s="922" t="str">
        <f>IF(NOT('DATA ENTRY SHEET'!AV60=""),'DATA ENTRY SHEET'!AV60,"")</f>
        <v/>
      </c>
      <c r="AL12" s="923"/>
      <c r="AM12" s="507"/>
      <c r="AN12" s="331"/>
      <c r="AO12" s="332"/>
      <c r="AQ12" s="74"/>
    </row>
    <row r="13" spans="1:44" ht="18" customHeight="1" thickBot="1" x14ac:dyDescent="0.3">
      <c r="A13" s="371"/>
      <c r="B13" s="981" t="str">
        <f>IF(NOT('DATA ENTRY SHEET'!D60=""),'DATA ENTRY SHEET'!D60,"")</f>
        <v/>
      </c>
      <c r="C13" s="982"/>
      <c r="D13" s="982"/>
      <c r="E13" s="983"/>
      <c r="F13" s="1175" t="str">
        <f>IF('DATA ENTRY SHEET'!E60="","",'DATA ENTRY SHEET'!E60)</f>
        <v/>
      </c>
      <c r="G13" s="982"/>
      <c r="H13" s="982"/>
      <c r="I13" s="982"/>
      <c r="J13" s="982"/>
      <c r="K13" s="983"/>
      <c r="L13" s="1083" t="str">
        <f>IF(NOT('DATA ENTRY SHEET'!I60=""),'DATA ENTRY SHEET'!I60,"")</f>
        <v/>
      </c>
      <c r="M13" s="993"/>
      <c r="N13" s="1231" t="str">
        <f>IF(NOT('DATA ENTRY SHEET'!AE60=""),'DATA ENTRY SHEET'!AE60,"")</f>
        <v/>
      </c>
      <c r="O13" s="1232"/>
      <c r="P13" s="1232"/>
      <c r="Q13" s="1232"/>
      <c r="R13" s="1233"/>
      <c r="S13" s="1205"/>
      <c r="T13" s="1206"/>
      <c r="U13" s="1206"/>
      <c r="V13" s="1207"/>
      <c r="W13" s="1181" t="str">
        <f>IF(NOT('DATA ENTRY SHEET'!AQ60=""),'DATA ENTRY SHEET'!AQ60,"")</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SHEET'!BQ60="","",'DATA ENTRY SHEET'!BQ60)</f>
        <v/>
      </c>
      <c r="AH13" s="1173"/>
      <c r="AI13" s="1155" t="str">
        <f>IF('DATA ENTRY SHEET'!BU60="","",'DATA ENTRY SHEET'!BU60)</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42</v>
      </c>
      <c r="B15" s="984"/>
      <c r="C15" s="985"/>
      <c r="D15" s="985"/>
      <c r="E15" s="985"/>
      <c r="F15" s="985"/>
      <c r="G15" s="985"/>
      <c r="H15" s="985"/>
      <c r="I15" s="985"/>
      <c r="J15" s="985"/>
      <c r="K15" s="986"/>
      <c r="L15" s="1055" t="str">
        <f>IF(NOT('DATA ENTRY SHEET'!F61=""),'DATA ENTRY SHEET'!F61,"")</f>
        <v/>
      </c>
      <c r="M15" s="988"/>
      <c r="N15" s="1235" t="str">
        <f>IF(NOT('DATA ENTRY SHEET'!J61=""),'DATA ENTRY SHEET'!J61,"")</f>
        <v/>
      </c>
      <c r="O15" s="1236"/>
      <c r="P15" s="1236"/>
      <c r="Q15" s="1236"/>
      <c r="R15" s="1237"/>
      <c r="S15" s="1163" t="str">
        <f>IF(NOT('DATA ENTRY SHEET'!AJ61=""),'DATA ENTRY SHEET'!AJ61,"")</f>
        <v/>
      </c>
      <c r="T15" s="1164"/>
      <c r="U15" s="1163" t="str">
        <f>IF(NOT('DATA ENTRY SHEET'!AM61=""),'DATA ENTRY SHEET'!AM61,"")</f>
        <v/>
      </c>
      <c r="V15" s="1164"/>
      <c r="W15" s="1163" t="str">
        <f>IF(NOT('DATA ENTRY SHEET'!AN61=""),'DATA ENTRY SHEET'!AN61,"")</f>
        <v/>
      </c>
      <c r="X15" s="1165"/>
      <c r="Y15" s="1164"/>
      <c r="Z15" s="947" t="str">
        <f>IF('DATA ENTRY SHEET'!AW61="","",'DATA ENTRY SHEET'!AW61)</f>
        <v/>
      </c>
      <c r="AA15" s="948"/>
      <c r="AB15" s="949"/>
      <c r="AC15" s="947" t="str">
        <f>IF(NOT('DATA ENTRY SHEET'!AY61=""),'DATA ENTRY SHEET'!AY61,"")</f>
        <v/>
      </c>
      <c r="AD15" s="948"/>
      <c r="AE15" s="948"/>
      <c r="AF15" s="949"/>
      <c r="AG15" s="1151" t="str">
        <f>IF('DATA ENTRY SHEET'!AR61="","",'DATA ENTRY SHEET'!AR61)</f>
        <v/>
      </c>
      <c r="AH15" s="1152"/>
      <c r="AI15" s="1153" t="str">
        <f>IF('DATA ENTRY SHEET'!BS61="","",'DATA ENTRY SHEET'!BS61)</f>
        <v/>
      </c>
      <c r="AJ15" s="1154"/>
      <c r="AK15" s="924" t="str">
        <f>IF(NOT('DATA ENTRY SHEET'!AT61=""),'DATA ENTRY SHEET'!AT61,"")</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SHEET'!B61=""),'DATA ENTRY SHEET'!B61,"")</f>
        <v/>
      </c>
      <c r="C16" s="1037"/>
      <c r="D16" s="1037"/>
      <c r="E16" s="1037"/>
      <c r="F16" s="1038" t="str">
        <f>IF('DATA ENTRY SHEET'!BX61="","",'DATA ENTRY SHEET'!BX61)</f>
        <v/>
      </c>
      <c r="G16" s="1038"/>
      <c r="H16" s="1038"/>
      <c r="I16" s="1038"/>
      <c r="J16" s="1038"/>
      <c r="K16" s="1039"/>
      <c r="L16" s="1051" t="str">
        <f>IF(NOT('DATA ENTRY SHEET'!H61=""),'DATA ENTRY SHEET'!H61,"")</f>
        <v/>
      </c>
      <c r="M16" s="1021"/>
      <c r="N16" s="1202" t="str">
        <f>IF(NOT('DATA ENTRY SHEET'!AD61=""),'DATA ENTRY SHEET'!AD61,"")</f>
        <v/>
      </c>
      <c r="O16" s="1203"/>
      <c r="P16" s="1203"/>
      <c r="Q16" s="1203"/>
      <c r="R16" s="1204"/>
      <c r="S16" s="1168" t="str">
        <f>IF(NOT('DATA ENTRY SHEET'!AI61=""),'DATA ENTRY SHEET'!AI61,"")</f>
        <v/>
      </c>
      <c r="T16" s="1169"/>
      <c r="U16" s="1168" t="str">
        <f>IF(NOT('DATA ENTRY SHEET'!AL61=""),'DATA ENTRY SHEET'!AL61,"")</f>
        <v/>
      </c>
      <c r="V16" s="1169"/>
      <c r="W16" s="1168" t="str">
        <f>IF(NOT('DATA ENTRY SHEET'!AO61=""),'DATA ENTRY SHEET'!AO61,"")</f>
        <v/>
      </c>
      <c r="X16" s="1187"/>
      <c r="Y16" s="1169"/>
      <c r="Z16" s="935" t="str">
        <f>IF(Z15="","",ROUNDUP((Z15)*((AB6)+1),2))</f>
        <v/>
      </c>
      <c r="AA16" s="936"/>
      <c r="AB16" s="937"/>
      <c r="AC16" s="935" t="str">
        <f>IF(AC15="","",ROUNDUP((AC15)*($AF$6+1),2))</f>
        <v/>
      </c>
      <c r="AD16" s="936"/>
      <c r="AE16" s="936"/>
      <c r="AF16" s="937"/>
      <c r="AG16" s="1145" t="str">
        <f>IF(NOT('DATA ENTRY SHEET'!AS61=""),'DATA ENTRY SHEET'!AS61,"")</f>
        <v/>
      </c>
      <c r="AH16" s="1146"/>
      <c r="AI16" s="1150" t="str">
        <f>IF('DATA ENTRY SHEET'!BV61="","",'DATA ENTRY SHEET'!BV61)</f>
        <v/>
      </c>
      <c r="AJ16" s="1150"/>
      <c r="AK16" s="922" t="str">
        <f>IF(NOT('DATA ENTRY SHEET'!AU61=""),'DATA ENTRY SHEET'!AU61,"")</f>
        <v/>
      </c>
      <c r="AL16" s="923"/>
      <c r="AM16" s="507"/>
      <c r="AN16" s="962" t="s">
        <v>34</v>
      </c>
      <c r="AO16" s="963"/>
      <c r="AQ16" s="74"/>
    </row>
    <row r="17" spans="1:43" ht="18" customHeight="1" x14ac:dyDescent="0.25">
      <c r="A17" s="256"/>
      <c r="B17" s="1022" t="str">
        <f>IF(NOT('DATA ENTRY SHEET'!C61=""),'DATA ENTRY SHEET'!C61,"")</f>
        <v/>
      </c>
      <c r="C17" s="1023"/>
      <c r="D17" s="1023"/>
      <c r="E17" s="1023"/>
      <c r="F17" s="1023"/>
      <c r="G17" s="1023"/>
      <c r="H17" s="1023"/>
      <c r="I17" s="1023"/>
      <c r="J17" s="1023"/>
      <c r="K17" s="649" t="str">
        <f>IF('DATA ENTRY SHEET'!AG61&lt;&gt;"",LEFT('DATA ENTRY SHEET'!AG61,1),"")</f>
        <v/>
      </c>
      <c r="L17" s="1084" t="str">
        <f>IF(NOT('DATA ENTRY SHEET'!G61=""),'DATA ENTRY SHEET'!G61,"")</f>
        <v/>
      </c>
      <c r="M17" s="998"/>
      <c r="N17" s="1234" t="str">
        <f>IF(NOT('DATA ENTRY SHEET'!AF61=""),'DATA ENTRY SHEET'!AF61,"")</f>
        <v/>
      </c>
      <c r="O17" s="1234"/>
      <c r="P17" s="1234"/>
      <c r="Q17" s="1234"/>
      <c r="R17" s="1234"/>
      <c r="S17" s="1168" t="str">
        <f>IF(NOT('DATA ENTRY SHEET'!AH61=""),'DATA ENTRY SHEET'!AH61,"")</f>
        <v/>
      </c>
      <c r="T17" s="1169"/>
      <c r="U17" s="1187" t="str">
        <f>IF(NOT('DATA ENTRY SHEET'!AK61=""),'DATA ENTRY SHEET'!AK61,"")</f>
        <v/>
      </c>
      <c r="V17" s="1169"/>
      <c r="W17" s="1188" t="str">
        <f>IF(NOT('DATA ENTRY SHEET'!AP61=""),'DATA ENTRY SHEET'!AP61,"")</f>
        <v/>
      </c>
      <c r="X17" s="1189"/>
      <c r="Y17" s="1190"/>
      <c r="Z17" s="935" t="str">
        <f>IF(NOT('DATA ENTRY SHEET'!AX61=""),'DATA ENTRY SHEET'!AX61,"")</f>
        <v/>
      </c>
      <c r="AA17" s="936"/>
      <c r="AB17" s="937"/>
      <c r="AC17" s="935" t="str">
        <f>IF(NOT('DATA ENTRY SHEET'!AZ61=""),'DATA ENTRY SHEET'!AZ61,"")</f>
        <v/>
      </c>
      <c r="AD17" s="936"/>
      <c r="AE17" s="936"/>
      <c r="AF17" s="937"/>
      <c r="AG17" s="1166" t="str">
        <f>IF('DATA ENTRY SHEET'!BR61="","",'DATA ENTRY SHEET'!BR61)</f>
        <v/>
      </c>
      <c r="AH17" s="1167"/>
      <c r="AI17" s="1150" t="str">
        <f>IF('DATA ENTRY SHEET'!BT61="","",'DATA ENTRY SHEET'!BT61)</f>
        <v/>
      </c>
      <c r="AJ17" s="1150"/>
      <c r="AK17" s="922" t="str">
        <f>IF(NOT('DATA ENTRY SHEET'!AV61=""),'DATA ENTRY SHEET'!AV61,"")</f>
        <v/>
      </c>
      <c r="AL17" s="923"/>
      <c r="AM17" s="507"/>
      <c r="AN17" s="331"/>
      <c r="AO17" s="332"/>
      <c r="AQ17" s="74"/>
    </row>
    <row r="18" spans="1:43" ht="18" customHeight="1" thickBot="1" x14ac:dyDescent="0.3">
      <c r="A18" s="256"/>
      <c r="B18" s="981" t="str">
        <f>IF(NOT('DATA ENTRY SHEET'!D61=""),'DATA ENTRY SHEET'!D61,"")</f>
        <v/>
      </c>
      <c r="C18" s="982"/>
      <c r="D18" s="982"/>
      <c r="E18" s="983"/>
      <c r="F18" s="1175" t="str">
        <f>IF('DATA ENTRY SHEET'!E61="","",'DATA ENTRY SHEET'!E61)</f>
        <v/>
      </c>
      <c r="G18" s="982"/>
      <c r="H18" s="982"/>
      <c r="I18" s="982"/>
      <c r="J18" s="982"/>
      <c r="K18" s="983"/>
      <c r="L18" s="1083" t="str">
        <f>IF(NOT('DATA ENTRY SHEET'!I61=""),'DATA ENTRY SHEET'!I61,"")</f>
        <v/>
      </c>
      <c r="M18" s="993"/>
      <c r="N18" s="1231" t="str">
        <f>IF(NOT('DATA ENTRY SHEET'!AE61=""),'DATA ENTRY SHEET'!AE61,"")</f>
        <v/>
      </c>
      <c r="O18" s="1232"/>
      <c r="P18" s="1232"/>
      <c r="Q18" s="1232"/>
      <c r="R18" s="1233"/>
      <c r="S18" s="1147"/>
      <c r="T18" s="1148"/>
      <c r="U18" s="1148"/>
      <c r="V18" s="1149"/>
      <c r="W18" s="1181" t="str">
        <f>IF(NOT('DATA ENTRY SHEET'!AQ61=""),'DATA ENTRY SHEET'!AQ61,"")</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SHEET'!BQ61="","",'DATA ENTRY SHEET'!BQ61)</f>
        <v/>
      </c>
      <c r="AH18" s="1173"/>
      <c r="AI18" s="1155" t="str">
        <f>IF('DATA ENTRY SHEET'!BU61="","",'DATA ENTRY SHEET'!BU61)</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43</v>
      </c>
      <c r="B20" s="984"/>
      <c r="C20" s="985"/>
      <c r="D20" s="985"/>
      <c r="E20" s="985"/>
      <c r="F20" s="985"/>
      <c r="G20" s="985"/>
      <c r="H20" s="985"/>
      <c r="I20" s="985"/>
      <c r="J20" s="985"/>
      <c r="K20" s="986"/>
      <c r="L20" s="1055" t="str">
        <f>IF(NOT('DATA ENTRY SHEET'!F62=""),'DATA ENTRY SHEET'!F62,"")</f>
        <v/>
      </c>
      <c r="M20" s="988"/>
      <c r="N20" s="1235" t="str">
        <f>IF(NOT('DATA ENTRY SHEET'!J62=""),'DATA ENTRY SHEET'!J62,"")</f>
        <v/>
      </c>
      <c r="O20" s="1236"/>
      <c r="P20" s="1236"/>
      <c r="Q20" s="1236"/>
      <c r="R20" s="1237"/>
      <c r="S20" s="1163" t="str">
        <f>IF(NOT('DATA ENTRY SHEET'!AJ62=""),'DATA ENTRY SHEET'!AJ62,"")</f>
        <v/>
      </c>
      <c r="T20" s="1164"/>
      <c r="U20" s="1163" t="str">
        <f>IF(NOT('DATA ENTRY SHEET'!AM62=""),'DATA ENTRY SHEET'!AM62,"")</f>
        <v/>
      </c>
      <c r="V20" s="1164"/>
      <c r="W20" s="1163" t="str">
        <f>IF(NOT('DATA ENTRY SHEET'!AN62=""),'DATA ENTRY SHEET'!AN62,"")</f>
        <v/>
      </c>
      <c r="X20" s="1165"/>
      <c r="Y20" s="1164"/>
      <c r="Z20" s="947" t="str">
        <f>IF('DATA ENTRY SHEET'!AW62="","",'DATA ENTRY SHEET'!AW62)</f>
        <v/>
      </c>
      <c r="AA20" s="948"/>
      <c r="AB20" s="949"/>
      <c r="AC20" s="947" t="str">
        <f>IF(NOT('DATA ENTRY SHEET'!AY62=""),'DATA ENTRY SHEET'!AY62,"")</f>
        <v/>
      </c>
      <c r="AD20" s="948"/>
      <c r="AE20" s="948"/>
      <c r="AF20" s="949"/>
      <c r="AG20" s="1151" t="str">
        <f>IF('DATA ENTRY SHEET'!AR62="","",'DATA ENTRY SHEET'!AR62)</f>
        <v/>
      </c>
      <c r="AH20" s="1152"/>
      <c r="AI20" s="1153" t="str">
        <f>IF('DATA ENTRY SHEET'!BS62="","",'DATA ENTRY SHEET'!BS62)</f>
        <v/>
      </c>
      <c r="AJ20" s="1154"/>
      <c r="AK20" s="924" t="str">
        <f>IF(NOT('DATA ENTRY SHEET'!AT62=""),'DATA ENTRY SHEET'!AT62,"")</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SHEET'!B62=""),'DATA ENTRY SHEET'!B62,"")</f>
        <v/>
      </c>
      <c r="C21" s="1037"/>
      <c r="D21" s="1037"/>
      <c r="E21" s="1037"/>
      <c r="F21" s="1038" t="str">
        <f>IF('DATA ENTRY SHEET'!BX62="","",'DATA ENTRY SHEET'!BX62)</f>
        <v/>
      </c>
      <c r="G21" s="1038"/>
      <c r="H21" s="1038"/>
      <c r="I21" s="1038"/>
      <c r="J21" s="1038"/>
      <c r="K21" s="1039"/>
      <c r="L21" s="1051" t="str">
        <f>IF(NOT('DATA ENTRY SHEET'!H62=""),'DATA ENTRY SHEET'!H62,"")</f>
        <v/>
      </c>
      <c r="M21" s="1021"/>
      <c r="N21" s="1202" t="str">
        <f>IF(NOT('DATA ENTRY SHEET'!AD62=""),'DATA ENTRY SHEET'!AD62,"")</f>
        <v/>
      </c>
      <c r="O21" s="1203"/>
      <c r="P21" s="1203"/>
      <c r="Q21" s="1203"/>
      <c r="R21" s="1204"/>
      <c r="S21" s="1168" t="str">
        <f>IF(NOT('DATA ENTRY SHEET'!AI62=""),'DATA ENTRY SHEET'!AI62,"")</f>
        <v/>
      </c>
      <c r="T21" s="1169"/>
      <c r="U21" s="1168" t="str">
        <f>IF(NOT('DATA ENTRY SHEET'!AL62=""),'DATA ENTRY SHEET'!AL62,"")</f>
        <v/>
      </c>
      <c r="V21" s="1169"/>
      <c r="W21" s="1168" t="str">
        <f>IF(NOT('DATA ENTRY SHEET'!AO62=""),'DATA ENTRY SHEET'!AO62,"")</f>
        <v/>
      </c>
      <c r="X21" s="1187"/>
      <c r="Y21" s="1169"/>
      <c r="Z21" s="935" t="str">
        <f>IF(Z20="","",ROUNDUP((Z20)*(($AB$6)+1),2))</f>
        <v/>
      </c>
      <c r="AA21" s="936"/>
      <c r="AB21" s="937"/>
      <c r="AC21" s="935" t="str">
        <f>IF(AC20="","",ROUNDUP((AC20)*($AF$6+1),2))</f>
        <v/>
      </c>
      <c r="AD21" s="936"/>
      <c r="AE21" s="936"/>
      <c r="AF21" s="937"/>
      <c r="AG21" s="1145" t="str">
        <f>IF(NOT('DATA ENTRY SHEET'!AS62=""),'DATA ENTRY SHEET'!AS62,"")</f>
        <v/>
      </c>
      <c r="AH21" s="1146"/>
      <c r="AI21" s="1150" t="str">
        <f>IF('DATA ENTRY SHEET'!BV62="","",'DATA ENTRY SHEET'!BV62)</f>
        <v/>
      </c>
      <c r="AJ21" s="1150"/>
      <c r="AK21" s="922" t="str">
        <f>IF(NOT('DATA ENTRY SHEET'!AU62=""),'DATA ENTRY SHEET'!AU62,"")</f>
        <v/>
      </c>
      <c r="AL21" s="923"/>
      <c r="AM21" s="507"/>
      <c r="AN21" s="962" t="s">
        <v>34</v>
      </c>
      <c r="AO21" s="963"/>
      <c r="AQ21" s="74"/>
    </row>
    <row r="22" spans="1:43" ht="18" customHeight="1" x14ac:dyDescent="0.25">
      <c r="A22" s="371"/>
      <c r="B22" s="1022" t="str">
        <f>IF(NOT('DATA ENTRY SHEET'!C62=""),'DATA ENTRY SHEET'!C62,"")</f>
        <v/>
      </c>
      <c r="C22" s="1023"/>
      <c r="D22" s="1023"/>
      <c r="E22" s="1023"/>
      <c r="F22" s="1023"/>
      <c r="G22" s="1023"/>
      <c r="H22" s="1023"/>
      <c r="I22" s="1023"/>
      <c r="J22" s="1023"/>
      <c r="K22" s="649" t="str">
        <f>IF('DATA ENTRY SHEET'!AG62&lt;&gt;"",LEFT('DATA ENTRY SHEET'!AG62,1),"")</f>
        <v/>
      </c>
      <c r="L22" s="1084" t="str">
        <f>IF(NOT('DATA ENTRY SHEET'!G62=""),'DATA ENTRY SHEET'!G62,"")</f>
        <v/>
      </c>
      <c r="M22" s="998"/>
      <c r="N22" s="1234" t="str">
        <f>IF(NOT('DATA ENTRY SHEET'!AF62=""),'DATA ENTRY SHEET'!AF62,"")</f>
        <v/>
      </c>
      <c r="O22" s="1234"/>
      <c r="P22" s="1234"/>
      <c r="Q22" s="1234"/>
      <c r="R22" s="1234"/>
      <c r="S22" s="1168" t="str">
        <f>IF(NOT('DATA ENTRY SHEET'!AH62=""),'DATA ENTRY SHEET'!AH62,"")</f>
        <v/>
      </c>
      <c r="T22" s="1169"/>
      <c r="U22" s="1187" t="str">
        <f>IF(NOT('DATA ENTRY SHEET'!AK62=""),'DATA ENTRY SHEET'!AK62,"")</f>
        <v/>
      </c>
      <c r="V22" s="1169"/>
      <c r="W22" s="1188" t="str">
        <f>IF(NOT('DATA ENTRY SHEET'!AP62=""),'DATA ENTRY SHEET'!AP62,"")</f>
        <v/>
      </c>
      <c r="X22" s="1189"/>
      <c r="Y22" s="1190"/>
      <c r="Z22" s="935" t="str">
        <f>IF(NOT('DATA ENTRY SHEET'!AX62=""),'DATA ENTRY SHEET'!AX62,"")</f>
        <v/>
      </c>
      <c r="AA22" s="936"/>
      <c r="AB22" s="937"/>
      <c r="AC22" s="935" t="str">
        <f>IF(NOT('DATA ENTRY SHEET'!AZ62=""),'DATA ENTRY SHEET'!AZ62,"")</f>
        <v/>
      </c>
      <c r="AD22" s="936"/>
      <c r="AE22" s="936"/>
      <c r="AF22" s="937"/>
      <c r="AG22" s="1166" t="str">
        <f>IF('DATA ENTRY SHEET'!BR62="","",'DATA ENTRY SHEET'!BR62)</f>
        <v/>
      </c>
      <c r="AH22" s="1167"/>
      <c r="AI22" s="1150" t="str">
        <f>IF('DATA ENTRY SHEET'!BT62="","",'DATA ENTRY SHEET'!BT62)</f>
        <v/>
      </c>
      <c r="AJ22" s="1150"/>
      <c r="AK22" s="922" t="str">
        <f>IF(NOT('DATA ENTRY SHEET'!AV62=""),'DATA ENTRY SHEET'!AV62,"")</f>
        <v/>
      </c>
      <c r="AL22" s="923"/>
      <c r="AM22" s="507"/>
      <c r="AN22" s="331"/>
      <c r="AO22" s="332"/>
      <c r="AQ22" s="74"/>
    </row>
    <row r="23" spans="1:43" ht="18" customHeight="1" thickBot="1" x14ac:dyDescent="0.3">
      <c r="A23" s="371"/>
      <c r="B23" s="981" t="str">
        <f>IF(NOT('DATA ENTRY SHEET'!D62=""),'DATA ENTRY SHEET'!D62,"")</f>
        <v/>
      </c>
      <c r="C23" s="982"/>
      <c r="D23" s="982"/>
      <c r="E23" s="983"/>
      <c r="F23" s="1175" t="str">
        <f>IF('DATA ENTRY SHEET'!E62="","",'DATA ENTRY SHEET'!E62)</f>
        <v/>
      </c>
      <c r="G23" s="982"/>
      <c r="H23" s="982"/>
      <c r="I23" s="982"/>
      <c r="J23" s="982"/>
      <c r="K23" s="983"/>
      <c r="L23" s="1083" t="str">
        <f>IF(NOT('DATA ENTRY SHEET'!I62=""),'DATA ENTRY SHEET'!I62,"")</f>
        <v/>
      </c>
      <c r="M23" s="993"/>
      <c r="N23" s="1231" t="str">
        <f>IF(NOT('DATA ENTRY SHEET'!AE62=""),'DATA ENTRY SHEET'!AE62,"")</f>
        <v/>
      </c>
      <c r="O23" s="1232"/>
      <c r="P23" s="1232"/>
      <c r="Q23" s="1232"/>
      <c r="R23" s="1233"/>
      <c r="S23" s="1147"/>
      <c r="T23" s="1148"/>
      <c r="U23" s="1148"/>
      <c r="V23" s="1149"/>
      <c r="W23" s="1181" t="str">
        <f>IF(NOT('DATA ENTRY SHEET'!AQ62=""),'DATA ENTRY SHEET'!AQ62,"")</f>
        <v/>
      </c>
      <c r="X23" s="1182"/>
      <c r="Y23" s="1183"/>
      <c r="Z23" s="929" t="str">
        <f t="shared" ref="Z23" si="4">IF(AND(NOT(Z21=""),NOT(Z22="")),(Z22-Z21)/(Z22),"")</f>
        <v/>
      </c>
      <c r="AA23" s="930"/>
      <c r="AB23" s="931"/>
      <c r="AC23" s="929" t="str">
        <f>IF(AND(NOT(AC21=""),NOT(AC22="")),(AC22-AC21)/(AC22),"")</f>
        <v/>
      </c>
      <c r="AD23" s="930"/>
      <c r="AE23" s="930"/>
      <c r="AF23" s="931"/>
      <c r="AG23" s="1172" t="str">
        <f>IF('DATA ENTRY SHEET'!BQ62="","",'DATA ENTRY SHEET'!BQ62)</f>
        <v/>
      </c>
      <c r="AH23" s="1173"/>
      <c r="AI23" s="1155" t="str">
        <f>IF('DATA ENTRY SHEET'!BU62="","",'DATA ENTRY SHEET'!BU62)</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44</v>
      </c>
      <c r="B25" s="984"/>
      <c r="C25" s="985"/>
      <c r="D25" s="985"/>
      <c r="E25" s="985"/>
      <c r="F25" s="985"/>
      <c r="G25" s="985"/>
      <c r="H25" s="985"/>
      <c r="I25" s="985"/>
      <c r="J25" s="985"/>
      <c r="K25" s="986"/>
      <c r="L25" s="1055" t="str">
        <f>IF(NOT('DATA ENTRY SHEET'!F63=""),'DATA ENTRY SHEET'!F63,"")</f>
        <v/>
      </c>
      <c r="M25" s="988"/>
      <c r="N25" s="1235" t="str">
        <f>IF(NOT('DATA ENTRY SHEET'!J63=""),'DATA ENTRY SHEET'!J63,"")</f>
        <v/>
      </c>
      <c r="O25" s="1236"/>
      <c r="P25" s="1236"/>
      <c r="Q25" s="1236"/>
      <c r="R25" s="1237"/>
      <c r="S25" s="1163" t="str">
        <f>IF(NOT('DATA ENTRY SHEET'!AJ63=""),'DATA ENTRY SHEET'!AJ63,"")</f>
        <v/>
      </c>
      <c r="T25" s="1164"/>
      <c r="U25" s="1163" t="str">
        <f>IF(NOT('DATA ENTRY SHEET'!AM63=""),'DATA ENTRY SHEET'!AM63,"")</f>
        <v/>
      </c>
      <c r="V25" s="1164"/>
      <c r="W25" s="1163" t="str">
        <f>IF(NOT('DATA ENTRY SHEET'!AN63=""),'DATA ENTRY SHEET'!AN63,"")</f>
        <v/>
      </c>
      <c r="X25" s="1165"/>
      <c r="Y25" s="1164"/>
      <c r="Z25" s="947" t="str">
        <f>IF('DATA ENTRY SHEET'!AW63="","",'DATA ENTRY SHEET'!AW63)</f>
        <v/>
      </c>
      <c r="AA25" s="948"/>
      <c r="AB25" s="949"/>
      <c r="AC25" s="947" t="str">
        <f>IF(NOT('DATA ENTRY SHEET'!AY63=""),'DATA ENTRY SHEET'!AY63,"")</f>
        <v/>
      </c>
      <c r="AD25" s="948"/>
      <c r="AE25" s="948"/>
      <c r="AF25" s="949"/>
      <c r="AG25" s="1151" t="str">
        <f>IF('DATA ENTRY SHEET'!AR63="","",'DATA ENTRY SHEET'!AR63)</f>
        <v/>
      </c>
      <c r="AH25" s="1152"/>
      <c r="AI25" s="1153" t="str">
        <f>IF('DATA ENTRY SHEET'!BS63="","",'DATA ENTRY SHEET'!BS63)</f>
        <v/>
      </c>
      <c r="AJ25" s="1154"/>
      <c r="AK25" s="924" t="str">
        <f>IF(NOT('DATA ENTRY SHEET'!AT63=""),'DATA ENTRY SHEET'!AT63,"")</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SHEET'!B63=""),'DATA ENTRY SHEET'!B63,"")</f>
        <v/>
      </c>
      <c r="C26" s="1037"/>
      <c r="D26" s="1037"/>
      <c r="E26" s="1037"/>
      <c r="F26" s="1038" t="str">
        <f>IF('DATA ENTRY SHEET'!BX63="","",'DATA ENTRY SHEET'!BX63)</f>
        <v/>
      </c>
      <c r="G26" s="1038"/>
      <c r="H26" s="1038"/>
      <c r="I26" s="1038"/>
      <c r="J26" s="1038"/>
      <c r="K26" s="1039"/>
      <c r="L26" s="1051" t="str">
        <f>IF(NOT('DATA ENTRY SHEET'!H63=""),'DATA ENTRY SHEET'!H63,"")</f>
        <v/>
      </c>
      <c r="M26" s="1021"/>
      <c r="N26" s="1202" t="str">
        <f>IF(NOT('DATA ENTRY SHEET'!AD63=""),'DATA ENTRY SHEET'!AD63,"")</f>
        <v/>
      </c>
      <c r="O26" s="1203"/>
      <c r="P26" s="1203"/>
      <c r="Q26" s="1203"/>
      <c r="R26" s="1204"/>
      <c r="S26" s="1168" t="str">
        <f>IF(NOT('DATA ENTRY SHEET'!AI63=""),'DATA ENTRY SHEET'!AI63,"")</f>
        <v/>
      </c>
      <c r="T26" s="1169"/>
      <c r="U26" s="1168" t="str">
        <f>IF(NOT('DATA ENTRY SHEET'!AL63=""),'DATA ENTRY SHEET'!AL63,"")</f>
        <v/>
      </c>
      <c r="V26" s="1169"/>
      <c r="W26" s="1168" t="str">
        <f>IF(NOT('DATA ENTRY SHEET'!AO63=""),'DATA ENTRY SHEET'!AO63,"")</f>
        <v/>
      </c>
      <c r="X26" s="1187"/>
      <c r="Y26" s="1169"/>
      <c r="Z26" s="935" t="str">
        <f>IF(Z25="","",ROUNDUP((Z25)*(($AB$6)+1),2))</f>
        <v/>
      </c>
      <c r="AA26" s="936"/>
      <c r="AB26" s="937"/>
      <c r="AC26" s="935" t="str">
        <f>IF(AC25="","",ROUNDUP((AC25)*($AF$6+1),2))</f>
        <v/>
      </c>
      <c r="AD26" s="936"/>
      <c r="AE26" s="936"/>
      <c r="AF26" s="937"/>
      <c r="AG26" s="1145" t="str">
        <f>IF(NOT('DATA ENTRY SHEET'!AS63=""),'DATA ENTRY SHEET'!AS63,"")</f>
        <v/>
      </c>
      <c r="AH26" s="1146"/>
      <c r="AI26" s="1150" t="str">
        <f>IF('DATA ENTRY SHEET'!BV63="","",'DATA ENTRY SHEET'!BV63)</f>
        <v/>
      </c>
      <c r="AJ26" s="1150"/>
      <c r="AK26" s="922" t="str">
        <f>IF(NOT('DATA ENTRY SHEET'!AU63=""),'DATA ENTRY SHEET'!AU63,"")</f>
        <v/>
      </c>
      <c r="AL26" s="923"/>
      <c r="AM26" s="507"/>
      <c r="AN26" s="962" t="s">
        <v>34</v>
      </c>
      <c r="AO26" s="963"/>
      <c r="AQ26" s="74"/>
    </row>
    <row r="27" spans="1:43" ht="18" customHeight="1" x14ac:dyDescent="0.25">
      <c r="A27" s="371"/>
      <c r="B27" s="1022" t="str">
        <f>IF(NOT('DATA ENTRY SHEET'!C63=""),'DATA ENTRY SHEET'!C63,"")</f>
        <v/>
      </c>
      <c r="C27" s="1023"/>
      <c r="D27" s="1023"/>
      <c r="E27" s="1023"/>
      <c r="F27" s="1023"/>
      <c r="G27" s="1023"/>
      <c r="H27" s="1023"/>
      <c r="I27" s="1023"/>
      <c r="J27" s="1023"/>
      <c r="K27" s="649" t="str">
        <f>IF('DATA ENTRY SHEET'!AG63&lt;&gt;"",LEFT('DATA ENTRY SHEET'!AG63,1),"")</f>
        <v/>
      </c>
      <c r="L27" s="1084" t="str">
        <f>IF(NOT('DATA ENTRY SHEET'!G63=""),'DATA ENTRY SHEET'!G63,"")</f>
        <v/>
      </c>
      <c r="M27" s="998"/>
      <c r="N27" s="1234" t="str">
        <f>IF(NOT('DATA ENTRY SHEET'!AF63=""),'DATA ENTRY SHEET'!AF63,"")</f>
        <v/>
      </c>
      <c r="O27" s="1234"/>
      <c r="P27" s="1234"/>
      <c r="Q27" s="1234"/>
      <c r="R27" s="1234"/>
      <c r="S27" s="1168" t="str">
        <f>IF(NOT('DATA ENTRY SHEET'!AH63=""),'DATA ENTRY SHEET'!AH63,"")</f>
        <v/>
      </c>
      <c r="T27" s="1169"/>
      <c r="U27" s="1187" t="str">
        <f>IF(NOT('DATA ENTRY SHEET'!AK63=""),'DATA ENTRY SHEET'!AK63,"")</f>
        <v/>
      </c>
      <c r="V27" s="1169"/>
      <c r="W27" s="1188" t="str">
        <f>IF(NOT('DATA ENTRY SHEET'!AP63=""),'DATA ENTRY SHEET'!AP63,"")</f>
        <v/>
      </c>
      <c r="X27" s="1189"/>
      <c r="Y27" s="1190"/>
      <c r="Z27" s="935" t="str">
        <f>IF(NOT('DATA ENTRY SHEET'!AX63=""),'DATA ENTRY SHEET'!AX63,"")</f>
        <v/>
      </c>
      <c r="AA27" s="936"/>
      <c r="AB27" s="937"/>
      <c r="AC27" s="935" t="str">
        <f>IF(NOT('DATA ENTRY SHEET'!AZ63=""),'DATA ENTRY SHEET'!AZ63,"")</f>
        <v/>
      </c>
      <c r="AD27" s="936"/>
      <c r="AE27" s="936"/>
      <c r="AF27" s="937"/>
      <c r="AG27" s="1166" t="str">
        <f>IF('DATA ENTRY SHEET'!BR63="","",'DATA ENTRY SHEET'!BR63)</f>
        <v/>
      </c>
      <c r="AH27" s="1167"/>
      <c r="AI27" s="1150" t="str">
        <f>IF('DATA ENTRY SHEET'!BT63="","",'DATA ENTRY SHEET'!BT63)</f>
        <v/>
      </c>
      <c r="AJ27" s="1150"/>
      <c r="AK27" s="922" t="str">
        <f>IF(NOT('DATA ENTRY SHEET'!AV63=""),'DATA ENTRY SHEET'!AV63,"")</f>
        <v/>
      </c>
      <c r="AL27" s="923"/>
      <c r="AM27" s="507"/>
      <c r="AN27" s="331"/>
      <c r="AO27" s="332"/>
      <c r="AQ27" s="74"/>
    </row>
    <row r="28" spans="1:43" ht="18" customHeight="1" thickBot="1" x14ac:dyDescent="0.3">
      <c r="A28" s="371"/>
      <c r="B28" s="981" t="str">
        <f>IF(NOT('DATA ENTRY SHEET'!D63=""),'DATA ENTRY SHEET'!D63,"")</f>
        <v/>
      </c>
      <c r="C28" s="982"/>
      <c r="D28" s="982"/>
      <c r="E28" s="983"/>
      <c r="F28" s="1175" t="str">
        <f>IF('DATA ENTRY SHEET'!E63="","",'DATA ENTRY SHEET'!E63)</f>
        <v/>
      </c>
      <c r="G28" s="982"/>
      <c r="H28" s="982"/>
      <c r="I28" s="982"/>
      <c r="J28" s="982"/>
      <c r="K28" s="983"/>
      <c r="L28" s="1083" t="str">
        <f>IF(NOT('DATA ENTRY SHEET'!I63=""),'DATA ENTRY SHEET'!I63,"")</f>
        <v/>
      </c>
      <c r="M28" s="993"/>
      <c r="N28" s="1231" t="str">
        <f>IF(NOT('DATA ENTRY SHEET'!AE63=""),'DATA ENTRY SHEET'!AE63,"")</f>
        <v/>
      </c>
      <c r="O28" s="1232"/>
      <c r="P28" s="1232"/>
      <c r="Q28" s="1232"/>
      <c r="R28" s="1233"/>
      <c r="S28" s="1147"/>
      <c r="T28" s="1148"/>
      <c r="U28" s="1148"/>
      <c r="V28" s="1149"/>
      <c r="W28" s="1181" t="str">
        <f>IF(NOT('DATA ENTRY SHEET'!AQ63=""),'DATA ENTRY SHEET'!AQ63,"")</f>
        <v/>
      </c>
      <c r="X28" s="1182"/>
      <c r="Y28" s="1183"/>
      <c r="Z28" s="929" t="str">
        <f t="shared" ref="Z28" si="5">IF(AND(NOT(Z26=""),NOT(Z27="")),(Z27-Z26)/(Z27),"")</f>
        <v/>
      </c>
      <c r="AA28" s="930"/>
      <c r="AB28" s="931"/>
      <c r="AC28" s="929" t="str">
        <f>IF(AND(NOT(AC26=""),NOT(AC27="")),(AC27-AC26)/(AC27),"")</f>
        <v/>
      </c>
      <c r="AD28" s="930"/>
      <c r="AE28" s="930"/>
      <c r="AF28" s="931"/>
      <c r="AG28" s="1172" t="str">
        <f>IF('DATA ENTRY SHEET'!BQ63="","",'DATA ENTRY SHEET'!BQ63)</f>
        <v/>
      </c>
      <c r="AH28" s="1173"/>
      <c r="AI28" s="1155" t="str">
        <f>IF('DATA ENTRY SHEET'!BU63="","",'DATA ENTRY SHEET'!BU63)</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45</v>
      </c>
      <c r="B30" s="984"/>
      <c r="C30" s="985"/>
      <c r="D30" s="985"/>
      <c r="E30" s="985"/>
      <c r="F30" s="985"/>
      <c r="G30" s="985"/>
      <c r="H30" s="985"/>
      <c r="I30" s="985"/>
      <c r="J30" s="985"/>
      <c r="K30" s="986"/>
      <c r="L30" s="1055" t="str">
        <f>IF(NOT('DATA ENTRY SHEET'!F64=""),'DATA ENTRY SHEET'!F64,"")</f>
        <v/>
      </c>
      <c r="M30" s="988"/>
      <c r="N30" s="1235" t="str">
        <f>IF(NOT('DATA ENTRY SHEET'!J64=""),'DATA ENTRY SHEET'!J64,"")</f>
        <v/>
      </c>
      <c r="O30" s="1236"/>
      <c r="P30" s="1236"/>
      <c r="Q30" s="1236"/>
      <c r="R30" s="1237"/>
      <c r="S30" s="1163" t="str">
        <f>IF(NOT('DATA ENTRY SHEET'!AJ64=""),'DATA ENTRY SHEET'!AJ64,"")</f>
        <v/>
      </c>
      <c r="T30" s="1164"/>
      <c r="U30" s="1163" t="str">
        <f>IF(NOT('DATA ENTRY SHEET'!AM64=""),'DATA ENTRY SHEET'!AM64,"")</f>
        <v/>
      </c>
      <c r="V30" s="1164"/>
      <c r="W30" s="1163" t="str">
        <f>IF(NOT('DATA ENTRY SHEET'!AN64=""),'DATA ENTRY SHEET'!AN64,"")</f>
        <v/>
      </c>
      <c r="X30" s="1165"/>
      <c r="Y30" s="1164"/>
      <c r="Z30" s="947" t="str">
        <f>IF('DATA ENTRY SHEET'!AW64="","",'DATA ENTRY SHEET'!AW64)</f>
        <v/>
      </c>
      <c r="AA30" s="948"/>
      <c r="AB30" s="949"/>
      <c r="AC30" s="947" t="str">
        <f>IF(NOT('DATA ENTRY SHEET'!AY64=""),'DATA ENTRY SHEET'!AY64,"")</f>
        <v/>
      </c>
      <c r="AD30" s="948"/>
      <c r="AE30" s="948"/>
      <c r="AF30" s="949"/>
      <c r="AG30" s="1151" t="str">
        <f>IF('DATA ENTRY SHEET'!AR64="","",'DATA ENTRY SHEET'!AR64)</f>
        <v/>
      </c>
      <c r="AH30" s="1152"/>
      <c r="AI30" s="1153" t="str">
        <f>IF('DATA ENTRY SHEET'!BS64="","",'DATA ENTRY SHEET'!BS64)</f>
        <v/>
      </c>
      <c r="AJ30" s="1154"/>
      <c r="AK30" s="924" t="str">
        <f>IF(NOT('DATA ENTRY SHEET'!AT64=""),'DATA ENTRY SHEET'!AT64,"")</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SHEET'!B64=""),'DATA ENTRY SHEET'!B64,"")</f>
        <v/>
      </c>
      <c r="C31" s="1037"/>
      <c r="D31" s="1037"/>
      <c r="E31" s="1037"/>
      <c r="F31" s="1038" t="str">
        <f>IF('DATA ENTRY SHEET'!BX64="","",'DATA ENTRY SHEET'!BX64)</f>
        <v/>
      </c>
      <c r="G31" s="1038"/>
      <c r="H31" s="1038"/>
      <c r="I31" s="1038"/>
      <c r="J31" s="1038"/>
      <c r="K31" s="1039"/>
      <c r="L31" s="1051" t="str">
        <f>IF(NOT('DATA ENTRY SHEET'!H64=""),'DATA ENTRY SHEET'!H64,"")</f>
        <v/>
      </c>
      <c r="M31" s="1021"/>
      <c r="N31" s="1202" t="str">
        <f>IF(NOT('DATA ENTRY SHEET'!AD64=""),'DATA ENTRY SHEET'!AD64,"")</f>
        <v/>
      </c>
      <c r="O31" s="1203"/>
      <c r="P31" s="1203"/>
      <c r="Q31" s="1203"/>
      <c r="R31" s="1204"/>
      <c r="S31" s="1168" t="str">
        <f>IF(NOT('DATA ENTRY SHEET'!AI64=""),'DATA ENTRY SHEET'!AI64,"")</f>
        <v/>
      </c>
      <c r="T31" s="1169"/>
      <c r="U31" s="1168" t="str">
        <f>IF(NOT('DATA ENTRY SHEET'!AL64=""),'DATA ENTRY SHEET'!AL64,"")</f>
        <v/>
      </c>
      <c r="V31" s="1169"/>
      <c r="W31" s="1168" t="str">
        <f>IF(NOT('DATA ENTRY SHEET'!AO64=""),'DATA ENTRY SHEET'!AO64,"")</f>
        <v/>
      </c>
      <c r="X31" s="1187"/>
      <c r="Y31" s="1169"/>
      <c r="Z31" s="935" t="str">
        <f>IF(Z30="","",ROUNDUP((Z30)*(($AB$6)+1),2))</f>
        <v/>
      </c>
      <c r="AA31" s="936"/>
      <c r="AB31" s="937"/>
      <c r="AC31" s="935" t="str">
        <f>IF(AC30="","",ROUNDUP((AC30)*($AF$6+1),2))</f>
        <v/>
      </c>
      <c r="AD31" s="936"/>
      <c r="AE31" s="936"/>
      <c r="AF31" s="937"/>
      <c r="AG31" s="1145" t="str">
        <f>IF(NOT('DATA ENTRY SHEET'!AS64=""),'DATA ENTRY SHEET'!AS64,"")</f>
        <v/>
      </c>
      <c r="AH31" s="1146"/>
      <c r="AI31" s="1150" t="str">
        <f>IF('DATA ENTRY SHEET'!BV64="","",'DATA ENTRY SHEET'!BV64)</f>
        <v/>
      </c>
      <c r="AJ31" s="1150"/>
      <c r="AK31" s="922" t="str">
        <f>IF(NOT('DATA ENTRY SHEET'!AU64=""),'DATA ENTRY SHEET'!AU64,"")</f>
        <v/>
      </c>
      <c r="AL31" s="923"/>
      <c r="AM31" s="507"/>
      <c r="AN31" s="962" t="s">
        <v>34</v>
      </c>
      <c r="AO31" s="963"/>
      <c r="AQ31" s="74"/>
    </row>
    <row r="32" spans="1:43" ht="18" customHeight="1" x14ac:dyDescent="0.25">
      <c r="A32" s="371"/>
      <c r="B32" s="1022" t="str">
        <f>IF(NOT('DATA ENTRY SHEET'!C64=""),'DATA ENTRY SHEET'!C64,"")</f>
        <v/>
      </c>
      <c r="C32" s="1023"/>
      <c r="D32" s="1023"/>
      <c r="E32" s="1023"/>
      <c r="F32" s="1023"/>
      <c r="G32" s="1023"/>
      <c r="H32" s="1023"/>
      <c r="I32" s="1023"/>
      <c r="J32" s="1023"/>
      <c r="K32" s="649" t="str">
        <f>IF('DATA ENTRY SHEET'!AG64&lt;&gt;"",LEFT('DATA ENTRY SHEET'!AG64,1),"")</f>
        <v/>
      </c>
      <c r="L32" s="1084" t="str">
        <f>IF(NOT('DATA ENTRY SHEET'!G64=""),'DATA ENTRY SHEET'!G64,"")</f>
        <v/>
      </c>
      <c r="M32" s="998"/>
      <c r="N32" s="1234" t="str">
        <f>IF(NOT('DATA ENTRY SHEET'!AF64=""),'DATA ENTRY SHEET'!AF64,"")</f>
        <v/>
      </c>
      <c r="O32" s="1234"/>
      <c r="P32" s="1234"/>
      <c r="Q32" s="1234"/>
      <c r="R32" s="1234"/>
      <c r="S32" s="1168" t="str">
        <f>IF(NOT('DATA ENTRY SHEET'!AH64=""),'DATA ENTRY SHEET'!AH64,"")</f>
        <v/>
      </c>
      <c r="T32" s="1169"/>
      <c r="U32" s="1187" t="str">
        <f>IF(NOT('DATA ENTRY SHEET'!AK64=""),'DATA ENTRY SHEET'!AK64,"")</f>
        <v/>
      </c>
      <c r="V32" s="1169"/>
      <c r="W32" s="1188" t="str">
        <f>IF(NOT('DATA ENTRY SHEET'!AP64=""),'DATA ENTRY SHEET'!AP64,"")</f>
        <v/>
      </c>
      <c r="X32" s="1189"/>
      <c r="Y32" s="1190"/>
      <c r="Z32" s="935" t="str">
        <f>IF(NOT('DATA ENTRY SHEET'!AX64=""),'DATA ENTRY SHEET'!AX64,"")</f>
        <v/>
      </c>
      <c r="AA32" s="936"/>
      <c r="AB32" s="937"/>
      <c r="AC32" s="935" t="str">
        <f>IF(NOT('DATA ENTRY SHEET'!AZ64=""),'DATA ENTRY SHEET'!AZ64,"")</f>
        <v/>
      </c>
      <c r="AD32" s="936"/>
      <c r="AE32" s="936"/>
      <c r="AF32" s="937"/>
      <c r="AG32" s="1166" t="str">
        <f>IF('DATA ENTRY SHEET'!BR64="","",'DATA ENTRY SHEET'!BR64)</f>
        <v/>
      </c>
      <c r="AH32" s="1167"/>
      <c r="AI32" s="1150" t="str">
        <f>IF('DATA ENTRY SHEET'!BT64="","",'DATA ENTRY SHEET'!BT64)</f>
        <v/>
      </c>
      <c r="AJ32" s="1150"/>
      <c r="AK32" s="922" t="str">
        <f>IF(NOT('DATA ENTRY SHEET'!AV64=""),'DATA ENTRY SHEET'!AV64,"")</f>
        <v/>
      </c>
      <c r="AL32" s="923"/>
      <c r="AM32" s="507"/>
      <c r="AN32" s="331"/>
      <c r="AO32" s="332"/>
      <c r="AQ32" s="74"/>
    </row>
    <row r="33" spans="1:43" ht="18" customHeight="1" thickBot="1" x14ac:dyDescent="0.3">
      <c r="A33" s="371"/>
      <c r="B33" s="981" t="str">
        <f>IF(NOT('DATA ENTRY SHEET'!D64=""),'DATA ENTRY SHEET'!D64,"")</f>
        <v/>
      </c>
      <c r="C33" s="982"/>
      <c r="D33" s="982"/>
      <c r="E33" s="983"/>
      <c r="F33" s="1175" t="str">
        <f>IF('DATA ENTRY SHEET'!E64="","",'DATA ENTRY SHEET'!E64)</f>
        <v/>
      </c>
      <c r="G33" s="982"/>
      <c r="H33" s="982"/>
      <c r="I33" s="982"/>
      <c r="J33" s="982"/>
      <c r="K33" s="983"/>
      <c r="L33" s="1083" t="str">
        <f>IF(NOT('DATA ENTRY SHEET'!I64=""),'DATA ENTRY SHEET'!I64,"")</f>
        <v/>
      </c>
      <c r="M33" s="993"/>
      <c r="N33" s="1231" t="str">
        <f>IF(NOT('DATA ENTRY SHEET'!AE64=""),'DATA ENTRY SHEET'!AE64,"")</f>
        <v/>
      </c>
      <c r="O33" s="1232"/>
      <c r="P33" s="1232"/>
      <c r="Q33" s="1232"/>
      <c r="R33" s="1233"/>
      <c r="S33" s="1147"/>
      <c r="T33" s="1148"/>
      <c r="U33" s="1148"/>
      <c r="V33" s="1149"/>
      <c r="W33" s="1181" t="str">
        <f>IF(NOT('DATA ENTRY SHEET'!AQ64=""),'DATA ENTRY SHEET'!AQ64,"")</f>
        <v/>
      </c>
      <c r="X33" s="1182"/>
      <c r="Y33" s="1183"/>
      <c r="Z33" s="929" t="str">
        <f t="shared" ref="Z33" si="6">IF(AND(NOT(Z31=""),NOT(Z32="")),(Z32-Z31)/(Z32),"")</f>
        <v/>
      </c>
      <c r="AA33" s="930"/>
      <c r="AB33" s="931"/>
      <c r="AC33" s="929" t="str">
        <f>IF(AND(NOT(AC31=""),NOT(AC32="")),(AC32-AC31)/(AC32),"")</f>
        <v/>
      </c>
      <c r="AD33" s="930"/>
      <c r="AE33" s="930"/>
      <c r="AF33" s="931"/>
      <c r="AG33" s="1172" t="str">
        <f>IF('DATA ENTRY SHEET'!BQ64="","",'DATA ENTRY SHEET'!BQ64)</f>
        <v/>
      </c>
      <c r="AH33" s="1173"/>
      <c r="AI33" s="1155" t="str">
        <f>IF('DATA ENTRY SHEET'!BU64="","",'DATA ENTRY SHEET'!BU64)</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46</v>
      </c>
      <c r="B35" s="984"/>
      <c r="C35" s="985"/>
      <c r="D35" s="985"/>
      <c r="E35" s="985"/>
      <c r="F35" s="985"/>
      <c r="G35" s="985"/>
      <c r="H35" s="985"/>
      <c r="I35" s="985"/>
      <c r="J35" s="985"/>
      <c r="K35" s="986"/>
      <c r="L35" s="1055" t="str">
        <f>IF(NOT('DATA ENTRY SHEET'!F65=""),'DATA ENTRY SHEET'!F65,"")</f>
        <v/>
      </c>
      <c r="M35" s="988"/>
      <c r="N35" s="1235" t="str">
        <f>IF(NOT('DATA ENTRY SHEET'!J65=""),'DATA ENTRY SHEET'!J65,"")</f>
        <v/>
      </c>
      <c r="O35" s="1236"/>
      <c r="P35" s="1236"/>
      <c r="Q35" s="1236"/>
      <c r="R35" s="1237"/>
      <c r="S35" s="1163" t="str">
        <f>IF(NOT('DATA ENTRY SHEET'!AJ65=""),'DATA ENTRY SHEET'!AJ65,"")</f>
        <v/>
      </c>
      <c r="T35" s="1164"/>
      <c r="U35" s="1163" t="str">
        <f>IF(NOT('DATA ENTRY SHEET'!AM65=""),'DATA ENTRY SHEET'!AM65,"")</f>
        <v/>
      </c>
      <c r="V35" s="1164"/>
      <c r="W35" s="1163" t="str">
        <f>IF(NOT('DATA ENTRY SHEET'!AN65=""),'DATA ENTRY SHEET'!AN65,"")</f>
        <v/>
      </c>
      <c r="X35" s="1165"/>
      <c r="Y35" s="1164"/>
      <c r="Z35" s="947" t="str">
        <f>IF('DATA ENTRY SHEET'!AW65="","",'DATA ENTRY SHEET'!AW65)</f>
        <v/>
      </c>
      <c r="AA35" s="948"/>
      <c r="AB35" s="949"/>
      <c r="AC35" s="947" t="str">
        <f>IF(NOT('DATA ENTRY SHEET'!AY65=""),'DATA ENTRY SHEET'!AY65,"")</f>
        <v/>
      </c>
      <c r="AD35" s="948"/>
      <c r="AE35" s="948"/>
      <c r="AF35" s="949"/>
      <c r="AG35" s="1151" t="str">
        <f>IF('DATA ENTRY SHEET'!AR65="","",'DATA ENTRY SHEET'!AR65)</f>
        <v/>
      </c>
      <c r="AH35" s="1152"/>
      <c r="AI35" s="1153" t="str">
        <f>IF('DATA ENTRY SHEET'!BS65="","",'DATA ENTRY SHEET'!BS65)</f>
        <v/>
      </c>
      <c r="AJ35" s="1154"/>
      <c r="AK35" s="924" t="str">
        <f>IF(NOT('DATA ENTRY SHEET'!AT65=""),'DATA ENTRY SHEET'!AT65,"")</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SHEET'!B65=""),'DATA ENTRY SHEET'!B65,"")</f>
        <v/>
      </c>
      <c r="C36" s="1037"/>
      <c r="D36" s="1037"/>
      <c r="E36" s="1037"/>
      <c r="F36" s="1038" t="str">
        <f>IF('DATA ENTRY SHEET'!BX65="","",'DATA ENTRY SHEET'!BX65)</f>
        <v/>
      </c>
      <c r="G36" s="1038"/>
      <c r="H36" s="1038"/>
      <c r="I36" s="1038"/>
      <c r="J36" s="1038"/>
      <c r="K36" s="1039"/>
      <c r="L36" s="1051" t="str">
        <f>IF(NOT('DATA ENTRY SHEET'!H65=""),'DATA ENTRY SHEET'!H65,"")</f>
        <v/>
      </c>
      <c r="M36" s="1021"/>
      <c r="N36" s="1202" t="str">
        <f>IF(NOT('DATA ENTRY SHEET'!AD65=""),'DATA ENTRY SHEET'!AD65,"")</f>
        <v/>
      </c>
      <c r="O36" s="1203"/>
      <c r="P36" s="1203"/>
      <c r="Q36" s="1203"/>
      <c r="R36" s="1204"/>
      <c r="S36" s="1168" t="str">
        <f>IF(NOT('DATA ENTRY SHEET'!AI65=""),'DATA ENTRY SHEET'!AI65,"")</f>
        <v/>
      </c>
      <c r="T36" s="1169"/>
      <c r="U36" s="1168" t="str">
        <f>IF(NOT('DATA ENTRY SHEET'!AL65=""),'DATA ENTRY SHEET'!AL65,"")</f>
        <v/>
      </c>
      <c r="V36" s="1169"/>
      <c r="W36" s="1168" t="str">
        <f>IF(NOT('DATA ENTRY SHEET'!AO65=""),'DATA ENTRY SHEET'!AO65,"")</f>
        <v/>
      </c>
      <c r="X36" s="1187"/>
      <c r="Y36" s="1169"/>
      <c r="Z36" s="935" t="str">
        <f>IF(Z35="","",ROUNDUP((Z35)*(($AB$6)+1),2))</f>
        <v/>
      </c>
      <c r="AA36" s="936"/>
      <c r="AB36" s="937"/>
      <c r="AC36" s="935" t="str">
        <f>IF(AC35="","",ROUNDUP((AC35)*($AF$6+1),2))</f>
        <v/>
      </c>
      <c r="AD36" s="936"/>
      <c r="AE36" s="936"/>
      <c r="AF36" s="937"/>
      <c r="AG36" s="1145" t="str">
        <f>IF(NOT('DATA ENTRY SHEET'!AS65=""),'DATA ENTRY SHEET'!AS65,"")</f>
        <v/>
      </c>
      <c r="AH36" s="1146"/>
      <c r="AI36" s="1150" t="str">
        <f>IF('DATA ENTRY SHEET'!BV65="","",'DATA ENTRY SHEET'!BV65)</f>
        <v/>
      </c>
      <c r="AJ36" s="1150"/>
      <c r="AK36" s="922" t="str">
        <f>IF(NOT('DATA ENTRY SHEET'!AU65=""),'DATA ENTRY SHEET'!AU65,"")</f>
        <v/>
      </c>
      <c r="AL36" s="923"/>
      <c r="AM36" s="507"/>
      <c r="AN36" s="962" t="s">
        <v>34</v>
      </c>
      <c r="AO36" s="963"/>
      <c r="AQ36" s="74"/>
    </row>
    <row r="37" spans="1:43" ht="18" customHeight="1" x14ac:dyDescent="0.25">
      <c r="A37" s="371"/>
      <c r="B37" s="1022" t="str">
        <f>IF(NOT('DATA ENTRY SHEET'!C65=""),'DATA ENTRY SHEET'!C65,"")</f>
        <v/>
      </c>
      <c r="C37" s="1023"/>
      <c r="D37" s="1023"/>
      <c r="E37" s="1023"/>
      <c r="F37" s="1023"/>
      <c r="G37" s="1023"/>
      <c r="H37" s="1023"/>
      <c r="I37" s="1023"/>
      <c r="J37" s="1023"/>
      <c r="K37" s="649" t="str">
        <f>IF('DATA ENTRY SHEET'!AG65&lt;&gt;"",LEFT('DATA ENTRY SHEET'!AG65,1),"")</f>
        <v/>
      </c>
      <c r="L37" s="1084" t="str">
        <f>IF(NOT('DATA ENTRY SHEET'!G65=""),'DATA ENTRY SHEET'!G65,"")</f>
        <v/>
      </c>
      <c r="M37" s="998"/>
      <c r="N37" s="1234" t="str">
        <f>IF(NOT('DATA ENTRY SHEET'!AF65=""),'DATA ENTRY SHEET'!AF65,"")</f>
        <v/>
      </c>
      <c r="O37" s="1234"/>
      <c r="P37" s="1234"/>
      <c r="Q37" s="1234"/>
      <c r="R37" s="1234"/>
      <c r="S37" s="1168" t="str">
        <f>IF(NOT('DATA ENTRY SHEET'!AH65=""),'DATA ENTRY SHEET'!AH65,"")</f>
        <v/>
      </c>
      <c r="T37" s="1169"/>
      <c r="U37" s="1187" t="str">
        <f>IF(NOT('DATA ENTRY SHEET'!AK65=""),'DATA ENTRY SHEET'!AK65,"")</f>
        <v/>
      </c>
      <c r="V37" s="1169"/>
      <c r="W37" s="1188" t="str">
        <f>IF(NOT('DATA ENTRY SHEET'!AP65=""),'DATA ENTRY SHEET'!AP65,"")</f>
        <v/>
      </c>
      <c r="X37" s="1189"/>
      <c r="Y37" s="1190"/>
      <c r="Z37" s="935" t="str">
        <f>IF(NOT('DATA ENTRY SHEET'!AX65=""),'DATA ENTRY SHEET'!AX65,"")</f>
        <v/>
      </c>
      <c r="AA37" s="936"/>
      <c r="AB37" s="937"/>
      <c r="AC37" s="935" t="str">
        <f>IF(NOT('DATA ENTRY SHEET'!AZ65=""),'DATA ENTRY SHEET'!AZ65,"")</f>
        <v/>
      </c>
      <c r="AD37" s="936"/>
      <c r="AE37" s="936"/>
      <c r="AF37" s="937"/>
      <c r="AG37" s="1166" t="str">
        <f>IF('DATA ENTRY SHEET'!BR65="","",'DATA ENTRY SHEET'!BR65)</f>
        <v/>
      </c>
      <c r="AH37" s="1167"/>
      <c r="AI37" s="1150" t="str">
        <f>IF('DATA ENTRY SHEET'!BT65="","",'DATA ENTRY SHEET'!BT65)</f>
        <v/>
      </c>
      <c r="AJ37" s="1150"/>
      <c r="AK37" s="922" t="str">
        <f>IF(NOT('DATA ENTRY SHEET'!AV65=""),'DATA ENTRY SHEET'!AV65,"")</f>
        <v/>
      </c>
      <c r="AL37" s="923"/>
      <c r="AM37" s="507"/>
      <c r="AN37" s="331"/>
      <c r="AO37" s="332"/>
      <c r="AQ37" s="74"/>
    </row>
    <row r="38" spans="1:43" ht="18" customHeight="1" thickBot="1" x14ac:dyDescent="0.3">
      <c r="A38" s="371"/>
      <c r="B38" s="981" t="str">
        <f>IF(NOT('DATA ENTRY SHEET'!D65=""),'DATA ENTRY SHEET'!D65,"")</f>
        <v/>
      </c>
      <c r="C38" s="982"/>
      <c r="D38" s="982"/>
      <c r="E38" s="983"/>
      <c r="F38" s="1175" t="str">
        <f>IF('DATA ENTRY SHEET'!E65="","",'DATA ENTRY SHEET'!E65)</f>
        <v/>
      </c>
      <c r="G38" s="982"/>
      <c r="H38" s="982"/>
      <c r="I38" s="982"/>
      <c r="J38" s="982"/>
      <c r="K38" s="983"/>
      <c r="L38" s="1083" t="str">
        <f>IF(NOT('DATA ENTRY SHEET'!I65=""),'DATA ENTRY SHEET'!I65,"")</f>
        <v/>
      </c>
      <c r="M38" s="993"/>
      <c r="N38" s="1231" t="str">
        <f>IF(NOT('DATA ENTRY SHEET'!AE65=""),'DATA ENTRY SHEET'!AE65,"")</f>
        <v/>
      </c>
      <c r="O38" s="1232"/>
      <c r="P38" s="1232"/>
      <c r="Q38" s="1232"/>
      <c r="R38" s="1233"/>
      <c r="S38" s="1147"/>
      <c r="T38" s="1148"/>
      <c r="U38" s="1148"/>
      <c r="V38" s="1149"/>
      <c r="W38" s="1181" t="str">
        <f>IF(NOT('DATA ENTRY SHEET'!AQ65=""),'DATA ENTRY SHEET'!AQ65,"")</f>
        <v/>
      </c>
      <c r="X38" s="1182"/>
      <c r="Y38" s="1183"/>
      <c r="Z38" s="929" t="str">
        <f t="shared" ref="Z38" si="7">IF(AND(NOT(Z36=""),NOT(Z37="")),(Z37-Z36)/(Z37),"")</f>
        <v/>
      </c>
      <c r="AA38" s="930"/>
      <c r="AB38" s="931"/>
      <c r="AC38" s="929" t="str">
        <f>IF(AND(NOT(AC36=""),NOT(AC37="")),(AC37-AC36)/(AC37),"")</f>
        <v/>
      </c>
      <c r="AD38" s="930"/>
      <c r="AE38" s="930"/>
      <c r="AF38" s="931"/>
      <c r="AG38" s="1172" t="str">
        <f>IF('DATA ENTRY SHEET'!BQ65="","",'DATA ENTRY SHEET'!BQ65)</f>
        <v/>
      </c>
      <c r="AH38" s="1173"/>
      <c r="AI38" s="1155" t="str">
        <f>IF('DATA ENTRY SHEET'!BU65="","",'DATA ENTRY SHEET'!BU65)</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FloM7tcBUTqIHaDLSnt9CU2KBJgXxWkdRbiplznhm8t1C0AwJK/z5EOvLCYxzztuK8YZedonvGTFlUm7BAXP6g==" saltValue="QPfjBffSMqFfvtu4wyNaOg==" spinCount="100000" sheet="1"/>
  <mergeCells count="327">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 ref="Z1:AC1"/>
    <mergeCell ref="N2:Q2"/>
    <mergeCell ref="B5:K5"/>
    <mergeCell ref="L5:M5"/>
    <mergeCell ref="N5:R5"/>
    <mergeCell ref="Z5:AB5"/>
    <mergeCell ref="AC5:AF5"/>
    <mergeCell ref="AG5:AH5"/>
    <mergeCell ref="AI5:AJ5"/>
    <mergeCell ref="R2:V2"/>
    <mergeCell ref="Z2:AD2"/>
    <mergeCell ref="AE2:AH2"/>
    <mergeCell ref="AI2:AJ2"/>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AF6" sqref="AF6"/>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IF(NOT('40-15 PRES - MANDATORY'!$Y$12=""),'40-15 PRES - MANDATORY'!$Y$12,"")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1103</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47</v>
      </c>
      <c r="B10" s="984"/>
      <c r="C10" s="985"/>
      <c r="D10" s="985"/>
      <c r="E10" s="985"/>
      <c r="F10" s="985"/>
      <c r="G10" s="985"/>
      <c r="H10" s="985"/>
      <c r="I10" s="985"/>
      <c r="J10" s="985"/>
      <c r="K10" s="986"/>
      <c r="L10" s="1055" t="str">
        <f>IF(NOT('DATA ENTRY SHEET'!F66=""),'DATA ENTRY SHEET'!F66,"")</f>
        <v/>
      </c>
      <c r="M10" s="988"/>
      <c r="N10" s="1235" t="str">
        <f>IF(NOT('DATA ENTRY SHEET'!J66=""),'DATA ENTRY SHEET'!J66,"")</f>
        <v/>
      </c>
      <c r="O10" s="1236"/>
      <c r="P10" s="1236"/>
      <c r="Q10" s="1236"/>
      <c r="R10" s="1237"/>
      <c r="S10" s="1163" t="str">
        <f>IF(NOT('DATA ENTRY SHEET'!AJ66=""),'DATA ENTRY SHEET'!AJ66,"")</f>
        <v/>
      </c>
      <c r="T10" s="1164"/>
      <c r="U10" s="1163" t="str">
        <f>IF(NOT('DATA ENTRY SHEET'!AM66=""),'DATA ENTRY SHEET'!AM66,"")</f>
        <v/>
      </c>
      <c r="V10" s="1164"/>
      <c r="W10" s="1163" t="str">
        <f>IF(NOT('DATA ENTRY SHEET'!AN66=""),'DATA ENTRY SHEET'!AN66,"")</f>
        <v/>
      </c>
      <c r="X10" s="1165"/>
      <c r="Y10" s="1164"/>
      <c r="Z10" s="947" t="str">
        <f>IF('DATA ENTRY SHEET'!AW66="","",'DATA ENTRY SHEET'!AW66)</f>
        <v/>
      </c>
      <c r="AA10" s="948"/>
      <c r="AB10" s="949"/>
      <c r="AC10" s="947" t="str">
        <f>IF(NOT('DATA ENTRY SHEET'!AY66=""),'DATA ENTRY SHEET'!AY66,"")</f>
        <v/>
      </c>
      <c r="AD10" s="948"/>
      <c r="AE10" s="948"/>
      <c r="AF10" s="949"/>
      <c r="AG10" s="1151" t="str">
        <f>IF('DATA ENTRY SHEET'!AR66="","",'DATA ENTRY SHEET'!AR66)</f>
        <v/>
      </c>
      <c r="AH10" s="1152"/>
      <c r="AI10" s="1153" t="str">
        <f>IF('DATA ENTRY SHEET'!BS66="","",'DATA ENTRY SHEET'!BS66)</f>
        <v/>
      </c>
      <c r="AJ10" s="1154"/>
      <c r="AK10" s="924" t="str">
        <f>IF(NOT('DATA ENTRY SHEET'!AT66=""),'DATA ENTRY SHEET'!AT66,"")</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SHEET'!B66=""),'DATA ENTRY SHEET'!B66,"")</f>
        <v/>
      </c>
      <c r="C11" s="1037"/>
      <c r="D11" s="1037"/>
      <c r="E11" s="1037"/>
      <c r="F11" s="1038" t="str">
        <f>IF('DATA ENTRY SHEET'!BX66="","",'DATA ENTRY SHEET'!BX66)</f>
        <v/>
      </c>
      <c r="G11" s="1038"/>
      <c r="H11" s="1038"/>
      <c r="I11" s="1038"/>
      <c r="J11" s="1038"/>
      <c r="K11" s="1039"/>
      <c r="L11" s="1051" t="str">
        <f>IF(NOT('DATA ENTRY SHEET'!H66=""),'DATA ENTRY SHEET'!H66,"")</f>
        <v/>
      </c>
      <c r="M11" s="1021"/>
      <c r="N11" s="1202" t="str">
        <f>IF(NOT('DATA ENTRY SHEET'!AD66=""),'DATA ENTRY SHEET'!AD66,"")</f>
        <v/>
      </c>
      <c r="O11" s="1203"/>
      <c r="P11" s="1203"/>
      <c r="Q11" s="1203"/>
      <c r="R11" s="1204"/>
      <c r="S11" s="1168" t="str">
        <f>IF(NOT('DATA ENTRY SHEET'!AI66=""),'DATA ENTRY SHEET'!AI66,"")</f>
        <v/>
      </c>
      <c r="T11" s="1169"/>
      <c r="U11" s="1168" t="str">
        <f>IF(NOT('DATA ENTRY SHEET'!AL66=""),'DATA ENTRY SHEET'!AL66,"")</f>
        <v/>
      </c>
      <c r="V11" s="1169"/>
      <c r="W11" s="1168" t="str">
        <f>IF(NOT('DATA ENTRY SHEET'!AO66=""),'DATA ENTRY SHEET'!AO66,"")</f>
        <v/>
      </c>
      <c r="X11" s="1187"/>
      <c r="Y11" s="1169"/>
      <c r="Z11" s="935" t="str">
        <f>IF(Z10="","",ROUNDUP((Z10)*((AB6)+1),2))</f>
        <v/>
      </c>
      <c r="AA11" s="936"/>
      <c r="AB11" s="937"/>
      <c r="AC11" s="935" t="str">
        <f>IF(AC10="","",ROUNDUP((AC10)*($AF$6+1),2))</f>
        <v/>
      </c>
      <c r="AD11" s="936"/>
      <c r="AE11" s="936"/>
      <c r="AF11" s="937"/>
      <c r="AG11" s="1145" t="str">
        <f>IF(NOT('DATA ENTRY SHEET'!AS66=""),'DATA ENTRY SHEET'!AS66,"")</f>
        <v/>
      </c>
      <c r="AH11" s="1146"/>
      <c r="AI11" s="1150" t="str">
        <f>IF('DATA ENTRY SHEET'!BV66="","",'DATA ENTRY SHEET'!BV66)</f>
        <v/>
      </c>
      <c r="AJ11" s="1150"/>
      <c r="AK11" s="922" t="str">
        <f>IF(NOT('DATA ENTRY SHEET'!AU66=""),'DATA ENTRY SHEET'!AU66,"")</f>
        <v/>
      </c>
      <c r="AL11" s="923"/>
      <c r="AM11" s="507"/>
      <c r="AN11" s="962" t="s">
        <v>34</v>
      </c>
      <c r="AO11" s="963"/>
      <c r="AQ11" s="74"/>
    </row>
    <row r="12" spans="1:44" ht="18" customHeight="1" x14ac:dyDescent="0.25">
      <c r="A12" s="371"/>
      <c r="B12" s="1022" t="str">
        <f>IF(NOT('DATA ENTRY SHEET'!C66=""),'DATA ENTRY SHEET'!C66,"")</f>
        <v/>
      </c>
      <c r="C12" s="1023"/>
      <c r="D12" s="1023"/>
      <c r="E12" s="1023"/>
      <c r="F12" s="1023"/>
      <c r="G12" s="1023"/>
      <c r="H12" s="1023"/>
      <c r="I12" s="1023"/>
      <c r="J12" s="1023"/>
      <c r="K12" s="649" t="str">
        <f>IF('DATA ENTRY SHEET'!AG66&lt;&gt;"",LEFT('DATA ENTRY SHEET'!AG66,1),"")</f>
        <v/>
      </c>
      <c r="L12" s="1084" t="str">
        <f>IF(NOT('DATA ENTRY SHEET'!G66=""),'DATA ENTRY SHEET'!G66,"")</f>
        <v/>
      </c>
      <c r="M12" s="998"/>
      <c r="N12" s="1234" t="str">
        <f>IF(NOT('DATA ENTRY SHEET'!AF66=""),'DATA ENTRY SHEET'!AF66,"")</f>
        <v/>
      </c>
      <c r="O12" s="1234"/>
      <c r="P12" s="1234"/>
      <c r="Q12" s="1234"/>
      <c r="R12" s="1234"/>
      <c r="S12" s="1168" t="str">
        <f>IF(NOT('DATA ENTRY SHEET'!AH66=""),'DATA ENTRY SHEET'!AH66,"")</f>
        <v/>
      </c>
      <c r="T12" s="1169"/>
      <c r="U12" s="1187" t="str">
        <f>IF(NOT('DATA ENTRY SHEET'!AK66=""),'DATA ENTRY SHEET'!AK66,"")</f>
        <v/>
      </c>
      <c r="V12" s="1169"/>
      <c r="W12" s="1188" t="str">
        <f>IF(NOT('DATA ENTRY SHEET'!AP66=""),'DATA ENTRY SHEET'!AP66,"")</f>
        <v/>
      </c>
      <c r="X12" s="1189"/>
      <c r="Y12" s="1190"/>
      <c r="Z12" s="935" t="str">
        <f>IF(NOT('DATA ENTRY SHEET'!AX66=""),'DATA ENTRY SHEET'!AX66,"")</f>
        <v/>
      </c>
      <c r="AA12" s="936"/>
      <c r="AB12" s="937"/>
      <c r="AC12" s="935" t="str">
        <f>IF(NOT('DATA ENTRY SHEET'!AZ66=""),'DATA ENTRY SHEET'!AZ66,"")</f>
        <v/>
      </c>
      <c r="AD12" s="936"/>
      <c r="AE12" s="936"/>
      <c r="AF12" s="937"/>
      <c r="AG12" s="1166" t="str">
        <f>IF('DATA ENTRY SHEET'!BR66="","",'DATA ENTRY SHEET'!BR66)</f>
        <v/>
      </c>
      <c r="AH12" s="1167"/>
      <c r="AI12" s="1150" t="str">
        <f>IF('DATA ENTRY SHEET'!BT66="","",'DATA ENTRY SHEET'!BT66)</f>
        <v/>
      </c>
      <c r="AJ12" s="1150"/>
      <c r="AK12" s="922" t="str">
        <f>IF(NOT('DATA ENTRY SHEET'!AV66=""),'DATA ENTRY SHEET'!AV66,"")</f>
        <v/>
      </c>
      <c r="AL12" s="923"/>
      <c r="AM12" s="507"/>
      <c r="AN12" s="331"/>
      <c r="AO12" s="332"/>
      <c r="AQ12" s="74"/>
    </row>
    <row r="13" spans="1:44" ht="18" customHeight="1" thickBot="1" x14ac:dyDescent="0.3">
      <c r="A13" s="371"/>
      <c r="B13" s="981" t="str">
        <f>IF(NOT('DATA ENTRY SHEET'!D66=""),'DATA ENTRY SHEET'!D66,"")</f>
        <v/>
      </c>
      <c r="C13" s="982"/>
      <c r="D13" s="982"/>
      <c r="E13" s="983"/>
      <c r="F13" s="1175" t="str">
        <f>IF('DATA ENTRY SHEET'!E66="","",'DATA ENTRY SHEET'!E66)</f>
        <v/>
      </c>
      <c r="G13" s="982"/>
      <c r="H13" s="982"/>
      <c r="I13" s="982"/>
      <c r="J13" s="982"/>
      <c r="K13" s="983"/>
      <c r="L13" s="1083" t="str">
        <f>IF(NOT('DATA ENTRY SHEET'!I66=""),'DATA ENTRY SHEET'!I66,"")</f>
        <v/>
      </c>
      <c r="M13" s="993"/>
      <c r="N13" s="1231" t="str">
        <f>IF(NOT('DATA ENTRY SHEET'!AE66=""),'DATA ENTRY SHEET'!AE66,"")</f>
        <v/>
      </c>
      <c r="O13" s="1232"/>
      <c r="P13" s="1232"/>
      <c r="Q13" s="1232"/>
      <c r="R13" s="1233"/>
      <c r="S13" s="1205"/>
      <c r="T13" s="1206"/>
      <c r="U13" s="1206"/>
      <c r="V13" s="1207"/>
      <c r="W13" s="1181" t="str">
        <f>IF(NOT('DATA ENTRY SHEET'!AQ66=""),'DATA ENTRY SHEET'!AQ66,"")</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SHEET'!BQ66="","",'DATA ENTRY SHEET'!BQ66)</f>
        <v/>
      </c>
      <c r="AH13" s="1173"/>
      <c r="AI13" s="1155" t="str">
        <f>IF('DATA ENTRY SHEET'!BU66="","",'DATA ENTRY SHEET'!BU66)</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48</v>
      </c>
      <c r="B15" s="984"/>
      <c r="C15" s="985"/>
      <c r="D15" s="985"/>
      <c r="E15" s="985"/>
      <c r="F15" s="985"/>
      <c r="G15" s="985"/>
      <c r="H15" s="985"/>
      <c r="I15" s="985"/>
      <c r="J15" s="985"/>
      <c r="K15" s="986"/>
      <c r="L15" s="1055" t="str">
        <f>IF(NOT('DATA ENTRY SHEET'!F67=""),'DATA ENTRY SHEET'!F67,"")</f>
        <v/>
      </c>
      <c r="M15" s="988"/>
      <c r="N15" s="1235" t="str">
        <f>IF(NOT('DATA ENTRY SHEET'!J67=""),'DATA ENTRY SHEET'!J67,"")</f>
        <v/>
      </c>
      <c r="O15" s="1236"/>
      <c r="P15" s="1236"/>
      <c r="Q15" s="1236"/>
      <c r="R15" s="1237"/>
      <c r="S15" s="1163" t="str">
        <f>IF(NOT('DATA ENTRY SHEET'!AJ67=""),'DATA ENTRY SHEET'!AJ67,"")</f>
        <v/>
      </c>
      <c r="T15" s="1164"/>
      <c r="U15" s="1163" t="str">
        <f>IF(NOT('DATA ENTRY SHEET'!AM67=""),'DATA ENTRY SHEET'!AM67,"")</f>
        <v/>
      </c>
      <c r="V15" s="1164"/>
      <c r="W15" s="1163" t="str">
        <f>IF(NOT('DATA ENTRY SHEET'!AN67=""),'DATA ENTRY SHEET'!AN67,"")</f>
        <v/>
      </c>
      <c r="X15" s="1165"/>
      <c r="Y15" s="1164"/>
      <c r="Z15" s="947" t="str">
        <f>IF('DATA ENTRY SHEET'!AW67="","",'DATA ENTRY SHEET'!AW67)</f>
        <v/>
      </c>
      <c r="AA15" s="948"/>
      <c r="AB15" s="949"/>
      <c r="AC15" s="947" t="str">
        <f>IF(NOT('DATA ENTRY SHEET'!AY67=""),'DATA ENTRY SHEET'!AY67,"")</f>
        <v/>
      </c>
      <c r="AD15" s="948"/>
      <c r="AE15" s="948"/>
      <c r="AF15" s="949"/>
      <c r="AG15" s="1151" t="str">
        <f>IF('DATA ENTRY SHEET'!AR67="","",'DATA ENTRY SHEET'!AR67)</f>
        <v/>
      </c>
      <c r="AH15" s="1152"/>
      <c r="AI15" s="1153" t="str">
        <f>IF('DATA ENTRY SHEET'!BS67="","",'DATA ENTRY SHEET'!BS67)</f>
        <v/>
      </c>
      <c r="AJ15" s="1154"/>
      <c r="AK15" s="924" t="str">
        <f>IF(NOT('DATA ENTRY SHEET'!AT67=""),'DATA ENTRY SHEET'!AT67,"")</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SHEET'!B67=""),'DATA ENTRY SHEET'!B67,"")</f>
        <v/>
      </c>
      <c r="C16" s="1037"/>
      <c r="D16" s="1037"/>
      <c r="E16" s="1037"/>
      <c r="F16" s="1038" t="str">
        <f>IF('DATA ENTRY SHEET'!BX67="","",'DATA ENTRY SHEET'!BX67)</f>
        <v/>
      </c>
      <c r="G16" s="1038"/>
      <c r="H16" s="1038"/>
      <c r="I16" s="1038"/>
      <c r="J16" s="1038"/>
      <c r="K16" s="1039"/>
      <c r="L16" s="1051" t="str">
        <f>IF(NOT('DATA ENTRY SHEET'!H67=""),'DATA ENTRY SHEET'!H67,"")</f>
        <v/>
      </c>
      <c r="M16" s="1021"/>
      <c r="N16" s="1202" t="str">
        <f>IF(NOT('DATA ENTRY SHEET'!AD67=""),'DATA ENTRY SHEET'!AD67,"")</f>
        <v/>
      </c>
      <c r="O16" s="1203"/>
      <c r="P16" s="1203"/>
      <c r="Q16" s="1203"/>
      <c r="R16" s="1204"/>
      <c r="S16" s="1168" t="str">
        <f>IF(NOT('DATA ENTRY SHEET'!AI67=""),'DATA ENTRY SHEET'!AI67,"")</f>
        <v/>
      </c>
      <c r="T16" s="1169"/>
      <c r="U16" s="1168" t="str">
        <f>IF(NOT('DATA ENTRY SHEET'!AL67=""),'DATA ENTRY SHEET'!AL67,"")</f>
        <v/>
      </c>
      <c r="V16" s="1169"/>
      <c r="W16" s="1168" t="str">
        <f>IF(NOT('DATA ENTRY SHEET'!AO67=""),'DATA ENTRY SHEET'!AO67,"")</f>
        <v/>
      </c>
      <c r="X16" s="1187"/>
      <c r="Y16" s="1169"/>
      <c r="Z16" s="935" t="str">
        <f>IF(Z15="","",ROUNDUP((Z15)*((AB6)+1),2))</f>
        <v/>
      </c>
      <c r="AA16" s="936"/>
      <c r="AB16" s="937"/>
      <c r="AC16" s="935" t="str">
        <f>IF(AC15="","",ROUNDUP((AC15)*($AF$6+1),2))</f>
        <v/>
      </c>
      <c r="AD16" s="936"/>
      <c r="AE16" s="936"/>
      <c r="AF16" s="937"/>
      <c r="AG16" s="1145" t="str">
        <f>IF(NOT('DATA ENTRY SHEET'!AS67=""),'DATA ENTRY SHEET'!AS67,"")</f>
        <v/>
      </c>
      <c r="AH16" s="1146"/>
      <c r="AI16" s="1150" t="str">
        <f>IF('DATA ENTRY SHEET'!BV67="","",'DATA ENTRY SHEET'!BV67)</f>
        <v/>
      </c>
      <c r="AJ16" s="1150"/>
      <c r="AK16" s="922" t="str">
        <f>IF(NOT('DATA ENTRY SHEET'!AU67=""),'DATA ENTRY SHEET'!AU67,"")</f>
        <v/>
      </c>
      <c r="AL16" s="923"/>
      <c r="AM16" s="507"/>
      <c r="AN16" s="962" t="s">
        <v>34</v>
      </c>
      <c r="AO16" s="963"/>
      <c r="AQ16" s="74"/>
    </row>
    <row r="17" spans="1:43" ht="18" customHeight="1" x14ac:dyDescent="0.25">
      <c r="A17" s="256"/>
      <c r="B17" s="1022" t="str">
        <f>IF(NOT('DATA ENTRY SHEET'!C67=""),'DATA ENTRY SHEET'!C67,"")</f>
        <v/>
      </c>
      <c r="C17" s="1023"/>
      <c r="D17" s="1023"/>
      <c r="E17" s="1023"/>
      <c r="F17" s="1023"/>
      <c r="G17" s="1023"/>
      <c r="H17" s="1023"/>
      <c r="I17" s="1023"/>
      <c r="J17" s="1023"/>
      <c r="K17" s="649" t="str">
        <f>IF('DATA ENTRY SHEET'!AG67&lt;&gt;"",LEFT('DATA ENTRY SHEET'!AG67,1),"")</f>
        <v/>
      </c>
      <c r="L17" s="1084" t="str">
        <f>IF(NOT('DATA ENTRY SHEET'!G67=""),'DATA ENTRY SHEET'!G67,"")</f>
        <v/>
      </c>
      <c r="M17" s="998"/>
      <c r="N17" s="1234" t="str">
        <f>IF(NOT('DATA ENTRY SHEET'!AF67=""),'DATA ENTRY SHEET'!AF67,"")</f>
        <v/>
      </c>
      <c r="O17" s="1234"/>
      <c r="P17" s="1234"/>
      <c r="Q17" s="1234"/>
      <c r="R17" s="1234"/>
      <c r="S17" s="1168" t="str">
        <f>IF(NOT('DATA ENTRY SHEET'!AH67=""),'DATA ENTRY SHEET'!AH67,"")</f>
        <v/>
      </c>
      <c r="T17" s="1169"/>
      <c r="U17" s="1187" t="str">
        <f>IF(NOT('DATA ENTRY SHEET'!AK67=""),'DATA ENTRY SHEET'!AK67,"")</f>
        <v/>
      </c>
      <c r="V17" s="1169"/>
      <c r="W17" s="1188" t="str">
        <f>IF(NOT('DATA ENTRY SHEET'!AP67=""),'DATA ENTRY SHEET'!AP67,"")</f>
        <v/>
      </c>
      <c r="X17" s="1189"/>
      <c r="Y17" s="1190"/>
      <c r="Z17" s="935" t="str">
        <f>IF(NOT('DATA ENTRY SHEET'!AX67=""),'DATA ENTRY SHEET'!AX67,"")</f>
        <v/>
      </c>
      <c r="AA17" s="936"/>
      <c r="AB17" s="937"/>
      <c r="AC17" s="935" t="str">
        <f>IF(NOT('DATA ENTRY SHEET'!AZ67=""),'DATA ENTRY SHEET'!AZ67,"")</f>
        <v/>
      </c>
      <c r="AD17" s="936"/>
      <c r="AE17" s="936"/>
      <c r="AF17" s="937"/>
      <c r="AG17" s="1166" t="str">
        <f>IF('DATA ENTRY SHEET'!BR67="","",'DATA ENTRY SHEET'!BR67)</f>
        <v/>
      </c>
      <c r="AH17" s="1167"/>
      <c r="AI17" s="1150" t="str">
        <f>IF('DATA ENTRY SHEET'!BT67="","",'DATA ENTRY SHEET'!BT67)</f>
        <v/>
      </c>
      <c r="AJ17" s="1150"/>
      <c r="AK17" s="922" t="str">
        <f>IF(NOT('DATA ENTRY SHEET'!AV67=""),'DATA ENTRY SHEET'!AV67,"")</f>
        <v/>
      </c>
      <c r="AL17" s="923"/>
      <c r="AM17" s="507"/>
      <c r="AN17" s="331"/>
      <c r="AO17" s="332"/>
      <c r="AQ17" s="74"/>
    </row>
    <row r="18" spans="1:43" ht="18" customHeight="1" thickBot="1" x14ac:dyDescent="0.3">
      <c r="A18" s="256"/>
      <c r="B18" s="981" t="str">
        <f>IF(NOT('DATA ENTRY SHEET'!D67=""),'DATA ENTRY SHEET'!D67,"")</f>
        <v/>
      </c>
      <c r="C18" s="982"/>
      <c r="D18" s="982"/>
      <c r="E18" s="983"/>
      <c r="F18" s="1175" t="str">
        <f>IF('DATA ENTRY SHEET'!E67="","",'DATA ENTRY SHEET'!E67)</f>
        <v/>
      </c>
      <c r="G18" s="982"/>
      <c r="H18" s="982"/>
      <c r="I18" s="982"/>
      <c r="J18" s="982"/>
      <c r="K18" s="983"/>
      <c r="L18" s="1083" t="str">
        <f>IF(NOT('DATA ENTRY SHEET'!I67=""),'DATA ENTRY SHEET'!I67,"")</f>
        <v/>
      </c>
      <c r="M18" s="993"/>
      <c r="N18" s="1231" t="str">
        <f>IF(NOT('DATA ENTRY SHEET'!AE67=""),'DATA ENTRY SHEET'!AE67,"")</f>
        <v/>
      </c>
      <c r="O18" s="1232"/>
      <c r="P18" s="1232"/>
      <c r="Q18" s="1232"/>
      <c r="R18" s="1233"/>
      <c r="S18" s="1147"/>
      <c r="T18" s="1148"/>
      <c r="U18" s="1148"/>
      <c r="V18" s="1149"/>
      <c r="W18" s="1181" t="str">
        <f>IF(NOT('DATA ENTRY SHEET'!AQ67=""),'DATA ENTRY SHEET'!AQ67,"")</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SHEET'!BQ67="","",'DATA ENTRY SHEET'!BQ67)</f>
        <v/>
      </c>
      <c r="AH18" s="1173"/>
      <c r="AI18" s="1155" t="str">
        <f>IF('DATA ENTRY SHEET'!BU67="","",'DATA ENTRY SHEET'!BU67)</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49</v>
      </c>
      <c r="B20" s="984"/>
      <c r="C20" s="985"/>
      <c r="D20" s="985"/>
      <c r="E20" s="985"/>
      <c r="F20" s="985"/>
      <c r="G20" s="985"/>
      <c r="H20" s="985"/>
      <c r="I20" s="985"/>
      <c r="J20" s="985"/>
      <c r="K20" s="986"/>
      <c r="L20" s="1055" t="str">
        <f>IF(NOT('DATA ENTRY SHEET'!F68=""),'DATA ENTRY SHEET'!F68,"")</f>
        <v/>
      </c>
      <c r="M20" s="988"/>
      <c r="N20" s="1235" t="str">
        <f>IF(NOT('DATA ENTRY SHEET'!J68=""),'DATA ENTRY SHEET'!J68,"")</f>
        <v/>
      </c>
      <c r="O20" s="1236"/>
      <c r="P20" s="1236"/>
      <c r="Q20" s="1236"/>
      <c r="R20" s="1237"/>
      <c r="S20" s="1163" t="str">
        <f>IF(NOT('DATA ENTRY SHEET'!AJ68=""),'DATA ENTRY SHEET'!AJ68,"")</f>
        <v/>
      </c>
      <c r="T20" s="1164"/>
      <c r="U20" s="1163" t="str">
        <f>IF(NOT('DATA ENTRY SHEET'!AM68=""),'DATA ENTRY SHEET'!AM68,"")</f>
        <v/>
      </c>
      <c r="V20" s="1164"/>
      <c r="W20" s="1163" t="str">
        <f>IF(NOT('DATA ENTRY SHEET'!AN68=""),'DATA ENTRY SHEET'!AN68,"")</f>
        <v/>
      </c>
      <c r="X20" s="1165"/>
      <c r="Y20" s="1164"/>
      <c r="Z20" s="947" t="str">
        <f>IF('DATA ENTRY SHEET'!AW68="","",'DATA ENTRY SHEET'!AW68)</f>
        <v/>
      </c>
      <c r="AA20" s="948"/>
      <c r="AB20" s="949"/>
      <c r="AC20" s="947" t="str">
        <f>IF(NOT('DATA ENTRY SHEET'!AY68=""),'DATA ENTRY SHEET'!AY68,"")</f>
        <v/>
      </c>
      <c r="AD20" s="948"/>
      <c r="AE20" s="948"/>
      <c r="AF20" s="949"/>
      <c r="AG20" s="1151" t="str">
        <f>IF('DATA ENTRY SHEET'!AR68="","",'DATA ENTRY SHEET'!AR68)</f>
        <v/>
      </c>
      <c r="AH20" s="1152"/>
      <c r="AI20" s="1153" t="str">
        <f>IF('DATA ENTRY SHEET'!BS68="","",'DATA ENTRY SHEET'!BS68)</f>
        <v/>
      </c>
      <c r="AJ20" s="1154"/>
      <c r="AK20" s="924" t="str">
        <f>IF(NOT('DATA ENTRY SHEET'!AT68=""),'DATA ENTRY SHEET'!AT68,"")</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SHEET'!B68=""),'DATA ENTRY SHEET'!B68,"")</f>
        <v/>
      </c>
      <c r="C21" s="1037"/>
      <c r="D21" s="1037"/>
      <c r="E21" s="1037"/>
      <c r="F21" s="1038" t="str">
        <f>IF('DATA ENTRY SHEET'!BX68="","",'DATA ENTRY SHEET'!BX68)</f>
        <v/>
      </c>
      <c r="G21" s="1038"/>
      <c r="H21" s="1038"/>
      <c r="I21" s="1038"/>
      <c r="J21" s="1038"/>
      <c r="K21" s="1039"/>
      <c r="L21" s="1051" t="str">
        <f>IF(NOT('DATA ENTRY SHEET'!H68=""),'DATA ENTRY SHEET'!H68,"")</f>
        <v/>
      </c>
      <c r="M21" s="1021"/>
      <c r="N21" s="1202" t="str">
        <f>IF(NOT('DATA ENTRY SHEET'!AD68=""),'DATA ENTRY SHEET'!AD68,"")</f>
        <v/>
      </c>
      <c r="O21" s="1203"/>
      <c r="P21" s="1203"/>
      <c r="Q21" s="1203"/>
      <c r="R21" s="1204"/>
      <c r="S21" s="1168" t="str">
        <f>IF(NOT('DATA ENTRY SHEET'!AI68=""),'DATA ENTRY SHEET'!AI68,"")</f>
        <v/>
      </c>
      <c r="T21" s="1169"/>
      <c r="U21" s="1168" t="str">
        <f>IF(NOT('DATA ENTRY SHEET'!AL68=""),'DATA ENTRY SHEET'!AL68,"")</f>
        <v/>
      </c>
      <c r="V21" s="1169"/>
      <c r="W21" s="1168" t="str">
        <f>IF(NOT('DATA ENTRY SHEET'!AO68=""),'DATA ENTRY SHEET'!AO68,"")</f>
        <v/>
      </c>
      <c r="X21" s="1187"/>
      <c r="Y21" s="1169"/>
      <c r="Z21" s="935" t="str">
        <f>IF(Z20="","",ROUNDUP((Z20)*(($AB$6)+1),2))</f>
        <v/>
      </c>
      <c r="AA21" s="936"/>
      <c r="AB21" s="937"/>
      <c r="AC21" s="935" t="str">
        <f>IF(AC20="","",ROUNDUP((AC20)*($AF$6+1),2))</f>
        <v/>
      </c>
      <c r="AD21" s="936"/>
      <c r="AE21" s="936"/>
      <c r="AF21" s="937"/>
      <c r="AG21" s="1145" t="str">
        <f>IF(NOT('DATA ENTRY SHEET'!AS68=""),'DATA ENTRY SHEET'!AS68,"")</f>
        <v/>
      </c>
      <c r="AH21" s="1146"/>
      <c r="AI21" s="1150" t="str">
        <f>IF('DATA ENTRY SHEET'!BV68="","",'DATA ENTRY SHEET'!BV68)</f>
        <v/>
      </c>
      <c r="AJ21" s="1150"/>
      <c r="AK21" s="922" t="str">
        <f>IF(NOT('DATA ENTRY SHEET'!AU68=""),'DATA ENTRY SHEET'!AU68,"")</f>
        <v/>
      </c>
      <c r="AL21" s="923"/>
      <c r="AM21" s="507"/>
      <c r="AN21" s="962" t="s">
        <v>34</v>
      </c>
      <c r="AO21" s="963"/>
      <c r="AQ21" s="74"/>
    </row>
    <row r="22" spans="1:43" ht="18" customHeight="1" x14ac:dyDescent="0.25">
      <c r="A22" s="371"/>
      <c r="B22" s="1022" t="str">
        <f>IF(NOT('DATA ENTRY SHEET'!C68=""),'DATA ENTRY SHEET'!C68,"")</f>
        <v/>
      </c>
      <c r="C22" s="1023"/>
      <c r="D22" s="1023"/>
      <c r="E22" s="1023"/>
      <c r="F22" s="1023"/>
      <c r="G22" s="1023"/>
      <c r="H22" s="1023"/>
      <c r="I22" s="1023"/>
      <c r="J22" s="1023"/>
      <c r="K22" s="649" t="str">
        <f>IF('DATA ENTRY SHEET'!AG68&lt;&gt;"",LEFT('DATA ENTRY SHEET'!AG68,1),"")</f>
        <v/>
      </c>
      <c r="L22" s="1084" t="str">
        <f>IF(NOT('DATA ENTRY SHEET'!G68=""),'DATA ENTRY SHEET'!G68,"")</f>
        <v/>
      </c>
      <c r="M22" s="998"/>
      <c r="N22" s="1234" t="str">
        <f>IF(NOT('DATA ENTRY SHEET'!AF68=""),'DATA ENTRY SHEET'!AF68,"")</f>
        <v/>
      </c>
      <c r="O22" s="1234"/>
      <c r="P22" s="1234"/>
      <c r="Q22" s="1234"/>
      <c r="R22" s="1234"/>
      <c r="S22" s="1168" t="str">
        <f>IF(NOT('DATA ENTRY SHEET'!AH68=""),'DATA ENTRY SHEET'!AH68,"")</f>
        <v/>
      </c>
      <c r="T22" s="1169"/>
      <c r="U22" s="1187" t="str">
        <f>IF(NOT('DATA ENTRY SHEET'!AK68=""),'DATA ENTRY SHEET'!AK68,"")</f>
        <v/>
      </c>
      <c r="V22" s="1169"/>
      <c r="W22" s="1188" t="str">
        <f>IF(NOT('DATA ENTRY SHEET'!AP68=""),'DATA ENTRY SHEET'!AP68,"")</f>
        <v/>
      </c>
      <c r="X22" s="1189"/>
      <c r="Y22" s="1190"/>
      <c r="Z22" s="935" t="str">
        <f>IF(NOT('DATA ENTRY SHEET'!AX68=""),'DATA ENTRY SHEET'!AX68,"")</f>
        <v/>
      </c>
      <c r="AA22" s="936"/>
      <c r="AB22" s="937"/>
      <c r="AC22" s="935" t="str">
        <f>IF(NOT('DATA ENTRY SHEET'!AZ68=""),'DATA ENTRY SHEET'!AZ68,"")</f>
        <v/>
      </c>
      <c r="AD22" s="936"/>
      <c r="AE22" s="936"/>
      <c r="AF22" s="937"/>
      <c r="AG22" s="1166" t="str">
        <f>IF('DATA ENTRY SHEET'!BR68="","",'DATA ENTRY SHEET'!BR68)</f>
        <v/>
      </c>
      <c r="AH22" s="1167"/>
      <c r="AI22" s="1150" t="str">
        <f>IF('DATA ENTRY SHEET'!BT68="","",'DATA ENTRY SHEET'!BT68)</f>
        <v/>
      </c>
      <c r="AJ22" s="1150"/>
      <c r="AK22" s="922" t="str">
        <f>IF(NOT('DATA ENTRY SHEET'!AV68=""),'DATA ENTRY SHEET'!AV68,"")</f>
        <v/>
      </c>
      <c r="AL22" s="923"/>
      <c r="AM22" s="507"/>
      <c r="AN22" s="331"/>
      <c r="AO22" s="332"/>
      <c r="AQ22" s="74"/>
    </row>
    <row r="23" spans="1:43" ht="18" customHeight="1" thickBot="1" x14ac:dyDescent="0.3">
      <c r="A23" s="371"/>
      <c r="B23" s="981" t="str">
        <f>IF(NOT('DATA ENTRY SHEET'!D68=""),'DATA ENTRY SHEET'!D68,"")</f>
        <v/>
      </c>
      <c r="C23" s="982"/>
      <c r="D23" s="982"/>
      <c r="E23" s="983"/>
      <c r="F23" s="1175" t="str">
        <f>IF('DATA ENTRY SHEET'!E68="","",'DATA ENTRY SHEET'!E68)</f>
        <v/>
      </c>
      <c r="G23" s="982"/>
      <c r="H23" s="982"/>
      <c r="I23" s="982"/>
      <c r="J23" s="982"/>
      <c r="K23" s="983"/>
      <c r="L23" s="1083" t="str">
        <f>IF(NOT('DATA ENTRY SHEET'!I68=""),'DATA ENTRY SHEET'!I68,"")</f>
        <v/>
      </c>
      <c r="M23" s="993"/>
      <c r="N23" s="1231" t="str">
        <f>IF(NOT('DATA ENTRY SHEET'!AE68=""),'DATA ENTRY SHEET'!AE68,"")</f>
        <v/>
      </c>
      <c r="O23" s="1232"/>
      <c r="P23" s="1232"/>
      <c r="Q23" s="1232"/>
      <c r="R23" s="1233"/>
      <c r="S23" s="1147"/>
      <c r="T23" s="1148"/>
      <c r="U23" s="1148"/>
      <c r="V23" s="1149"/>
      <c r="W23" s="1181" t="str">
        <f>IF(NOT('DATA ENTRY SHEET'!AQ68=""),'DATA ENTRY SHEET'!AQ68,"")</f>
        <v/>
      </c>
      <c r="X23" s="1182"/>
      <c r="Y23" s="1183"/>
      <c r="Z23" s="929" t="str">
        <f t="shared" ref="Z23" si="4">IF(AND(NOT(Z21=""),NOT(Z22="")),(Z22-Z21)/(Z22),"")</f>
        <v/>
      </c>
      <c r="AA23" s="930"/>
      <c r="AB23" s="931"/>
      <c r="AC23" s="929" t="str">
        <f>IF(AND(NOT(AC21=""),NOT(AC22="")),(AC22-AC21)/(AC22),"")</f>
        <v/>
      </c>
      <c r="AD23" s="930"/>
      <c r="AE23" s="930"/>
      <c r="AF23" s="931"/>
      <c r="AG23" s="1172" t="str">
        <f>IF('DATA ENTRY SHEET'!BQ68="","",'DATA ENTRY SHEET'!BQ68)</f>
        <v/>
      </c>
      <c r="AH23" s="1173"/>
      <c r="AI23" s="1155" t="str">
        <f>IF('DATA ENTRY SHEET'!BU68="","",'DATA ENTRY SHEET'!BU68)</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50</v>
      </c>
      <c r="B25" s="984"/>
      <c r="C25" s="985"/>
      <c r="D25" s="985"/>
      <c r="E25" s="985"/>
      <c r="F25" s="985"/>
      <c r="G25" s="985"/>
      <c r="H25" s="985"/>
      <c r="I25" s="985"/>
      <c r="J25" s="985"/>
      <c r="K25" s="986"/>
      <c r="L25" s="1055" t="str">
        <f>IF(NOT('DATA ENTRY SHEET'!F69=""),'DATA ENTRY SHEET'!F69,"")</f>
        <v/>
      </c>
      <c r="M25" s="988"/>
      <c r="N25" s="1235" t="str">
        <f>IF(NOT('DATA ENTRY SHEET'!J69=""),'DATA ENTRY SHEET'!J69,"")</f>
        <v/>
      </c>
      <c r="O25" s="1236"/>
      <c r="P25" s="1236"/>
      <c r="Q25" s="1236"/>
      <c r="R25" s="1237"/>
      <c r="S25" s="1163" t="str">
        <f>IF(NOT('DATA ENTRY SHEET'!AJ69=""),'DATA ENTRY SHEET'!AJ69,"")</f>
        <v/>
      </c>
      <c r="T25" s="1164"/>
      <c r="U25" s="1163" t="str">
        <f>IF(NOT('DATA ENTRY SHEET'!AM69=""),'DATA ENTRY SHEET'!AM69,"")</f>
        <v/>
      </c>
      <c r="V25" s="1164"/>
      <c r="W25" s="1163" t="str">
        <f>IF(NOT('DATA ENTRY SHEET'!AN69=""),'DATA ENTRY SHEET'!AN69,"")</f>
        <v/>
      </c>
      <c r="X25" s="1165"/>
      <c r="Y25" s="1164"/>
      <c r="Z25" s="947" t="str">
        <f>IF('DATA ENTRY SHEET'!AW69="","",'DATA ENTRY SHEET'!AW69)</f>
        <v/>
      </c>
      <c r="AA25" s="948"/>
      <c r="AB25" s="949"/>
      <c r="AC25" s="947" t="str">
        <f>IF(NOT('DATA ENTRY SHEET'!AY69=""),'DATA ENTRY SHEET'!AY69,"")</f>
        <v/>
      </c>
      <c r="AD25" s="948"/>
      <c r="AE25" s="948"/>
      <c r="AF25" s="949"/>
      <c r="AG25" s="1151" t="str">
        <f>IF('DATA ENTRY SHEET'!AR69="","",'DATA ENTRY SHEET'!AR69)</f>
        <v/>
      </c>
      <c r="AH25" s="1152"/>
      <c r="AI25" s="1153" t="str">
        <f>IF('DATA ENTRY SHEET'!BS69="","",'DATA ENTRY SHEET'!BS69)</f>
        <v/>
      </c>
      <c r="AJ25" s="1154"/>
      <c r="AK25" s="924" t="str">
        <f>IF(NOT('DATA ENTRY SHEET'!AT69=""),'DATA ENTRY SHEET'!AT69,"")</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SHEET'!B69=""),'DATA ENTRY SHEET'!B69,"")</f>
        <v/>
      </c>
      <c r="C26" s="1037"/>
      <c r="D26" s="1037"/>
      <c r="E26" s="1037"/>
      <c r="F26" s="1038" t="str">
        <f>IF('DATA ENTRY SHEET'!BX69="","",'DATA ENTRY SHEET'!BX69)</f>
        <v/>
      </c>
      <c r="G26" s="1038"/>
      <c r="H26" s="1038"/>
      <c r="I26" s="1038"/>
      <c r="J26" s="1038"/>
      <c r="K26" s="1039"/>
      <c r="L26" s="1051" t="str">
        <f>IF(NOT('DATA ENTRY SHEET'!H69=""),'DATA ENTRY SHEET'!H69,"")</f>
        <v/>
      </c>
      <c r="M26" s="1021"/>
      <c r="N26" s="1202" t="str">
        <f>IF(NOT('DATA ENTRY SHEET'!AD69=""),'DATA ENTRY SHEET'!AD69,"")</f>
        <v/>
      </c>
      <c r="O26" s="1203"/>
      <c r="P26" s="1203"/>
      <c r="Q26" s="1203"/>
      <c r="R26" s="1204"/>
      <c r="S26" s="1168" t="str">
        <f>IF(NOT('DATA ENTRY SHEET'!AI69=""),'DATA ENTRY SHEET'!AI69,"")</f>
        <v/>
      </c>
      <c r="T26" s="1169"/>
      <c r="U26" s="1168" t="str">
        <f>IF(NOT('DATA ENTRY SHEET'!AL69=""),'DATA ENTRY SHEET'!AL69,"")</f>
        <v/>
      </c>
      <c r="V26" s="1169"/>
      <c r="W26" s="1168" t="str">
        <f>IF(NOT('DATA ENTRY SHEET'!AO69=""),'DATA ENTRY SHEET'!AO69,"")</f>
        <v/>
      </c>
      <c r="X26" s="1187"/>
      <c r="Y26" s="1169"/>
      <c r="Z26" s="935" t="str">
        <f>IF(Z25="","",ROUNDUP((Z25)*(($AB$6)+1),2))</f>
        <v/>
      </c>
      <c r="AA26" s="936"/>
      <c r="AB26" s="937"/>
      <c r="AC26" s="935" t="str">
        <f>IF(AC25="","",ROUNDUP((AC25)*($AF$6+1),2))</f>
        <v/>
      </c>
      <c r="AD26" s="936"/>
      <c r="AE26" s="936"/>
      <c r="AF26" s="937"/>
      <c r="AG26" s="1145" t="str">
        <f>IF(NOT('DATA ENTRY SHEET'!AS69=""),'DATA ENTRY SHEET'!AS69,"")</f>
        <v/>
      </c>
      <c r="AH26" s="1146"/>
      <c r="AI26" s="1150" t="str">
        <f>IF('DATA ENTRY SHEET'!BV69="","",'DATA ENTRY SHEET'!BV69)</f>
        <v/>
      </c>
      <c r="AJ26" s="1150"/>
      <c r="AK26" s="922" t="str">
        <f>IF(NOT('DATA ENTRY SHEET'!AU69=""),'DATA ENTRY SHEET'!AU69,"")</f>
        <v/>
      </c>
      <c r="AL26" s="923"/>
      <c r="AM26" s="507"/>
      <c r="AN26" s="962" t="s">
        <v>34</v>
      </c>
      <c r="AO26" s="963"/>
      <c r="AQ26" s="74"/>
    </row>
    <row r="27" spans="1:43" ht="18" customHeight="1" x14ac:dyDescent="0.25">
      <c r="A27" s="371"/>
      <c r="B27" s="1022" t="str">
        <f>IF(NOT('DATA ENTRY SHEET'!C69=""),'DATA ENTRY SHEET'!C69,"")</f>
        <v/>
      </c>
      <c r="C27" s="1023"/>
      <c r="D27" s="1023"/>
      <c r="E27" s="1023"/>
      <c r="F27" s="1023"/>
      <c r="G27" s="1023"/>
      <c r="H27" s="1023"/>
      <c r="I27" s="1023"/>
      <c r="J27" s="1023"/>
      <c r="K27" s="649" t="str">
        <f>IF('DATA ENTRY SHEET'!AG69&lt;&gt;"",LEFT('DATA ENTRY SHEET'!AG69,1),"")</f>
        <v/>
      </c>
      <c r="L27" s="1084" t="str">
        <f>IF(NOT('DATA ENTRY SHEET'!G69=""),'DATA ENTRY SHEET'!G69,"")</f>
        <v/>
      </c>
      <c r="M27" s="998"/>
      <c r="N27" s="1234" t="str">
        <f>IF(NOT('DATA ENTRY SHEET'!AF69=""),'DATA ENTRY SHEET'!AF69,"")</f>
        <v/>
      </c>
      <c r="O27" s="1234"/>
      <c r="P27" s="1234"/>
      <c r="Q27" s="1234"/>
      <c r="R27" s="1234"/>
      <c r="S27" s="1168" t="str">
        <f>IF(NOT('DATA ENTRY SHEET'!AH69=""),'DATA ENTRY SHEET'!AH69,"")</f>
        <v/>
      </c>
      <c r="T27" s="1169"/>
      <c r="U27" s="1187" t="str">
        <f>IF(NOT('DATA ENTRY SHEET'!AK69=""),'DATA ENTRY SHEET'!AK69,"")</f>
        <v/>
      </c>
      <c r="V27" s="1169"/>
      <c r="W27" s="1188" t="str">
        <f>IF(NOT('DATA ENTRY SHEET'!AP69=""),'DATA ENTRY SHEET'!AP69,"")</f>
        <v/>
      </c>
      <c r="X27" s="1189"/>
      <c r="Y27" s="1190"/>
      <c r="Z27" s="935" t="str">
        <f>IF(NOT('DATA ENTRY SHEET'!AX69=""),'DATA ENTRY SHEET'!AX69,"")</f>
        <v/>
      </c>
      <c r="AA27" s="936"/>
      <c r="AB27" s="937"/>
      <c r="AC27" s="935" t="str">
        <f>IF(NOT('DATA ENTRY SHEET'!AZ69=""),'DATA ENTRY SHEET'!AZ69,"")</f>
        <v/>
      </c>
      <c r="AD27" s="936"/>
      <c r="AE27" s="936"/>
      <c r="AF27" s="937"/>
      <c r="AG27" s="1166" t="str">
        <f>IF('DATA ENTRY SHEET'!BR69="","",'DATA ENTRY SHEET'!BR69)</f>
        <v/>
      </c>
      <c r="AH27" s="1167"/>
      <c r="AI27" s="1150" t="str">
        <f>IF('DATA ENTRY SHEET'!BT69="","",'DATA ENTRY SHEET'!BT69)</f>
        <v/>
      </c>
      <c r="AJ27" s="1150"/>
      <c r="AK27" s="922" t="str">
        <f>IF(NOT('DATA ENTRY SHEET'!AV69=""),'DATA ENTRY SHEET'!AV69,"")</f>
        <v/>
      </c>
      <c r="AL27" s="923"/>
      <c r="AM27" s="507"/>
      <c r="AN27" s="331"/>
      <c r="AO27" s="332"/>
      <c r="AQ27" s="74"/>
    </row>
    <row r="28" spans="1:43" ht="18" customHeight="1" thickBot="1" x14ac:dyDescent="0.3">
      <c r="A28" s="371"/>
      <c r="B28" s="981" t="str">
        <f>IF(NOT('DATA ENTRY SHEET'!D69=""),'DATA ENTRY SHEET'!D69,"")</f>
        <v/>
      </c>
      <c r="C28" s="982"/>
      <c r="D28" s="982"/>
      <c r="E28" s="983"/>
      <c r="F28" s="1175" t="str">
        <f>IF('DATA ENTRY SHEET'!E69="","",'DATA ENTRY SHEET'!E69)</f>
        <v/>
      </c>
      <c r="G28" s="982"/>
      <c r="H28" s="982"/>
      <c r="I28" s="982"/>
      <c r="J28" s="982"/>
      <c r="K28" s="983"/>
      <c r="L28" s="1083" t="str">
        <f>IF(NOT('DATA ENTRY SHEET'!I69=""),'DATA ENTRY SHEET'!I69,"")</f>
        <v/>
      </c>
      <c r="M28" s="993"/>
      <c r="N28" s="1231" t="str">
        <f>IF(NOT('DATA ENTRY SHEET'!AE69=""),'DATA ENTRY SHEET'!AE69,"")</f>
        <v/>
      </c>
      <c r="O28" s="1232"/>
      <c r="P28" s="1232"/>
      <c r="Q28" s="1232"/>
      <c r="R28" s="1233"/>
      <c r="S28" s="1147"/>
      <c r="T28" s="1148"/>
      <c r="U28" s="1148"/>
      <c r="V28" s="1149"/>
      <c r="W28" s="1181" t="str">
        <f>IF(NOT('DATA ENTRY SHEET'!AQ69=""),'DATA ENTRY SHEET'!AQ69,"")</f>
        <v/>
      </c>
      <c r="X28" s="1182"/>
      <c r="Y28" s="1183"/>
      <c r="Z28" s="929" t="str">
        <f t="shared" ref="Z28" si="5">IF(AND(NOT(Z26=""),NOT(Z27="")),(Z27-Z26)/(Z27),"")</f>
        <v/>
      </c>
      <c r="AA28" s="930"/>
      <c r="AB28" s="931"/>
      <c r="AC28" s="929" t="str">
        <f>IF(AND(NOT(AC26=""),NOT(AC27="")),(AC27-AC26)/(AC27),"")</f>
        <v/>
      </c>
      <c r="AD28" s="930"/>
      <c r="AE28" s="930"/>
      <c r="AF28" s="931"/>
      <c r="AG28" s="1172" t="str">
        <f>IF('DATA ENTRY SHEET'!BQ69="","",'DATA ENTRY SHEET'!BQ69)</f>
        <v/>
      </c>
      <c r="AH28" s="1173"/>
      <c r="AI28" s="1155" t="str">
        <f>IF('DATA ENTRY SHEET'!BU69="","",'DATA ENTRY SHEET'!BU69)</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51</v>
      </c>
      <c r="B30" s="984"/>
      <c r="C30" s="985"/>
      <c r="D30" s="985"/>
      <c r="E30" s="985"/>
      <c r="F30" s="985"/>
      <c r="G30" s="985"/>
      <c r="H30" s="985"/>
      <c r="I30" s="985"/>
      <c r="J30" s="985"/>
      <c r="K30" s="986"/>
      <c r="L30" s="1055" t="str">
        <f>IF(NOT('DATA ENTRY SHEET'!F70=""),'DATA ENTRY SHEET'!F70,"")</f>
        <v/>
      </c>
      <c r="M30" s="988"/>
      <c r="N30" s="1235" t="str">
        <f>IF(NOT('DATA ENTRY SHEET'!J70=""),'DATA ENTRY SHEET'!J70,"")</f>
        <v/>
      </c>
      <c r="O30" s="1236"/>
      <c r="P30" s="1236"/>
      <c r="Q30" s="1236"/>
      <c r="R30" s="1237"/>
      <c r="S30" s="1163" t="str">
        <f>IF(NOT('DATA ENTRY SHEET'!AJ70=""),'DATA ENTRY SHEET'!AJ70,"")</f>
        <v/>
      </c>
      <c r="T30" s="1164"/>
      <c r="U30" s="1163" t="str">
        <f>IF(NOT('DATA ENTRY SHEET'!AM70=""),'DATA ENTRY SHEET'!AM70,"")</f>
        <v/>
      </c>
      <c r="V30" s="1164"/>
      <c r="W30" s="1163" t="str">
        <f>IF(NOT('DATA ENTRY SHEET'!AN70=""),'DATA ENTRY SHEET'!AN70,"")</f>
        <v/>
      </c>
      <c r="X30" s="1165"/>
      <c r="Y30" s="1164"/>
      <c r="Z30" s="947" t="str">
        <f>IF('DATA ENTRY SHEET'!AW70="","",'DATA ENTRY SHEET'!AW70)</f>
        <v/>
      </c>
      <c r="AA30" s="948"/>
      <c r="AB30" s="949"/>
      <c r="AC30" s="947" t="str">
        <f>IF(NOT('DATA ENTRY SHEET'!AY70=""),'DATA ENTRY SHEET'!AY70,"")</f>
        <v/>
      </c>
      <c r="AD30" s="948"/>
      <c r="AE30" s="948"/>
      <c r="AF30" s="949"/>
      <c r="AG30" s="1151" t="str">
        <f>IF('DATA ENTRY SHEET'!AR70="","",'DATA ENTRY SHEET'!AR70)</f>
        <v/>
      </c>
      <c r="AH30" s="1152"/>
      <c r="AI30" s="1153" t="str">
        <f>IF('DATA ENTRY SHEET'!BS70="","",'DATA ENTRY SHEET'!BS70)</f>
        <v/>
      </c>
      <c r="AJ30" s="1154"/>
      <c r="AK30" s="924" t="str">
        <f>IF(NOT('DATA ENTRY SHEET'!AT70=""),'DATA ENTRY SHEET'!AT70,"")</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SHEET'!B70=""),'DATA ENTRY SHEET'!B70,"")</f>
        <v/>
      </c>
      <c r="C31" s="1037"/>
      <c r="D31" s="1037"/>
      <c r="E31" s="1037"/>
      <c r="F31" s="1038" t="str">
        <f>IF('DATA ENTRY SHEET'!BX70="","",'DATA ENTRY SHEET'!BX70)</f>
        <v/>
      </c>
      <c r="G31" s="1038"/>
      <c r="H31" s="1038"/>
      <c r="I31" s="1038"/>
      <c r="J31" s="1038"/>
      <c r="K31" s="1039"/>
      <c r="L31" s="1051" t="str">
        <f>IF(NOT('DATA ENTRY SHEET'!H70=""),'DATA ENTRY SHEET'!H70,"")</f>
        <v/>
      </c>
      <c r="M31" s="1021"/>
      <c r="N31" s="1202" t="str">
        <f>IF(NOT('DATA ENTRY SHEET'!AD70=""),'DATA ENTRY SHEET'!AD70,"")</f>
        <v/>
      </c>
      <c r="O31" s="1203"/>
      <c r="P31" s="1203"/>
      <c r="Q31" s="1203"/>
      <c r="R31" s="1204"/>
      <c r="S31" s="1168" t="str">
        <f>IF(NOT('DATA ENTRY SHEET'!AI70=""),'DATA ENTRY SHEET'!AI70,"")</f>
        <v/>
      </c>
      <c r="T31" s="1169"/>
      <c r="U31" s="1168" t="str">
        <f>IF(NOT('DATA ENTRY SHEET'!AL70=""),'DATA ENTRY SHEET'!AL70,"")</f>
        <v/>
      </c>
      <c r="V31" s="1169"/>
      <c r="W31" s="1168" t="str">
        <f>IF(NOT('DATA ENTRY SHEET'!AO70=""),'DATA ENTRY SHEET'!AO70,"")</f>
        <v/>
      </c>
      <c r="X31" s="1187"/>
      <c r="Y31" s="1169"/>
      <c r="Z31" s="935" t="str">
        <f>IF(Z30="","",ROUNDUP((Z30)*(($AB$6)+1),2))</f>
        <v/>
      </c>
      <c r="AA31" s="936"/>
      <c r="AB31" s="937"/>
      <c r="AC31" s="935" t="str">
        <f>IF(AC30="","",ROUNDUP((AC30)*($AF$6+1),2))</f>
        <v/>
      </c>
      <c r="AD31" s="936"/>
      <c r="AE31" s="936"/>
      <c r="AF31" s="937"/>
      <c r="AG31" s="1145" t="str">
        <f>IF(NOT('DATA ENTRY SHEET'!AS70=""),'DATA ENTRY SHEET'!AS70,"")</f>
        <v/>
      </c>
      <c r="AH31" s="1146"/>
      <c r="AI31" s="1150" t="str">
        <f>IF('DATA ENTRY SHEET'!BV70="","",'DATA ENTRY SHEET'!BV70)</f>
        <v/>
      </c>
      <c r="AJ31" s="1150"/>
      <c r="AK31" s="922" t="str">
        <f>IF(NOT('DATA ENTRY SHEET'!AU70=""),'DATA ENTRY SHEET'!AU70,"")</f>
        <v/>
      </c>
      <c r="AL31" s="923"/>
      <c r="AM31" s="507"/>
      <c r="AN31" s="962" t="s">
        <v>34</v>
      </c>
      <c r="AO31" s="963"/>
      <c r="AQ31" s="74"/>
    </row>
    <row r="32" spans="1:43" ht="18" customHeight="1" x14ac:dyDescent="0.25">
      <c r="A32" s="371"/>
      <c r="B32" s="1022" t="str">
        <f>IF(NOT('DATA ENTRY SHEET'!C70=""),'DATA ENTRY SHEET'!C70,"")</f>
        <v/>
      </c>
      <c r="C32" s="1023"/>
      <c r="D32" s="1023"/>
      <c r="E32" s="1023"/>
      <c r="F32" s="1023"/>
      <c r="G32" s="1023"/>
      <c r="H32" s="1023"/>
      <c r="I32" s="1023"/>
      <c r="J32" s="1023"/>
      <c r="K32" s="649" t="str">
        <f>IF('DATA ENTRY SHEET'!AG70&lt;&gt;"",LEFT('DATA ENTRY SHEET'!AG70,1),"")</f>
        <v/>
      </c>
      <c r="L32" s="1084" t="str">
        <f>IF(NOT('DATA ENTRY SHEET'!G70=""),'DATA ENTRY SHEET'!G70,"")</f>
        <v/>
      </c>
      <c r="M32" s="998"/>
      <c r="N32" s="1234" t="str">
        <f>IF(NOT('DATA ENTRY SHEET'!AF70=""),'DATA ENTRY SHEET'!AF70,"")</f>
        <v/>
      </c>
      <c r="O32" s="1234"/>
      <c r="P32" s="1234"/>
      <c r="Q32" s="1234"/>
      <c r="R32" s="1234"/>
      <c r="S32" s="1168" t="str">
        <f>IF(NOT('DATA ENTRY SHEET'!AH70=""),'DATA ENTRY SHEET'!AH70,"")</f>
        <v/>
      </c>
      <c r="T32" s="1169"/>
      <c r="U32" s="1187" t="str">
        <f>IF(NOT('DATA ENTRY SHEET'!AK70=""),'DATA ENTRY SHEET'!AK70,"")</f>
        <v/>
      </c>
      <c r="V32" s="1169"/>
      <c r="W32" s="1188" t="str">
        <f>IF(NOT('DATA ENTRY SHEET'!AP70=""),'DATA ENTRY SHEET'!AP70,"")</f>
        <v/>
      </c>
      <c r="X32" s="1189"/>
      <c r="Y32" s="1190"/>
      <c r="Z32" s="935" t="str">
        <f>IF(NOT('DATA ENTRY SHEET'!AX70=""),'DATA ENTRY SHEET'!AX70,"")</f>
        <v/>
      </c>
      <c r="AA32" s="936"/>
      <c r="AB32" s="937"/>
      <c r="AC32" s="935" t="str">
        <f>IF(NOT('DATA ENTRY SHEET'!AZ70=""),'DATA ENTRY SHEET'!AZ70,"")</f>
        <v/>
      </c>
      <c r="AD32" s="936"/>
      <c r="AE32" s="936"/>
      <c r="AF32" s="937"/>
      <c r="AG32" s="1166" t="str">
        <f>IF('DATA ENTRY SHEET'!BR70="","",'DATA ENTRY SHEET'!BR70)</f>
        <v/>
      </c>
      <c r="AH32" s="1167"/>
      <c r="AI32" s="1150" t="str">
        <f>IF('DATA ENTRY SHEET'!BT70="","",'DATA ENTRY SHEET'!BT70)</f>
        <v/>
      </c>
      <c r="AJ32" s="1150"/>
      <c r="AK32" s="922" t="str">
        <f>IF(NOT('DATA ENTRY SHEET'!AV70=""),'DATA ENTRY SHEET'!AV70,"")</f>
        <v/>
      </c>
      <c r="AL32" s="923"/>
      <c r="AM32" s="507"/>
      <c r="AN32" s="331"/>
      <c r="AO32" s="332"/>
      <c r="AQ32" s="74"/>
    </row>
    <row r="33" spans="1:43" ht="18" customHeight="1" thickBot="1" x14ac:dyDescent="0.3">
      <c r="A33" s="371"/>
      <c r="B33" s="981" t="str">
        <f>IF(NOT('DATA ENTRY SHEET'!D70=""),'DATA ENTRY SHEET'!D70,"")</f>
        <v/>
      </c>
      <c r="C33" s="982"/>
      <c r="D33" s="982"/>
      <c r="E33" s="983"/>
      <c r="F33" s="1175" t="str">
        <f>IF('DATA ENTRY SHEET'!E70="","",'DATA ENTRY SHEET'!E70)</f>
        <v/>
      </c>
      <c r="G33" s="982"/>
      <c r="H33" s="982"/>
      <c r="I33" s="982"/>
      <c r="J33" s="982"/>
      <c r="K33" s="983"/>
      <c r="L33" s="1083" t="str">
        <f>IF(NOT('DATA ENTRY SHEET'!I70=""),'DATA ENTRY SHEET'!I70,"")</f>
        <v/>
      </c>
      <c r="M33" s="993"/>
      <c r="N33" s="1231" t="str">
        <f>IF(NOT('DATA ENTRY SHEET'!AE70=""),'DATA ENTRY SHEET'!AE70,"")</f>
        <v/>
      </c>
      <c r="O33" s="1232"/>
      <c r="P33" s="1232"/>
      <c r="Q33" s="1232"/>
      <c r="R33" s="1233"/>
      <c r="S33" s="1147"/>
      <c r="T33" s="1148"/>
      <c r="U33" s="1148"/>
      <c r="V33" s="1149"/>
      <c r="W33" s="1181" t="str">
        <f>IF(NOT('DATA ENTRY SHEET'!AQ70=""),'DATA ENTRY SHEET'!AQ70,"")</f>
        <v/>
      </c>
      <c r="X33" s="1182"/>
      <c r="Y33" s="1183"/>
      <c r="Z33" s="929" t="str">
        <f t="shared" ref="Z33" si="6">IF(AND(NOT(Z31=""),NOT(Z32="")),(Z32-Z31)/(Z32),"")</f>
        <v/>
      </c>
      <c r="AA33" s="930"/>
      <c r="AB33" s="931"/>
      <c r="AC33" s="929" t="str">
        <f>IF(AND(NOT(AC31=""),NOT(AC32="")),(AC32-AC31)/(AC32),"")</f>
        <v/>
      </c>
      <c r="AD33" s="930"/>
      <c r="AE33" s="930"/>
      <c r="AF33" s="931"/>
      <c r="AG33" s="1172" t="str">
        <f>IF('DATA ENTRY SHEET'!BQ70="","",'DATA ENTRY SHEET'!BQ70)</f>
        <v/>
      </c>
      <c r="AH33" s="1173"/>
      <c r="AI33" s="1155" t="str">
        <f>IF('DATA ENTRY SHEET'!BU70="","",'DATA ENTRY SHEET'!BU70)</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52</v>
      </c>
      <c r="B35" s="984"/>
      <c r="C35" s="985"/>
      <c r="D35" s="985"/>
      <c r="E35" s="985"/>
      <c r="F35" s="985"/>
      <c r="G35" s="985"/>
      <c r="H35" s="985"/>
      <c r="I35" s="985"/>
      <c r="J35" s="985"/>
      <c r="K35" s="986"/>
      <c r="L35" s="1055" t="str">
        <f>IF(NOT('DATA ENTRY SHEET'!F71=""),'DATA ENTRY SHEET'!F71,"")</f>
        <v/>
      </c>
      <c r="M35" s="988"/>
      <c r="N35" s="1235" t="str">
        <f>IF(NOT('DATA ENTRY SHEET'!J71=""),'DATA ENTRY SHEET'!J71,"")</f>
        <v/>
      </c>
      <c r="O35" s="1236"/>
      <c r="P35" s="1236"/>
      <c r="Q35" s="1236"/>
      <c r="R35" s="1237"/>
      <c r="S35" s="1163" t="str">
        <f>IF(NOT('DATA ENTRY SHEET'!AJ71=""),'DATA ENTRY SHEET'!AJ71,"")</f>
        <v/>
      </c>
      <c r="T35" s="1164"/>
      <c r="U35" s="1163" t="str">
        <f>IF(NOT('DATA ENTRY SHEET'!AM71=""),'DATA ENTRY SHEET'!AM71,"")</f>
        <v/>
      </c>
      <c r="V35" s="1164"/>
      <c r="W35" s="1163" t="str">
        <f>IF(NOT('DATA ENTRY SHEET'!AN71=""),'DATA ENTRY SHEET'!AN71,"")</f>
        <v/>
      </c>
      <c r="X35" s="1165"/>
      <c r="Y35" s="1164"/>
      <c r="Z35" s="947" t="str">
        <f>IF('DATA ENTRY SHEET'!AW71="","",'DATA ENTRY SHEET'!AW71)</f>
        <v/>
      </c>
      <c r="AA35" s="948"/>
      <c r="AB35" s="949"/>
      <c r="AC35" s="947" t="str">
        <f>IF(NOT('DATA ENTRY SHEET'!AY71=""),'DATA ENTRY SHEET'!AY71,"")</f>
        <v/>
      </c>
      <c r="AD35" s="948"/>
      <c r="AE35" s="948"/>
      <c r="AF35" s="949"/>
      <c r="AG35" s="1151" t="str">
        <f>IF('DATA ENTRY SHEET'!AR71="","",'DATA ENTRY SHEET'!AR71)</f>
        <v/>
      </c>
      <c r="AH35" s="1152"/>
      <c r="AI35" s="1153" t="str">
        <f>IF('DATA ENTRY SHEET'!BS71="","",'DATA ENTRY SHEET'!BS71)</f>
        <v/>
      </c>
      <c r="AJ35" s="1154"/>
      <c r="AK35" s="924" t="str">
        <f>IF(NOT('DATA ENTRY SHEET'!AT71=""),'DATA ENTRY SHEET'!AT71,"")</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SHEET'!B71=""),'DATA ENTRY SHEET'!B71,"")</f>
        <v/>
      </c>
      <c r="C36" s="1037"/>
      <c r="D36" s="1037"/>
      <c r="E36" s="1037"/>
      <c r="F36" s="1038" t="str">
        <f>IF('DATA ENTRY SHEET'!BX71="","",'DATA ENTRY SHEET'!BX71)</f>
        <v/>
      </c>
      <c r="G36" s="1038"/>
      <c r="H36" s="1038"/>
      <c r="I36" s="1038"/>
      <c r="J36" s="1038"/>
      <c r="K36" s="1039"/>
      <c r="L36" s="1051" t="str">
        <f>IF(NOT('DATA ENTRY SHEET'!H71=""),'DATA ENTRY SHEET'!H71,"")</f>
        <v/>
      </c>
      <c r="M36" s="1021"/>
      <c r="N36" s="1202" t="str">
        <f>IF(NOT('DATA ENTRY SHEET'!AD71=""),'DATA ENTRY SHEET'!AD71,"")</f>
        <v/>
      </c>
      <c r="O36" s="1203"/>
      <c r="P36" s="1203"/>
      <c r="Q36" s="1203"/>
      <c r="R36" s="1204"/>
      <c r="S36" s="1168" t="str">
        <f>IF(NOT('DATA ENTRY SHEET'!AI71=""),'DATA ENTRY SHEET'!AI71,"")</f>
        <v/>
      </c>
      <c r="T36" s="1169"/>
      <c r="U36" s="1168" t="str">
        <f>IF(NOT('DATA ENTRY SHEET'!AL71=""),'DATA ENTRY SHEET'!AL71,"")</f>
        <v/>
      </c>
      <c r="V36" s="1169"/>
      <c r="W36" s="1168" t="str">
        <f>IF(NOT('DATA ENTRY SHEET'!AO71=""),'DATA ENTRY SHEET'!AO71,"")</f>
        <v/>
      </c>
      <c r="X36" s="1187"/>
      <c r="Y36" s="1169"/>
      <c r="Z36" s="935" t="str">
        <f>IF(Z35="","",ROUNDUP((Z35)*(($AB$6)+1),2))</f>
        <v/>
      </c>
      <c r="AA36" s="936"/>
      <c r="AB36" s="937"/>
      <c r="AC36" s="935" t="str">
        <f>IF(AC35="","",ROUNDUP((AC35)*($AF$6+1),2))</f>
        <v/>
      </c>
      <c r="AD36" s="936"/>
      <c r="AE36" s="936"/>
      <c r="AF36" s="937"/>
      <c r="AG36" s="1145" t="str">
        <f>IF(NOT('DATA ENTRY SHEET'!AS71=""),'DATA ENTRY SHEET'!AS71,"")</f>
        <v/>
      </c>
      <c r="AH36" s="1146"/>
      <c r="AI36" s="1150" t="str">
        <f>IF('DATA ENTRY SHEET'!BV71="","",'DATA ENTRY SHEET'!BV71)</f>
        <v/>
      </c>
      <c r="AJ36" s="1150"/>
      <c r="AK36" s="922" t="str">
        <f>IF(NOT('DATA ENTRY SHEET'!AU71=""),'DATA ENTRY SHEET'!AU71,"")</f>
        <v/>
      </c>
      <c r="AL36" s="923"/>
      <c r="AM36" s="507"/>
      <c r="AN36" s="962" t="s">
        <v>34</v>
      </c>
      <c r="AO36" s="963"/>
      <c r="AQ36" s="74"/>
    </row>
    <row r="37" spans="1:43" ht="18" customHeight="1" x14ac:dyDescent="0.25">
      <c r="A37" s="371"/>
      <c r="B37" s="1022" t="str">
        <f>IF(NOT('DATA ENTRY SHEET'!C71=""),'DATA ENTRY SHEET'!C71,"")</f>
        <v/>
      </c>
      <c r="C37" s="1023"/>
      <c r="D37" s="1023"/>
      <c r="E37" s="1023"/>
      <c r="F37" s="1023"/>
      <c r="G37" s="1023"/>
      <c r="H37" s="1023"/>
      <c r="I37" s="1023"/>
      <c r="J37" s="1023"/>
      <c r="K37" s="649" t="str">
        <f>IF('DATA ENTRY SHEET'!AG71&lt;&gt;"",LEFT('DATA ENTRY SHEET'!AG71,1),"")</f>
        <v/>
      </c>
      <c r="L37" s="1084" t="str">
        <f>IF(NOT('DATA ENTRY SHEET'!G71=""),'DATA ENTRY SHEET'!G71,"")</f>
        <v/>
      </c>
      <c r="M37" s="998"/>
      <c r="N37" s="1234" t="str">
        <f>IF(NOT('DATA ENTRY SHEET'!AF71=""),'DATA ENTRY SHEET'!AF71,"")</f>
        <v/>
      </c>
      <c r="O37" s="1234"/>
      <c r="P37" s="1234"/>
      <c r="Q37" s="1234"/>
      <c r="R37" s="1234"/>
      <c r="S37" s="1168" t="str">
        <f>IF(NOT('DATA ENTRY SHEET'!AH71=""),'DATA ENTRY SHEET'!AH71,"")</f>
        <v/>
      </c>
      <c r="T37" s="1169"/>
      <c r="U37" s="1187" t="str">
        <f>IF(NOT('DATA ENTRY SHEET'!AK71=""),'DATA ENTRY SHEET'!AK71,"")</f>
        <v/>
      </c>
      <c r="V37" s="1169"/>
      <c r="W37" s="1188" t="str">
        <f>IF(NOT('DATA ENTRY SHEET'!AP71=""),'DATA ENTRY SHEET'!AP71,"")</f>
        <v/>
      </c>
      <c r="X37" s="1189"/>
      <c r="Y37" s="1190"/>
      <c r="Z37" s="935" t="str">
        <f>IF(NOT('DATA ENTRY SHEET'!AX71=""),'DATA ENTRY SHEET'!AX71,"")</f>
        <v/>
      </c>
      <c r="AA37" s="936"/>
      <c r="AB37" s="937"/>
      <c r="AC37" s="935" t="str">
        <f>IF(NOT('DATA ENTRY SHEET'!AZ71=""),'DATA ENTRY SHEET'!AZ71,"")</f>
        <v/>
      </c>
      <c r="AD37" s="936"/>
      <c r="AE37" s="936"/>
      <c r="AF37" s="937"/>
      <c r="AG37" s="1166" t="str">
        <f>IF('DATA ENTRY SHEET'!BR71="","",'DATA ENTRY SHEET'!BR71)</f>
        <v/>
      </c>
      <c r="AH37" s="1167"/>
      <c r="AI37" s="1150" t="str">
        <f>IF('DATA ENTRY SHEET'!BT71="","",'DATA ENTRY SHEET'!BT71)</f>
        <v/>
      </c>
      <c r="AJ37" s="1150"/>
      <c r="AK37" s="922" t="str">
        <f>IF(NOT('DATA ENTRY SHEET'!AV71=""),'DATA ENTRY SHEET'!AV71,"")</f>
        <v/>
      </c>
      <c r="AL37" s="923"/>
      <c r="AM37" s="507"/>
      <c r="AN37" s="331"/>
      <c r="AO37" s="332"/>
      <c r="AQ37" s="74"/>
    </row>
    <row r="38" spans="1:43" ht="18" customHeight="1" thickBot="1" x14ac:dyDescent="0.3">
      <c r="A38" s="371"/>
      <c r="B38" s="981" t="str">
        <f>IF(NOT('DATA ENTRY SHEET'!D71=""),'DATA ENTRY SHEET'!D71,"")</f>
        <v/>
      </c>
      <c r="C38" s="982"/>
      <c r="D38" s="982"/>
      <c r="E38" s="983"/>
      <c r="F38" s="1175" t="str">
        <f>IF('DATA ENTRY SHEET'!E71="","",'DATA ENTRY SHEET'!E71)</f>
        <v/>
      </c>
      <c r="G38" s="982"/>
      <c r="H38" s="982"/>
      <c r="I38" s="982"/>
      <c r="J38" s="982"/>
      <c r="K38" s="983"/>
      <c r="L38" s="1083" t="str">
        <f>IF(NOT('DATA ENTRY SHEET'!I71=""),'DATA ENTRY SHEET'!I71,"")</f>
        <v/>
      </c>
      <c r="M38" s="993"/>
      <c r="N38" s="1231" t="str">
        <f>IF(NOT('DATA ENTRY SHEET'!AE71=""),'DATA ENTRY SHEET'!AE71,"")</f>
        <v/>
      </c>
      <c r="O38" s="1232"/>
      <c r="P38" s="1232"/>
      <c r="Q38" s="1232"/>
      <c r="R38" s="1233"/>
      <c r="S38" s="1147"/>
      <c r="T38" s="1148"/>
      <c r="U38" s="1148"/>
      <c r="V38" s="1149"/>
      <c r="W38" s="1181" t="str">
        <f>IF(NOT('DATA ENTRY SHEET'!AQ71=""),'DATA ENTRY SHEET'!AQ71,"")</f>
        <v/>
      </c>
      <c r="X38" s="1182"/>
      <c r="Y38" s="1183"/>
      <c r="Z38" s="929" t="str">
        <f t="shared" ref="Z38" si="7">IF(AND(NOT(Z36=""),NOT(Z37="")),(Z37-Z36)/(Z37),"")</f>
        <v/>
      </c>
      <c r="AA38" s="930"/>
      <c r="AB38" s="931"/>
      <c r="AC38" s="929" t="str">
        <f>IF(AND(NOT(AC36=""),NOT(AC37="")),(AC37-AC36)/(AC37),"")</f>
        <v/>
      </c>
      <c r="AD38" s="930"/>
      <c r="AE38" s="930"/>
      <c r="AF38" s="931"/>
      <c r="AG38" s="1172" t="str">
        <f>IF('DATA ENTRY SHEET'!BQ71="","",'DATA ENTRY SHEET'!BQ71)</f>
        <v/>
      </c>
      <c r="AH38" s="1173"/>
      <c r="AI38" s="1155" t="str">
        <f>IF('DATA ENTRY SHEET'!BU71="","",'DATA ENTRY SHEET'!BU71)</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ZxSACCmbW90g2iS+5zF7ZTbYkYB9Y/ZPi3ymKo+szEH21UQGY0uInDAenuu/laTjCCl2KdVIMFIkR9/ZoG+Pvw==" saltValue="h6TGbdZ0EgPJ6OYZq3uOiw==" spinCount="100000" sheet="1"/>
  <mergeCells count="32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AF6" sqref="AF6"/>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IF(NOT('40-15 PRES - MANDATORY'!$Y$12=""),'40-15 PRES - MANDATORY'!$Y$12,"")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1104</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53</v>
      </c>
      <c r="B10" s="984"/>
      <c r="C10" s="985"/>
      <c r="D10" s="985"/>
      <c r="E10" s="985"/>
      <c r="F10" s="985"/>
      <c r="G10" s="985"/>
      <c r="H10" s="985"/>
      <c r="I10" s="985"/>
      <c r="J10" s="985"/>
      <c r="K10" s="986"/>
      <c r="L10" s="1055" t="str">
        <f>IF(NOT('DATA ENTRY SHEET'!F72=""),'DATA ENTRY SHEET'!F72,"")</f>
        <v/>
      </c>
      <c r="M10" s="988"/>
      <c r="N10" s="1235" t="str">
        <f>IF(NOT('DATA ENTRY SHEET'!J72=""),'DATA ENTRY SHEET'!J72,"")</f>
        <v/>
      </c>
      <c r="O10" s="1236"/>
      <c r="P10" s="1236"/>
      <c r="Q10" s="1236"/>
      <c r="R10" s="1237"/>
      <c r="S10" s="1163" t="str">
        <f>IF(NOT('DATA ENTRY SHEET'!AJ72=""),'DATA ENTRY SHEET'!AJ72,"")</f>
        <v/>
      </c>
      <c r="T10" s="1164"/>
      <c r="U10" s="1163" t="str">
        <f>IF(NOT('DATA ENTRY SHEET'!AM72=""),'DATA ENTRY SHEET'!AM72,"")</f>
        <v/>
      </c>
      <c r="V10" s="1164"/>
      <c r="W10" s="1163" t="str">
        <f>IF(NOT('DATA ENTRY SHEET'!AN72=""),'DATA ENTRY SHEET'!AN72,"")</f>
        <v/>
      </c>
      <c r="X10" s="1165"/>
      <c r="Y10" s="1164"/>
      <c r="Z10" s="947" t="str">
        <f>IF('DATA ENTRY SHEET'!AW72="","",'DATA ENTRY SHEET'!AW72)</f>
        <v/>
      </c>
      <c r="AA10" s="948"/>
      <c r="AB10" s="949"/>
      <c r="AC10" s="947" t="str">
        <f>IF(NOT('DATA ENTRY SHEET'!AY72=""),'DATA ENTRY SHEET'!AY72,"")</f>
        <v/>
      </c>
      <c r="AD10" s="948"/>
      <c r="AE10" s="948"/>
      <c r="AF10" s="949"/>
      <c r="AG10" s="1151" t="str">
        <f>IF('DATA ENTRY SHEET'!AR72="","",'DATA ENTRY SHEET'!AR72)</f>
        <v/>
      </c>
      <c r="AH10" s="1152"/>
      <c r="AI10" s="1153" t="str">
        <f>IF('DATA ENTRY SHEET'!BS72="","",'DATA ENTRY SHEET'!BS72)</f>
        <v/>
      </c>
      <c r="AJ10" s="1154"/>
      <c r="AK10" s="924" t="str">
        <f>IF(NOT('DATA ENTRY SHEET'!AT72=""),'DATA ENTRY SHEET'!AT72,"")</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SHEET'!B72=""),'DATA ENTRY SHEET'!B72,"")</f>
        <v/>
      </c>
      <c r="C11" s="1037"/>
      <c r="D11" s="1037"/>
      <c r="E11" s="1037"/>
      <c r="F11" s="1038" t="str">
        <f>IF('DATA ENTRY SHEET'!BX72="","",'DATA ENTRY SHEET'!BX72)</f>
        <v/>
      </c>
      <c r="G11" s="1038"/>
      <c r="H11" s="1038"/>
      <c r="I11" s="1038"/>
      <c r="J11" s="1038"/>
      <c r="K11" s="1039"/>
      <c r="L11" s="1051" t="str">
        <f>IF(NOT('DATA ENTRY SHEET'!H72=""),'DATA ENTRY SHEET'!H72,"")</f>
        <v/>
      </c>
      <c r="M11" s="1021"/>
      <c r="N11" s="1202" t="str">
        <f>IF(NOT('DATA ENTRY SHEET'!AD72=""),'DATA ENTRY SHEET'!AD72,"")</f>
        <v/>
      </c>
      <c r="O11" s="1203"/>
      <c r="P11" s="1203"/>
      <c r="Q11" s="1203"/>
      <c r="R11" s="1204"/>
      <c r="S11" s="1168" t="str">
        <f>IF(NOT('DATA ENTRY SHEET'!AI72=""),'DATA ENTRY SHEET'!AI72,"")</f>
        <v/>
      </c>
      <c r="T11" s="1169"/>
      <c r="U11" s="1168" t="str">
        <f>IF(NOT('DATA ENTRY SHEET'!AL72=""),'DATA ENTRY SHEET'!AL72,"")</f>
        <v/>
      </c>
      <c r="V11" s="1169"/>
      <c r="W11" s="1168" t="str">
        <f>IF(NOT('DATA ENTRY SHEET'!AO72=""),'DATA ENTRY SHEET'!AO72,"")</f>
        <v/>
      </c>
      <c r="X11" s="1187"/>
      <c r="Y11" s="1169"/>
      <c r="Z11" s="935" t="str">
        <f>IF(Z10="","",ROUNDUP((Z10)*((AB6)+1),2))</f>
        <v/>
      </c>
      <c r="AA11" s="936"/>
      <c r="AB11" s="937"/>
      <c r="AC11" s="935" t="str">
        <f>IF(AC10="","",ROUNDUP((AC10)*($AF$6+1),2))</f>
        <v/>
      </c>
      <c r="AD11" s="936"/>
      <c r="AE11" s="936"/>
      <c r="AF11" s="937"/>
      <c r="AG11" s="1145" t="str">
        <f>IF(NOT('DATA ENTRY SHEET'!AS72=""),'DATA ENTRY SHEET'!AS72,"")</f>
        <v/>
      </c>
      <c r="AH11" s="1146"/>
      <c r="AI11" s="1150" t="str">
        <f>IF('DATA ENTRY SHEET'!BV72="","",'DATA ENTRY SHEET'!BV72)</f>
        <v/>
      </c>
      <c r="AJ11" s="1150"/>
      <c r="AK11" s="922" t="str">
        <f>IF(NOT('DATA ENTRY SHEET'!AU72=""),'DATA ENTRY SHEET'!AU72,"")</f>
        <v/>
      </c>
      <c r="AL11" s="923"/>
      <c r="AM11" s="507"/>
      <c r="AN11" s="962" t="s">
        <v>34</v>
      </c>
      <c r="AO11" s="963"/>
      <c r="AQ11" s="74"/>
    </row>
    <row r="12" spans="1:44" ht="18" customHeight="1" x14ac:dyDescent="0.25">
      <c r="A12" s="371"/>
      <c r="B12" s="1022" t="str">
        <f>IF(NOT('DATA ENTRY SHEET'!C72=""),'DATA ENTRY SHEET'!C72,"")</f>
        <v/>
      </c>
      <c r="C12" s="1023"/>
      <c r="D12" s="1023"/>
      <c r="E12" s="1023"/>
      <c r="F12" s="1023"/>
      <c r="G12" s="1023"/>
      <c r="H12" s="1023"/>
      <c r="I12" s="1023"/>
      <c r="J12" s="1023"/>
      <c r="K12" s="649" t="str">
        <f>IF('DATA ENTRY SHEET'!AG72&lt;&gt;"",LEFT('DATA ENTRY SHEET'!AG72,1),"")</f>
        <v/>
      </c>
      <c r="L12" s="1084" t="str">
        <f>IF(NOT('DATA ENTRY SHEET'!G72=""),'DATA ENTRY SHEET'!G72,"")</f>
        <v/>
      </c>
      <c r="M12" s="998"/>
      <c r="N12" s="1234" t="str">
        <f>IF(NOT('DATA ENTRY SHEET'!AF72=""),'DATA ENTRY SHEET'!AF72,"")</f>
        <v/>
      </c>
      <c r="O12" s="1234"/>
      <c r="P12" s="1234"/>
      <c r="Q12" s="1234"/>
      <c r="R12" s="1234"/>
      <c r="S12" s="1168" t="str">
        <f>IF(NOT('DATA ENTRY SHEET'!AH72=""),'DATA ENTRY SHEET'!AH72,"")</f>
        <v/>
      </c>
      <c r="T12" s="1169"/>
      <c r="U12" s="1187" t="str">
        <f>IF(NOT('DATA ENTRY SHEET'!AK72=""),'DATA ENTRY SHEET'!AK72,"")</f>
        <v/>
      </c>
      <c r="V12" s="1169"/>
      <c r="W12" s="1188" t="str">
        <f>IF(NOT('DATA ENTRY SHEET'!AP72=""),'DATA ENTRY SHEET'!AP72,"")</f>
        <v/>
      </c>
      <c r="X12" s="1189"/>
      <c r="Y12" s="1190"/>
      <c r="Z12" s="935" t="str">
        <f>IF(NOT('DATA ENTRY SHEET'!AX72=""),'DATA ENTRY SHEET'!AX72,"")</f>
        <v/>
      </c>
      <c r="AA12" s="936"/>
      <c r="AB12" s="937"/>
      <c r="AC12" s="935" t="str">
        <f>IF(NOT('DATA ENTRY SHEET'!AZ72=""),'DATA ENTRY SHEET'!AZ72,"")</f>
        <v/>
      </c>
      <c r="AD12" s="936"/>
      <c r="AE12" s="936"/>
      <c r="AF12" s="937"/>
      <c r="AG12" s="1166" t="str">
        <f>IF('DATA ENTRY SHEET'!BR72="","",'DATA ENTRY SHEET'!BR72)</f>
        <v/>
      </c>
      <c r="AH12" s="1167"/>
      <c r="AI12" s="1150" t="str">
        <f>IF('DATA ENTRY SHEET'!BT72="","",'DATA ENTRY SHEET'!BT72)</f>
        <v/>
      </c>
      <c r="AJ12" s="1150"/>
      <c r="AK12" s="922" t="str">
        <f>IF(NOT('DATA ENTRY SHEET'!AV72=""),'DATA ENTRY SHEET'!AV72,"")</f>
        <v/>
      </c>
      <c r="AL12" s="923"/>
      <c r="AM12" s="507"/>
      <c r="AN12" s="331"/>
      <c r="AO12" s="332"/>
      <c r="AQ12" s="74"/>
    </row>
    <row r="13" spans="1:44" ht="18" customHeight="1" thickBot="1" x14ac:dyDescent="0.3">
      <c r="A13" s="371"/>
      <c r="B13" s="981" t="str">
        <f>IF(NOT('DATA ENTRY SHEET'!D72=""),'DATA ENTRY SHEET'!D72,"")</f>
        <v/>
      </c>
      <c r="C13" s="982"/>
      <c r="D13" s="982"/>
      <c r="E13" s="983"/>
      <c r="F13" s="1175" t="str">
        <f>IF('DATA ENTRY SHEET'!E72="","",'DATA ENTRY SHEET'!E72)</f>
        <v/>
      </c>
      <c r="G13" s="982"/>
      <c r="H13" s="982"/>
      <c r="I13" s="982"/>
      <c r="J13" s="982"/>
      <c r="K13" s="983"/>
      <c r="L13" s="1083" t="str">
        <f>IF(NOT('DATA ENTRY SHEET'!I72=""),'DATA ENTRY SHEET'!I72,"")</f>
        <v/>
      </c>
      <c r="M13" s="993"/>
      <c r="N13" s="1231" t="str">
        <f>IF(NOT('DATA ENTRY SHEET'!AE72=""),'DATA ENTRY SHEET'!AE72,"")</f>
        <v/>
      </c>
      <c r="O13" s="1232"/>
      <c r="P13" s="1232"/>
      <c r="Q13" s="1232"/>
      <c r="R13" s="1233"/>
      <c r="S13" s="1205"/>
      <c r="T13" s="1206"/>
      <c r="U13" s="1206"/>
      <c r="V13" s="1207"/>
      <c r="W13" s="1181" t="str">
        <f>IF(NOT('DATA ENTRY SHEET'!AQ72=""),'DATA ENTRY SHEET'!AQ72,"")</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SHEET'!BQ72="","",'DATA ENTRY SHEET'!BQ72)</f>
        <v/>
      </c>
      <c r="AH13" s="1173"/>
      <c r="AI13" s="1155" t="str">
        <f>IF('DATA ENTRY SHEET'!BU72="","",'DATA ENTRY SHEET'!BU72)</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54</v>
      </c>
      <c r="B15" s="984"/>
      <c r="C15" s="985"/>
      <c r="D15" s="985"/>
      <c r="E15" s="985"/>
      <c r="F15" s="985"/>
      <c r="G15" s="985"/>
      <c r="H15" s="985"/>
      <c r="I15" s="985"/>
      <c r="J15" s="985"/>
      <c r="K15" s="986"/>
      <c r="L15" s="1055" t="str">
        <f>IF(NOT('DATA ENTRY SHEET'!F73=""),'DATA ENTRY SHEET'!F73,"")</f>
        <v/>
      </c>
      <c r="M15" s="988"/>
      <c r="N15" s="1235" t="str">
        <f>IF(NOT('DATA ENTRY SHEET'!J73=""),'DATA ENTRY SHEET'!J73,"")</f>
        <v/>
      </c>
      <c r="O15" s="1236"/>
      <c r="P15" s="1236"/>
      <c r="Q15" s="1236"/>
      <c r="R15" s="1237"/>
      <c r="S15" s="1163" t="str">
        <f>IF(NOT('DATA ENTRY SHEET'!AJ73=""),'DATA ENTRY SHEET'!AJ73,"")</f>
        <v/>
      </c>
      <c r="T15" s="1164"/>
      <c r="U15" s="1163" t="str">
        <f>IF(NOT('DATA ENTRY SHEET'!AM73=""),'DATA ENTRY SHEET'!AM73,"")</f>
        <v/>
      </c>
      <c r="V15" s="1164"/>
      <c r="W15" s="1163" t="str">
        <f>IF(NOT('DATA ENTRY SHEET'!AN73=""),'DATA ENTRY SHEET'!AN73,"")</f>
        <v/>
      </c>
      <c r="X15" s="1165"/>
      <c r="Y15" s="1164"/>
      <c r="Z15" s="947" t="str">
        <f>IF('DATA ENTRY SHEET'!AW73="","",'DATA ENTRY SHEET'!AW73)</f>
        <v/>
      </c>
      <c r="AA15" s="948"/>
      <c r="AB15" s="949"/>
      <c r="AC15" s="947" t="str">
        <f>IF(NOT('DATA ENTRY SHEET'!AY73=""),'DATA ENTRY SHEET'!AY73,"")</f>
        <v/>
      </c>
      <c r="AD15" s="948"/>
      <c r="AE15" s="948"/>
      <c r="AF15" s="949"/>
      <c r="AG15" s="1151" t="str">
        <f>IF('DATA ENTRY SHEET'!AR73="","",'DATA ENTRY SHEET'!AR73)</f>
        <v/>
      </c>
      <c r="AH15" s="1152"/>
      <c r="AI15" s="1153" t="str">
        <f>IF('DATA ENTRY SHEET'!BS73="","",'DATA ENTRY SHEET'!BS73)</f>
        <v/>
      </c>
      <c r="AJ15" s="1154"/>
      <c r="AK15" s="924" t="str">
        <f>IF(NOT('DATA ENTRY SHEET'!AT73=""),'DATA ENTRY SHEET'!AT73,"")</f>
        <v/>
      </c>
      <c r="AL15" s="925"/>
      <c r="AM15" s="506"/>
      <c r="AN15" s="918" t="s">
        <v>37</v>
      </c>
      <c r="AO15" s="919"/>
      <c r="AQ15" s="673" t="str">
        <f>IF(N15&lt;&gt;"", IF(NOT(INDEX(Table1[CALCULATION:
CASE GTIN CHECK DIGIT VALIDATION],MATCH(N15,Table1[CASE GTIN],0))="VALID"),"Bad Check Digit (CS GTIN)",""),"")</f>
        <v/>
      </c>
    </row>
    <row r="16" spans="1:44" ht="18" customHeight="1" x14ac:dyDescent="0.25">
      <c r="A16" s="256"/>
      <c r="B16" s="1036" t="str">
        <f>IF(NOT('DATA ENTRY SHEET'!B73=""),'DATA ENTRY SHEET'!B73,"")</f>
        <v/>
      </c>
      <c r="C16" s="1037"/>
      <c r="D16" s="1037"/>
      <c r="E16" s="1037"/>
      <c r="F16" s="1038" t="str">
        <f>IF('DATA ENTRY SHEET'!BX73="","",'DATA ENTRY SHEET'!BX73)</f>
        <v/>
      </c>
      <c r="G16" s="1038"/>
      <c r="H16" s="1038"/>
      <c r="I16" s="1038"/>
      <c r="J16" s="1038"/>
      <c r="K16" s="1039"/>
      <c r="L16" s="1051" t="str">
        <f>IF(NOT('DATA ENTRY SHEET'!H73=""),'DATA ENTRY SHEET'!H73,"")</f>
        <v/>
      </c>
      <c r="M16" s="1021"/>
      <c r="N16" s="1202" t="str">
        <f>IF(NOT('DATA ENTRY SHEET'!AD73=""),'DATA ENTRY SHEET'!AD73,"")</f>
        <v/>
      </c>
      <c r="O16" s="1203"/>
      <c r="P16" s="1203"/>
      <c r="Q16" s="1203"/>
      <c r="R16" s="1204"/>
      <c r="S16" s="1168" t="str">
        <f>IF(NOT('DATA ENTRY SHEET'!AI73=""),'DATA ENTRY SHEET'!AI73,"")</f>
        <v/>
      </c>
      <c r="T16" s="1169"/>
      <c r="U16" s="1168" t="str">
        <f>IF(NOT('DATA ENTRY SHEET'!AL73=""),'DATA ENTRY SHEET'!AL73,"")</f>
        <v/>
      </c>
      <c r="V16" s="1169"/>
      <c r="W16" s="1168" t="str">
        <f>IF(NOT('DATA ENTRY SHEET'!AO73=""),'DATA ENTRY SHEET'!AO73,"")</f>
        <v/>
      </c>
      <c r="X16" s="1187"/>
      <c r="Y16" s="1169"/>
      <c r="Z16" s="935" t="str">
        <f>IF(Z15="","",ROUNDUP((Z15)*((AB6)+1),2))</f>
        <v/>
      </c>
      <c r="AA16" s="936"/>
      <c r="AB16" s="937"/>
      <c r="AC16" s="935" t="str">
        <f>IF(AC15="","",ROUNDUP((AC15)*($AF$6+1),2))</f>
        <v/>
      </c>
      <c r="AD16" s="936"/>
      <c r="AE16" s="936"/>
      <c r="AF16" s="937"/>
      <c r="AG16" s="1145" t="str">
        <f>IF(NOT('DATA ENTRY SHEET'!AS73=""),'DATA ENTRY SHEET'!AS73,"")</f>
        <v/>
      </c>
      <c r="AH16" s="1146"/>
      <c r="AI16" s="1150" t="str">
        <f>IF('DATA ENTRY SHEET'!BV73="","",'DATA ENTRY SHEET'!BV73)</f>
        <v/>
      </c>
      <c r="AJ16" s="1150"/>
      <c r="AK16" s="922" t="str">
        <f>IF(NOT('DATA ENTRY SHEET'!AU73=""),'DATA ENTRY SHEET'!AU73,"")</f>
        <v/>
      </c>
      <c r="AL16" s="923"/>
      <c r="AM16" s="507"/>
      <c r="AN16" s="962" t="s">
        <v>34</v>
      </c>
      <c r="AO16" s="963"/>
      <c r="AQ16" s="74"/>
    </row>
    <row r="17" spans="1:43" ht="18" customHeight="1" x14ac:dyDescent="0.25">
      <c r="A17" s="256"/>
      <c r="B17" s="1022" t="str">
        <f>IF(NOT('DATA ENTRY SHEET'!C73=""),'DATA ENTRY SHEET'!C73,"")</f>
        <v/>
      </c>
      <c r="C17" s="1023"/>
      <c r="D17" s="1023"/>
      <c r="E17" s="1023"/>
      <c r="F17" s="1023"/>
      <c r="G17" s="1023"/>
      <c r="H17" s="1023"/>
      <c r="I17" s="1023"/>
      <c r="J17" s="1023"/>
      <c r="K17" s="649" t="str">
        <f>IF('DATA ENTRY SHEET'!AG73&lt;&gt;"",LEFT('DATA ENTRY SHEET'!AG73,1),"")</f>
        <v/>
      </c>
      <c r="L17" s="1084" t="str">
        <f>IF(NOT('DATA ENTRY SHEET'!G73=""),'DATA ENTRY SHEET'!G73,"")</f>
        <v/>
      </c>
      <c r="M17" s="998"/>
      <c r="N17" s="1234" t="str">
        <f>IF(NOT('DATA ENTRY SHEET'!AF73=""),'DATA ENTRY SHEET'!AF73,"")</f>
        <v/>
      </c>
      <c r="O17" s="1234"/>
      <c r="P17" s="1234"/>
      <c r="Q17" s="1234"/>
      <c r="R17" s="1234"/>
      <c r="S17" s="1168" t="str">
        <f>IF(NOT('DATA ENTRY SHEET'!AH73=""),'DATA ENTRY SHEET'!AH73,"")</f>
        <v/>
      </c>
      <c r="T17" s="1169"/>
      <c r="U17" s="1187" t="str">
        <f>IF(NOT('DATA ENTRY SHEET'!AK73=""),'DATA ENTRY SHEET'!AK73,"")</f>
        <v/>
      </c>
      <c r="V17" s="1169"/>
      <c r="W17" s="1188" t="str">
        <f>IF(NOT('DATA ENTRY SHEET'!AP73=""),'DATA ENTRY SHEET'!AP73,"")</f>
        <v/>
      </c>
      <c r="X17" s="1189"/>
      <c r="Y17" s="1190"/>
      <c r="Z17" s="935" t="str">
        <f>IF(NOT('DATA ENTRY SHEET'!AX73=""),'DATA ENTRY SHEET'!AX73,"")</f>
        <v/>
      </c>
      <c r="AA17" s="936"/>
      <c r="AB17" s="937"/>
      <c r="AC17" s="935" t="str">
        <f>IF(NOT('DATA ENTRY SHEET'!AZ73=""),'DATA ENTRY SHEET'!AZ73,"")</f>
        <v/>
      </c>
      <c r="AD17" s="936"/>
      <c r="AE17" s="936"/>
      <c r="AF17" s="937"/>
      <c r="AG17" s="1166" t="str">
        <f>IF('DATA ENTRY SHEET'!BR73="","",'DATA ENTRY SHEET'!BR73)</f>
        <v/>
      </c>
      <c r="AH17" s="1167"/>
      <c r="AI17" s="1150" t="str">
        <f>IF('DATA ENTRY SHEET'!BT73="","",'DATA ENTRY SHEET'!BT73)</f>
        <v/>
      </c>
      <c r="AJ17" s="1150"/>
      <c r="AK17" s="922" t="str">
        <f>IF(NOT('DATA ENTRY SHEET'!AV73=""),'DATA ENTRY SHEET'!AV73,"")</f>
        <v/>
      </c>
      <c r="AL17" s="923"/>
      <c r="AM17" s="507"/>
      <c r="AN17" s="331"/>
      <c r="AO17" s="332"/>
      <c r="AQ17" s="74"/>
    </row>
    <row r="18" spans="1:43" ht="18" customHeight="1" thickBot="1" x14ac:dyDescent="0.3">
      <c r="A18" s="256"/>
      <c r="B18" s="981" t="str">
        <f>IF(NOT('DATA ENTRY SHEET'!D73=""),'DATA ENTRY SHEET'!D73,"")</f>
        <v/>
      </c>
      <c r="C18" s="982"/>
      <c r="D18" s="982"/>
      <c r="E18" s="983"/>
      <c r="F18" s="1175" t="str">
        <f>IF('DATA ENTRY SHEET'!E73="","",'DATA ENTRY SHEET'!E73)</f>
        <v/>
      </c>
      <c r="G18" s="982"/>
      <c r="H18" s="982"/>
      <c r="I18" s="982"/>
      <c r="J18" s="982"/>
      <c r="K18" s="983"/>
      <c r="L18" s="1083" t="str">
        <f>IF(NOT('DATA ENTRY SHEET'!I73=""),'DATA ENTRY SHEET'!I73,"")</f>
        <v/>
      </c>
      <c r="M18" s="993"/>
      <c r="N18" s="1231" t="str">
        <f>IF(NOT('DATA ENTRY SHEET'!AE73=""),'DATA ENTRY SHEET'!AE73,"")</f>
        <v/>
      </c>
      <c r="O18" s="1232"/>
      <c r="P18" s="1232"/>
      <c r="Q18" s="1232"/>
      <c r="R18" s="1233"/>
      <c r="S18" s="1147"/>
      <c r="T18" s="1148"/>
      <c r="U18" s="1148"/>
      <c r="V18" s="1149"/>
      <c r="W18" s="1181" t="str">
        <f>IF(NOT('DATA ENTRY SHEET'!AQ73=""),'DATA ENTRY SHEET'!AQ73,"")</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SHEET'!BQ73="","",'DATA ENTRY SHEET'!BQ73)</f>
        <v/>
      </c>
      <c r="AH18" s="1173"/>
      <c r="AI18" s="1155" t="str">
        <f>IF('DATA ENTRY SHEET'!BU73="","",'DATA ENTRY SHEET'!BU73)</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55</v>
      </c>
      <c r="B20" s="984"/>
      <c r="C20" s="985"/>
      <c r="D20" s="985"/>
      <c r="E20" s="985"/>
      <c r="F20" s="985"/>
      <c r="G20" s="985"/>
      <c r="H20" s="985"/>
      <c r="I20" s="985"/>
      <c r="J20" s="985"/>
      <c r="K20" s="986"/>
      <c r="L20" s="1055" t="str">
        <f>IF(NOT('DATA ENTRY SHEET'!F74=""),'DATA ENTRY SHEET'!F74,"")</f>
        <v/>
      </c>
      <c r="M20" s="988"/>
      <c r="N20" s="1235" t="str">
        <f>IF(NOT('DATA ENTRY SHEET'!J74=""),'DATA ENTRY SHEET'!J74,"")</f>
        <v/>
      </c>
      <c r="O20" s="1236"/>
      <c r="P20" s="1236"/>
      <c r="Q20" s="1236"/>
      <c r="R20" s="1237"/>
      <c r="S20" s="1163" t="str">
        <f>IF(NOT('DATA ENTRY SHEET'!AJ74=""),'DATA ENTRY SHEET'!AJ74,"")</f>
        <v/>
      </c>
      <c r="T20" s="1164"/>
      <c r="U20" s="1163" t="str">
        <f>IF(NOT('DATA ENTRY SHEET'!AM74=""),'DATA ENTRY SHEET'!AM74,"")</f>
        <v/>
      </c>
      <c r="V20" s="1164"/>
      <c r="W20" s="1163" t="str">
        <f>IF(NOT('DATA ENTRY SHEET'!AN74=""),'DATA ENTRY SHEET'!AN74,"")</f>
        <v/>
      </c>
      <c r="X20" s="1165"/>
      <c r="Y20" s="1164"/>
      <c r="Z20" s="947" t="str">
        <f>IF('DATA ENTRY SHEET'!AW74="","",'DATA ENTRY SHEET'!AW74)</f>
        <v/>
      </c>
      <c r="AA20" s="948"/>
      <c r="AB20" s="949"/>
      <c r="AC20" s="947" t="str">
        <f>IF(NOT('DATA ENTRY SHEET'!AY74=""),'DATA ENTRY SHEET'!AY74,"")</f>
        <v/>
      </c>
      <c r="AD20" s="948"/>
      <c r="AE20" s="948"/>
      <c r="AF20" s="949"/>
      <c r="AG20" s="1151" t="str">
        <f>IF('DATA ENTRY SHEET'!AR74="","",'DATA ENTRY SHEET'!AR74)</f>
        <v/>
      </c>
      <c r="AH20" s="1152"/>
      <c r="AI20" s="1153" t="str">
        <f>IF('DATA ENTRY SHEET'!BS74="","",'DATA ENTRY SHEET'!BS74)</f>
        <v/>
      </c>
      <c r="AJ20" s="1154"/>
      <c r="AK20" s="924" t="str">
        <f>IF(NOT('DATA ENTRY SHEET'!AT74=""),'DATA ENTRY SHEET'!AT74,"")</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SHEET'!B74=""),'DATA ENTRY SHEET'!B74,"")</f>
        <v/>
      </c>
      <c r="C21" s="1037"/>
      <c r="D21" s="1037"/>
      <c r="E21" s="1037"/>
      <c r="F21" s="1038" t="str">
        <f>IF('DATA ENTRY SHEET'!BX74="","",'DATA ENTRY SHEET'!BX74)</f>
        <v/>
      </c>
      <c r="G21" s="1038"/>
      <c r="H21" s="1038"/>
      <c r="I21" s="1038"/>
      <c r="J21" s="1038"/>
      <c r="K21" s="1039"/>
      <c r="L21" s="1051" t="str">
        <f>IF(NOT('DATA ENTRY SHEET'!H74=""),'DATA ENTRY SHEET'!H74,"")</f>
        <v/>
      </c>
      <c r="M21" s="1021"/>
      <c r="N21" s="1202" t="str">
        <f>IF(NOT('DATA ENTRY SHEET'!AD74=""),'DATA ENTRY SHEET'!AD74,"")</f>
        <v/>
      </c>
      <c r="O21" s="1203"/>
      <c r="P21" s="1203"/>
      <c r="Q21" s="1203"/>
      <c r="R21" s="1204"/>
      <c r="S21" s="1168" t="str">
        <f>IF(NOT('DATA ENTRY SHEET'!AI74=""),'DATA ENTRY SHEET'!AI74,"")</f>
        <v/>
      </c>
      <c r="T21" s="1169"/>
      <c r="U21" s="1168" t="str">
        <f>IF(NOT('DATA ENTRY SHEET'!AL74=""),'DATA ENTRY SHEET'!AL74,"")</f>
        <v/>
      </c>
      <c r="V21" s="1169"/>
      <c r="W21" s="1168" t="str">
        <f>IF(NOT('DATA ENTRY SHEET'!AO74=""),'DATA ENTRY SHEET'!AO74,"")</f>
        <v/>
      </c>
      <c r="X21" s="1187"/>
      <c r="Y21" s="1169"/>
      <c r="Z21" s="935" t="str">
        <f>IF(Z20="","",ROUNDUP((Z20)*(($AB$6)+1),2))</f>
        <v/>
      </c>
      <c r="AA21" s="936"/>
      <c r="AB21" s="937"/>
      <c r="AC21" s="935" t="str">
        <f>IF(AC20="","",ROUNDUP((AC20)*($AF$6+1),2))</f>
        <v/>
      </c>
      <c r="AD21" s="936"/>
      <c r="AE21" s="936"/>
      <c r="AF21" s="937"/>
      <c r="AG21" s="1145" t="str">
        <f>IF(NOT('DATA ENTRY SHEET'!AS74=""),'DATA ENTRY SHEET'!AS74,"")</f>
        <v/>
      </c>
      <c r="AH21" s="1146"/>
      <c r="AI21" s="1150" t="str">
        <f>IF('DATA ENTRY SHEET'!BV74="","",'DATA ENTRY SHEET'!BV74)</f>
        <v/>
      </c>
      <c r="AJ21" s="1150"/>
      <c r="AK21" s="922" t="str">
        <f>IF(NOT('DATA ENTRY SHEET'!AU74=""),'DATA ENTRY SHEET'!AU74,"")</f>
        <v/>
      </c>
      <c r="AL21" s="923"/>
      <c r="AM21" s="507"/>
      <c r="AN21" s="962" t="s">
        <v>34</v>
      </c>
      <c r="AO21" s="963"/>
      <c r="AQ21" s="74"/>
    </row>
    <row r="22" spans="1:43" ht="18" customHeight="1" x14ac:dyDescent="0.25">
      <c r="A22" s="371"/>
      <c r="B22" s="1022" t="str">
        <f>IF(NOT('DATA ENTRY SHEET'!C74=""),'DATA ENTRY SHEET'!C74,"")</f>
        <v/>
      </c>
      <c r="C22" s="1023"/>
      <c r="D22" s="1023"/>
      <c r="E22" s="1023"/>
      <c r="F22" s="1023"/>
      <c r="G22" s="1023"/>
      <c r="H22" s="1023"/>
      <c r="I22" s="1023"/>
      <c r="J22" s="1023"/>
      <c r="K22" s="649" t="str">
        <f>IF('DATA ENTRY SHEET'!AG74&lt;&gt;"",LEFT('DATA ENTRY SHEET'!AG74,1),"")</f>
        <v/>
      </c>
      <c r="L22" s="1084" t="str">
        <f>IF(NOT('DATA ENTRY SHEET'!G74=""),'DATA ENTRY SHEET'!G74,"")</f>
        <v/>
      </c>
      <c r="M22" s="998"/>
      <c r="N22" s="1234" t="str">
        <f>IF(NOT('DATA ENTRY SHEET'!AF74=""),'DATA ENTRY SHEET'!AF74,"")</f>
        <v/>
      </c>
      <c r="O22" s="1234"/>
      <c r="P22" s="1234"/>
      <c r="Q22" s="1234"/>
      <c r="R22" s="1234"/>
      <c r="S22" s="1168" t="str">
        <f>IF(NOT('DATA ENTRY SHEET'!AH74=""),'DATA ENTRY SHEET'!AH74,"")</f>
        <v/>
      </c>
      <c r="T22" s="1169"/>
      <c r="U22" s="1187" t="str">
        <f>IF(NOT('DATA ENTRY SHEET'!AK74=""),'DATA ENTRY SHEET'!AK74,"")</f>
        <v/>
      </c>
      <c r="V22" s="1169"/>
      <c r="W22" s="1188" t="str">
        <f>IF(NOT('DATA ENTRY SHEET'!AP74=""),'DATA ENTRY SHEET'!AP74,"")</f>
        <v/>
      </c>
      <c r="X22" s="1189"/>
      <c r="Y22" s="1190"/>
      <c r="Z22" s="935" t="str">
        <f>IF(NOT('DATA ENTRY SHEET'!AX74=""),'DATA ENTRY SHEET'!AX74,"")</f>
        <v/>
      </c>
      <c r="AA22" s="936"/>
      <c r="AB22" s="937"/>
      <c r="AC22" s="935" t="str">
        <f>IF(NOT('DATA ENTRY SHEET'!AZ74=""),'DATA ENTRY SHEET'!AZ74,"")</f>
        <v/>
      </c>
      <c r="AD22" s="936"/>
      <c r="AE22" s="936"/>
      <c r="AF22" s="937"/>
      <c r="AG22" s="1166" t="str">
        <f>IF('DATA ENTRY SHEET'!BR74="","",'DATA ENTRY SHEET'!BR74)</f>
        <v/>
      </c>
      <c r="AH22" s="1167"/>
      <c r="AI22" s="1150" t="str">
        <f>IF('DATA ENTRY SHEET'!BT74="","",'DATA ENTRY SHEET'!BT74)</f>
        <v/>
      </c>
      <c r="AJ22" s="1150"/>
      <c r="AK22" s="922" t="str">
        <f>IF(NOT('DATA ENTRY SHEET'!AV74=""),'DATA ENTRY SHEET'!AV74,"")</f>
        <v/>
      </c>
      <c r="AL22" s="923"/>
      <c r="AM22" s="507"/>
      <c r="AN22" s="331"/>
      <c r="AO22" s="332"/>
      <c r="AQ22" s="74"/>
    </row>
    <row r="23" spans="1:43" ht="18" customHeight="1" thickBot="1" x14ac:dyDescent="0.3">
      <c r="A23" s="371"/>
      <c r="B23" s="981" t="str">
        <f>IF(NOT('DATA ENTRY SHEET'!D74=""),'DATA ENTRY SHEET'!D74,"")</f>
        <v/>
      </c>
      <c r="C23" s="982"/>
      <c r="D23" s="982"/>
      <c r="E23" s="983"/>
      <c r="F23" s="1175" t="str">
        <f>IF('DATA ENTRY SHEET'!E74="","",'DATA ENTRY SHEET'!E74)</f>
        <v/>
      </c>
      <c r="G23" s="982"/>
      <c r="H23" s="982"/>
      <c r="I23" s="982"/>
      <c r="J23" s="982"/>
      <c r="K23" s="983"/>
      <c r="L23" s="1083" t="str">
        <f>IF(NOT('DATA ENTRY SHEET'!I74=""),'DATA ENTRY SHEET'!I74,"")</f>
        <v/>
      </c>
      <c r="M23" s="993"/>
      <c r="N23" s="1231" t="str">
        <f>IF(NOT('DATA ENTRY SHEET'!AE74=""),'DATA ENTRY SHEET'!AE74,"")</f>
        <v/>
      </c>
      <c r="O23" s="1232"/>
      <c r="P23" s="1232"/>
      <c r="Q23" s="1232"/>
      <c r="R23" s="1233"/>
      <c r="S23" s="1147"/>
      <c r="T23" s="1148"/>
      <c r="U23" s="1148"/>
      <c r="V23" s="1149"/>
      <c r="W23" s="1181" t="str">
        <f>IF(NOT('DATA ENTRY SHEET'!AQ74=""),'DATA ENTRY SHEET'!AQ74,"")</f>
        <v/>
      </c>
      <c r="X23" s="1182"/>
      <c r="Y23" s="1183"/>
      <c r="Z23" s="929" t="str">
        <f t="shared" ref="Z23" si="4">IF(AND(NOT(Z21=""),NOT(Z22="")),(Z22-Z21)/(Z22),"")</f>
        <v/>
      </c>
      <c r="AA23" s="930"/>
      <c r="AB23" s="931"/>
      <c r="AC23" s="929" t="str">
        <f>IF(AND(NOT(AC21=""),NOT(AC22="")),(AC22-AC21)/(AC22),"")</f>
        <v/>
      </c>
      <c r="AD23" s="930"/>
      <c r="AE23" s="930"/>
      <c r="AF23" s="931"/>
      <c r="AG23" s="1172" t="str">
        <f>IF('DATA ENTRY SHEET'!BQ74="","",'DATA ENTRY SHEET'!BQ74)</f>
        <v/>
      </c>
      <c r="AH23" s="1173"/>
      <c r="AI23" s="1155" t="str">
        <f>IF('DATA ENTRY SHEET'!BU74="","",'DATA ENTRY SHEET'!BU74)</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56</v>
      </c>
      <c r="B25" s="984"/>
      <c r="C25" s="985"/>
      <c r="D25" s="985"/>
      <c r="E25" s="985"/>
      <c r="F25" s="985"/>
      <c r="G25" s="985"/>
      <c r="H25" s="985"/>
      <c r="I25" s="985"/>
      <c r="J25" s="985"/>
      <c r="K25" s="986"/>
      <c r="L25" s="1055" t="str">
        <f>IF(NOT('DATA ENTRY SHEET'!F75=""),'DATA ENTRY SHEET'!F75,"")</f>
        <v/>
      </c>
      <c r="M25" s="988"/>
      <c r="N25" s="1235" t="str">
        <f>IF(NOT('DATA ENTRY SHEET'!J75=""),'DATA ENTRY SHEET'!J75,"")</f>
        <v/>
      </c>
      <c r="O25" s="1236"/>
      <c r="P25" s="1236"/>
      <c r="Q25" s="1236"/>
      <c r="R25" s="1237"/>
      <c r="S25" s="1163" t="str">
        <f>IF(NOT('DATA ENTRY SHEET'!AJ75=""),'DATA ENTRY SHEET'!AJ75,"")</f>
        <v/>
      </c>
      <c r="T25" s="1164"/>
      <c r="U25" s="1163" t="str">
        <f>IF(NOT('DATA ENTRY SHEET'!AM75=""),'DATA ENTRY SHEET'!AM75,"")</f>
        <v/>
      </c>
      <c r="V25" s="1164"/>
      <c r="W25" s="1163" t="str">
        <f>IF(NOT('DATA ENTRY SHEET'!AN75=""),'DATA ENTRY SHEET'!AN75,"")</f>
        <v/>
      </c>
      <c r="X25" s="1165"/>
      <c r="Y25" s="1164"/>
      <c r="Z25" s="947" t="str">
        <f>IF('DATA ENTRY SHEET'!AW75="","",'DATA ENTRY SHEET'!AW75)</f>
        <v/>
      </c>
      <c r="AA25" s="948"/>
      <c r="AB25" s="949"/>
      <c r="AC25" s="947" t="str">
        <f>IF(NOT('DATA ENTRY SHEET'!AY75=""),'DATA ENTRY SHEET'!AY75,"")</f>
        <v/>
      </c>
      <c r="AD25" s="948"/>
      <c r="AE25" s="948"/>
      <c r="AF25" s="949"/>
      <c r="AG25" s="1151" t="str">
        <f>IF('DATA ENTRY SHEET'!AR75="","",'DATA ENTRY SHEET'!AR75)</f>
        <v/>
      </c>
      <c r="AH25" s="1152"/>
      <c r="AI25" s="1153" t="str">
        <f>IF('DATA ENTRY SHEET'!BS75="","",'DATA ENTRY SHEET'!BS75)</f>
        <v/>
      </c>
      <c r="AJ25" s="1154"/>
      <c r="AK25" s="924" t="str">
        <f>IF(NOT('DATA ENTRY SHEET'!AT75=""),'DATA ENTRY SHEET'!AT75,"")</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SHEET'!B75=""),'DATA ENTRY SHEET'!B75,"")</f>
        <v/>
      </c>
      <c r="C26" s="1037"/>
      <c r="D26" s="1037"/>
      <c r="E26" s="1037"/>
      <c r="F26" s="1038" t="str">
        <f>IF('DATA ENTRY SHEET'!BX75="","",'DATA ENTRY SHEET'!BX75)</f>
        <v/>
      </c>
      <c r="G26" s="1038"/>
      <c r="H26" s="1038"/>
      <c r="I26" s="1038"/>
      <c r="J26" s="1038"/>
      <c r="K26" s="1039"/>
      <c r="L26" s="1051" t="str">
        <f>IF(NOT('DATA ENTRY SHEET'!H75=""),'DATA ENTRY SHEET'!H75,"")</f>
        <v/>
      </c>
      <c r="M26" s="1021"/>
      <c r="N26" s="1202" t="str">
        <f>IF(NOT('DATA ENTRY SHEET'!AD75=""),'DATA ENTRY SHEET'!AD75,"")</f>
        <v/>
      </c>
      <c r="O26" s="1203"/>
      <c r="P26" s="1203"/>
      <c r="Q26" s="1203"/>
      <c r="R26" s="1204"/>
      <c r="S26" s="1168" t="str">
        <f>IF(NOT('DATA ENTRY SHEET'!AI75=""),'DATA ENTRY SHEET'!AI75,"")</f>
        <v/>
      </c>
      <c r="T26" s="1169"/>
      <c r="U26" s="1168" t="str">
        <f>IF(NOT('DATA ENTRY SHEET'!AL75=""),'DATA ENTRY SHEET'!AL75,"")</f>
        <v/>
      </c>
      <c r="V26" s="1169"/>
      <c r="W26" s="1168" t="str">
        <f>IF(NOT('DATA ENTRY SHEET'!AO75=""),'DATA ENTRY SHEET'!AO75,"")</f>
        <v/>
      </c>
      <c r="X26" s="1187"/>
      <c r="Y26" s="1169"/>
      <c r="Z26" s="935" t="str">
        <f>IF(Z25="","",ROUNDUP((Z25)*(($AB$6)+1),2))</f>
        <v/>
      </c>
      <c r="AA26" s="936"/>
      <c r="AB26" s="937"/>
      <c r="AC26" s="935" t="str">
        <f>IF(AC25="","",ROUNDUP((AC25)*($AF$6+1),2))</f>
        <v/>
      </c>
      <c r="AD26" s="936"/>
      <c r="AE26" s="936"/>
      <c r="AF26" s="937"/>
      <c r="AG26" s="1145" t="str">
        <f>IF(NOT('DATA ENTRY SHEET'!AS75=""),'DATA ENTRY SHEET'!AS75,"")</f>
        <v/>
      </c>
      <c r="AH26" s="1146"/>
      <c r="AI26" s="1150" t="str">
        <f>IF('DATA ENTRY SHEET'!BV75="","",'DATA ENTRY SHEET'!BV75)</f>
        <v/>
      </c>
      <c r="AJ26" s="1150"/>
      <c r="AK26" s="922" t="str">
        <f>IF(NOT('DATA ENTRY SHEET'!AU75=""),'DATA ENTRY SHEET'!AU75,"")</f>
        <v/>
      </c>
      <c r="AL26" s="923"/>
      <c r="AM26" s="507"/>
      <c r="AN26" s="962" t="s">
        <v>34</v>
      </c>
      <c r="AO26" s="963"/>
      <c r="AQ26" s="74"/>
    </row>
    <row r="27" spans="1:43" ht="18" customHeight="1" x14ac:dyDescent="0.25">
      <c r="A27" s="371"/>
      <c r="B27" s="1022" t="str">
        <f>IF(NOT('DATA ENTRY SHEET'!C75=""),'DATA ENTRY SHEET'!C75,"")</f>
        <v/>
      </c>
      <c r="C27" s="1023"/>
      <c r="D27" s="1023"/>
      <c r="E27" s="1023"/>
      <c r="F27" s="1023"/>
      <c r="G27" s="1023"/>
      <c r="H27" s="1023"/>
      <c r="I27" s="1023"/>
      <c r="J27" s="1023"/>
      <c r="K27" s="649" t="str">
        <f>IF('DATA ENTRY SHEET'!AG75&lt;&gt;"",LEFT('DATA ENTRY SHEET'!AG75,1),"")</f>
        <v/>
      </c>
      <c r="L27" s="1084" t="str">
        <f>IF(NOT('DATA ENTRY SHEET'!G75=""),'DATA ENTRY SHEET'!G75,"")</f>
        <v/>
      </c>
      <c r="M27" s="998"/>
      <c r="N27" s="1234" t="str">
        <f>IF(NOT('DATA ENTRY SHEET'!AF75=""),'DATA ENTRY SHEET'!AF75,"")</f>
        <v/>
      </c>
      <c r="O27" s="1234"/>
      <c r="P27" s="1234"/>
      <c r="Q27" s="1234"/>
      <c r="R27" s="1234"/>
      <c r="S27" s="1168" t="str">
        <f>IF(NOT('DATA ENTRY SHEET'!AH75=""),'DATA ENTRY SHEET'!AH75,"")</f>
        <v/>
      </c>
      <c r="T27" s="1169"/>
      <c r="U27" s="1187" t="str">
        <f>IF(NOT('DATA ENTRY SHEET'!AK75=""),'DATA ENTRY SHEET'!AK75,"")</f>
        <v/>
      </c>
      <c r="V27" s="1169"/>
      <c r="W27" s="1188" t="str">
        <f>IF(NOT('DATA ENTRY SHEET'!AP75=""),'DATA ENTRY SHEET'!AP75,"")</f>
        <v/>
      </c>
      <c r="X27" s="1189"/>
      <c r="Y27" s="1190"/>
      <c r="Z27" s="935" t="str">
        <f>IF(NOT('DATA ENTRY SHEET'!AX75=""),'DATA ENTRY SHEET'!AX75,"")</f>
        <v/>
      </c>
      <c r="AA27" s="936"/>
      <c r="AB27" s="937"/>
      <c r="AC27" s="935" t="str">
        <f>IF(NOT('DATA ENTRY SHEET'!AZ75=""),'DATA ENTRY SHEET'!AZ75,"")</f>
        <v/>
      </c>
      <c r="AD27" s="936"/>
      <c r="AE27" s="936"/>
      <c r="AF27" s="937"/>
      <c r="AG27" s="1166" t="str">
        <f>IF('DATA ENTRY SHEET'!BR75="","",'DATA ENTRY SHEET'!BR75)</f>
        <v/>
      </c>
      <c r="AH27" s="1167"/>
      <c r="AI27" s="1150" t="str">
        <f>IF('DATA ENTRY SHEET'!BT75="","",'DATA ENTRY SHEET'!BT75)</f>
        <v/>
      </c>
      <c r="AJ27" s="1150"/>
      <c r="AK27" s="922" t="str">
        <f>IF(NOT('DATA ENTRY SHEET'!AV75=""),'DATA ENTRY SHEET'!AV75,"")</f>
        <v/>
      </c>
      <c r="AL27" s="923"/>
      <c r="AM27" s="507"/>
      <c r="AN27" s="331"/>
      <c r="AO27" s="332"/>
      <c r="AQ27" s="74"/>
    </row>
    <row r="28" spans="1:43" ht="18" customHeight="1" thickBot="1" x14ac:dyDescent="0.3">
      <c r="A28" s="371"/>
      <c r="B28" s="981" t="str">
        <f>IF(NOT('DATA ENTRY SHEET'!D75=""),'DATA ENTRY SHEET'!D75,"")</f>
        <v/>
      </c>
      <c r="C28" s="982"/>
      <c r="D28" s="982"/>
      <c r="E28" s="983"/>
      <c r="F28" s="1175" t="str">
        <f>IF('DATA ENTRY SHEET'!E75="","",'DATA ENTRY SHEET'!E75)</f>
        <v/>
      </c>
      <c r="G28" s="982"/>
      <c r="H28" s="982"/>
      <c r="I28" s="982"/>
      <c r="J28" s="982"/>
      <c r="K28" s="983"/>
      <c r="L28" s="1083" t="str">
        <f>IF(NOT('DATA ENTRY SHEET'!I75=""),'DATA ENTRY SHEET'!I75,"")</f>
        <v/>
      </c>
      <c r="M28" s="993"/>
      <c r="N28" s="1231" t="str">
        <f>IF(NOT('DATA ENTRY SHEET'!AE75=""),'DATA ENTRY SHEET'!AE75,"")</f>
        <v/>
      </c>
      <c r="O28" s="1232"/>
      <c r="P28" s="1232"/>
      <c r="Q28" s="1232"/>
      <c r="R28" s="1233"/>
      <c r="S28" s="1147"/>
      <c r="T28" s="1148"/>
      <c r="U28" s="1148"/>
      <c r="V28" s="1149"/>
      <c r="W28" s="1181" t="str">
        <f>IF(NOT('DATA ENTRY SHEET'!AQ75=""),'DATA ENTRY SHEET'!AQ75,"")</f>
        <v/>
      </c>
      <c r="X28" s="1182"/>
      <c r="Y28" s="1183"/>
      <c r="Z28" s="929" t="str">
        <f t="shared" ref="Z28" si="5">IF(AND(NOT(Z26=""),NOT(Z27="")),(Z27-Z26)/(Z27),"")</f>
        <v/>
      </c>
      <c r="AA28" s="930"/>
      <c r="AB28" s="931"/>
      <c r="AC28" s="929" t="str">
        <f>IF(AND(NOT(AC26=""),NOT(AC27="")),(AC27-AC26)/(AC27),"")</f>
        <v/>
      </c>
      <c r="AD28" s="930"/>
      <c r="AE28" s="930"/>
      <c r="AF28" s="931"/>
      <c r="AG28" s="1172" t="str">
        <f>IF('DATA ENTRY SHEET'!BQ75="","",'DATA ENTRY SHEET'!BQ75)</f>
        <v/>
      </c>
      <c r="AH28" s="1173"/>
      <c r="AI28" s="1155" t="str">
        <f>IF('DATA ENTRY SHEET'!BU75="","",'DATA ENTRY SHEET'!BU75)</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57</v>
      </c>
      <c r="B30" s="984"/>
      <c r="C30" s="985"/>
      <c r="D30" s="985"/>
      <c r="E30" s="985"/>
      <c r="F30" s="985"/>
      <c r="G30" s="985"/>
      <c r="H30" s="985"/>
      <c r="I30" s="985"/>
      <c r="J30" s="985"/>
      <c r="K30" s="986"/>
      <c r="L30" s="1055" t="str">
        <f>IF(NOT('DATA ENTRY SHEET'!F76=""),'DATA ENTRY SHEET'!F76,"")</f>
        <v/>
      </c>
      <c r="M30" s="988"/>
      <c r="N30" s="1235" t="str">
        <f>IF(NOT('DATA ENTRY SHEET'!J76=""),'DATA ENTRY SHEET'!J76,"")</f>
        <v/>
      </c>
      <c r="O30" s="1236"/>
      <c r="P30" s="1236"/>
      <c r="Q30" s="1236"/>
      <c r="R30" s="1237"/>
      <c r="S30" s="1163" t="str">
        <f>IF(NOT('DATA ENTRY SHEET'!AJ76=""),'DATA ENTRY SHEET'!AJ76,"")</f>
        <v/>
      </c>
      <c r="T30" s="1164"/>
      <c r="U30" s="1163" t="str">
        <f>IF(NOT('DATA ENTRY SHEET'!AM76=""),'DATA ENTRY SHEET'!AM76,"")</f>
        <v/>
      </c>
      <c r="V30" s="1164"/>
      <c r="W30" s="1163" t="str">
        <f>IF(NOT('DATA ENTRY SHEET'!AN76=""),'DATA ENTRY SHEET'!AN76,"")</f>
        <v/>
      </c>
      <c r="X30" s="1165"/>
      <c r="Y30" s="1164"/>
      <c r="Z30" s="947" t="str">
        <f>IF('DATA ENTRY SHEET'!AW76="","",'DATA ENTRY SHEET'!AW76)</f>
        <v/>
      </c>
      <c r="AA30" s="948"/>
      <c r="AB30" s="949"/>
      <c r="AC30" s="947" t="str">
        <f>IF(NOT('DATA ENTRY SHEET'!AY76=""),'DATA ENTRY SHEET'!AY76,"")</f>
        <v/>
      </c>
      <c r="AD30" s="948"/>
      <c r="AE30" s="948"/>
      <c r="AF30" s="949"/>
      <c r="AG30" s="1151" t="str">
        <f>IF('DATA ENTRY SHEET'!AR76="","",'DATA ENTRY SHEET'!AR76)</f>
        <v/>
      </c>
      <c r="AH30" s="1152"/>
      <c r="AI30" s="1153" t="str">
        <f>IF('DATA ENTRY SHEET'!BS76="","",'DATA ENTRY SHEET'!BS76)</f>
        <v/>
      </c>
      <c r="AJ30" s="1154"/>
      <c r="AK30" s="924" t="str">
        <f>IF(NOT('DATA ENTRY SHEET'!AT76=""),'DATA ENTRY SHEET'!AT76,"")</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SHEET'!B76=""),'DATA ENTRY SHEET'!B76,"")</f>
        <v/>
      </c>
      <c r="C31" s="1037"/>
      <c r="D31" s="1037"/>
      <c r="E31" s="1037"/>
      <c r="F31" s="1038" t="str">
        <f>IF('DATA ENTRY SHEET'!BX76="","",'DATA ENTRY SHEET'!BX76)</f>
        <v/>
      </c>
      <c r="G31" s="1038"/>
      <c r="H31" s="1038"/>
      <c r="I31" s="1038"/>
      <c r="J31" s="1038"/>
      <c r="K31" s="1039"/>
      <c r="L31" s="1051" t="str">
        <f>IF(NOT('DATA ENTRY SHEET'!H76=""),'DATA ENTRY SHEET'!H76,"")</f>
        <v/>
      </c>
      <c r="M31" s="1021"/>
      <c r="N31" s="1202" t="str">
        <f>IF(NOT('DATA ENTRY SHEET'!AD76=""),'DATA ENTRY SHEET'!AD76,"")</f>
        <v/>
      </c>
      <c r="O31" s="1203"/>
      <c r="P31" s="1203"/>
      <c r="Q31" s="1203"/>
      <c r="R31" s="1204"/>
      <c r="S31" s="1168" t="str">
        <f>IF(NOT('DATA ENTRY SHEET'!AI76=""),'DATA ENTRY SHEET'!AI76,"")</f>
        <v/>
      </c>
      <c r="T31" s="1169"/>
      <c r="U31" s="1168" t="str">
        <f>IF(NOT('DATA ENTRY SHEET'!AL76=""),'DATA ENTRY SHEET'!AL76,"")</f>
        <v/>
      </c>
      <c r="V31" s="1169"/>
      <c r="W31" s="1168" t="str">
        <f>IF(NOT('DATA ENTRY SHEET'!AO76=""),'DATA ENTRY SHEET'!AO76,"")</f>
        <v/>
      </c>
      <c r="X31" s="1187"/>
      <c r="Y31" s="1169"/>
      <c r="Z31" s="935" t="str">
        <f>IF(Z30="","",ROUNDUP((Z30)*(($AB$6)+1),2))</f>
        <v/>
      </c>
      <c r="AA31" s="936"/>
      <c r="AB31" s="937"/>
      <c r="AC31" s="935" t="str">
        <f>IF(AC30="","",ROUNDUP((AC30)*($AF$6+1),2))</f>
        <v/>
      </c>
      <c r="AD31" s="936"/>
      <c r="AE31" s="936"/>
      <c r="AF31" s="937"/>
      <c r="AG31" s="1145" t="str">
        <f>IF(NOT('DATA ENTRY SHEET'!AS76=""),'DATA ENTRY SHEET'!AS76,"")</f>
        <v/>
      </c>
      <c r="AH31" s="1146"/>
      <c r="AI31" s="1150" t="str">
        <f>IF('DATA ENTRY SHEET'!BV76="","",'DATA ENTRY SHEET'!BV76)</f>
        <v/>
      </c>
      <c r="AJ31" s="1150"/>
      <c r="AK31" s="922" t="str">
        <f>IF(NOT('DATA ENTRY SHEET'!AU76=""),'DATA ENTRY SHEET'!AU76,"")</f>
        <v/>
      </c>
      <c r="AL31" s="923"/>
      <c r="AM31" s="507"/>
      <c r="AN31" s="962" t="s">
        <v>34</v>
      </c>
      <c r="AO31" s="963"/>
      <c r="AQ31" s="74"/>
    </row>
    <row r="32" spans="1:43" ht="18" customHeight="1" x14ac:dyDescent="0.25">
      <c r="A32" s="371"/>
      <c r="B32" s="1022" t="str">
        <f>IF(NOT('DATA ENTRY SHEET'!C76=""),'DATA ENTRY SHEET'!C76,"")</f>
        <v/>
      </c>
      <c r="C32" s="1023"/>
      <c r="D32" s="1023"/>
      <c r="E32" s="1023"/>
      <c r="F32" s="1023"/>
      <c r="G32" s="1023"/>
      <c r="H32" s="1023"/>
      <c r="I32" s="1023"/>
      <c r="J32" s="1023"/>
      <c r="K32" s="649" t="str">
        <f>IF('DATA ENTRY SHEET'!AG76&lt;&gt;"",LEFT('DATA ENTRY SHEET'!AG76,1),"")</f>
        <v/>
      </c>
      <c r="L32" s="1084" t="str">
        <f>IF(NOT('DATA ENTRY SHEET'!G76=""),'DATA ENTRY SHEET'!G76,"")</f>
        <v/>
      </c>
      <c r="M32" s="998"/>
      <c r="N32" s="1234" t="str">
        <f>IF(NOT('DATA ENTRY SHEET'!AF76=""),'DATA ENTRY SHEET'!AF76,"")</f>
        <v/>
      </c>
      <c r="O32" s="1234"/>
      <c r="P32" s="1234"/>
      <c r="Q32" s="1234"/>
      <c r="R32" s="1234"/>
      <c r="S32" s="1168" t="str">
        <f>IF(NOT('DATA ENTRY SHEET'!AH76=""),'DATA ENTRY SHEET'!AH76,"")</f>
        <v/>
      </c>
      <c r="T32" s="1169"/>
      <c r="U32" s="1187" t="str">
        <f>IF(NOT('DATA ENTRY SHEET'!AK76=""),'DATA ENTRY SHEET'!AK76,"")</f>
        <v/>
      </c>
      <c r="V32" s="1169"/>
      <c r="W32" s="1188" t="str">
        <f>IF(NOT('DATA ENTRY SHEET'!AP76=""),'DATA ENTRY SHEET'!AP76,"")</f>
        <v/>
      </c>
      <c r="X32" s="1189"/>
      <c r="Y32" s="1190"/>
      <c r="Z32" s="935" t="str">
        <f>IF(NOT('DATA ENTRY SHEET'!AX76=""),'DATA ENTRY SHEET'!AX76,"")</f>
        <v/>
      </c>
      <c r="AA32" s="936"/>
      <c r="AB32" s="937"/>
      <c r="AC32" s="935" t="str">
        <f>IF(NOT('DATA ENTRY SHEET'!AZ76=""),'DATA ENTRY SHEET'!AZ76,"")</f>
        <v/>
      </c>
      <c r="AD32" s="936"/>
      <c r="AE32" s="936"/>
      <c r="AF32" s="937"/>
      <c r="AG32" s="1166" t="str">
        <f>IF('DATA ENTRY SHEET'!BR76="","",'DATA ENTRY SHEET'!BR76)</f>
        <v/>
      </c>
      <c r="AH32" s="1167"/>
      <c r="AI32" s="1150" t="str">
        <f>IF('DATA ENTRY SHEET'!BT76="","",'DATA ENTRY SHEET'!BT76)</f>
        <v/>
      </c>
      <c r="AJ32" s="1150"/>
      <c r="AK32" s="922" t="str">
        <f>IF(NOT('DATA ENTRY SHEET'!AV76=""),'DATA ENTRY SHEET'!AV76,"")</f>
        <v/>
      </c>
      <c r="AL32" s="923"/>
      <c r="AM32" s="507"/>
      <c r="AN32" s="331"/>
      <c r="AO32" s="332"/>
      <c r="AQ32" s="74"/>
    </row>
    <row r="33" spans="1:43" ht="18" customHeight="1" thickBot="1" x14ac:dyDescent="0.3">
      <c r="A33" s="371"/>
      <c r="B33" s="981" t="str">
        <f>IF(NOT('DATA ENTRY SHEET'!D76=""),'DATA ENTRY SHEET'!D76,"")</f>
        <v/>
      </c>
      <c r="C33" s="982"/>
      <c r="D33" s="982"/>
      <c r="E33" s="983"/>
      <c r="F33" s="1175" t="str">
        <f>IF('DATA ENTRY SHEET'!E76="","",'DATA ENTRY SHEET'!E76)</f>
        <v/>
      </c>
      <c r="G33" s="982"/>
      <c r="H33" s="982"/>
      <c r="I33" s="982"/>
      <c r="J33" s="982"/>
      <c r="K33" s="983"/>
      <c r="L33" s="1083" t="str">
        <f>IF(NOT('DATA ENTRY SHEET'!I76=""),'DATA ENTRY SHEET'!I76,"")</f>
        <v/>
      </c>
      <c r="M33" s="993"/>
      <c r="N33" s="1231" t="str">
        <f>IF(NOT('DATA ENTRY SHEET'!AE76=""),'DATA ENTRY SHEET'!AE76,"")</f>
        <v/>
      </c>
      <c r="O33" s="1232"/>
      <c r="P33" s="1232"/>
      <c r="Q33" s="1232"/>
      <c r="R33" s="1233"/>
      <c r="S33" s="1147"/>
      <c r="T33" s="1148"/>
      <c r="U33" s="1148"/>
      <c r="V33" s="1149"/>
      <c r="W33" s="1181" t="str">
        <f>IF(NOT('DATA ENTRY SHEET'!AQ76=""),'DATA ENTRY SHEET'!AQ76,"")</f>
        <v/>
      </c>
      <c r="X33" s="1182"/>
      <c r="Y33" s="1183"/>
      <c r="Z33" s="929" t="str">
        <f t="shared" ref="Z33" si="6">IF(AND(NOT(Z31=""),NOT(Z32="")),(Z32-Z31)/(Z32),"")</f>
        <v/>
      </c>
      <c r="AA33" s="930"/>
      <c r="AB33" s="931"/>
      <c r="AC33" s="929" t="str">
        <f>IF(AND(NOT(AC31=""),NOT(AC32="")),(AC32-AC31)/(AC32),"")</f>
        <v/>
      </c>
      <c r="AD33" s="930"/>
      <c r="AE33" s="930"/>
      <c r="AF33" s="931"/>
      <c r="AG33" s="1172" t="str">
        <f>IF('DATA ENTRY SHEET'!BQ76="","",'DATA ENTRY SHEET'!BQ76)</f>
        <v/>
      </c>
      <c r="AH33" s="1173"/>
      <c r="AI33" s="1155" t="str">
        <f>IF('DATA ENTRY SHEET'!BU76="","",'DATA ENTRY SHEET'!BU76)</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58</v>
      </c>
      <c r="B35" s="984"/>
      <c r="C35" s="985"/>
      <c r="D35" s="985"/>
      <c r="E35" s="985"/>
      <c r="F35" s="985"/>
      <c r="G35" s="985"/>
      <c r="H35" s="985"/>
      <c r="I35" s="985"/>
      <c r="J35" s="985"/>
      <c r="K35" s="986"/>
      <c r="L35" s="1055" t="str">
        <f>IF(NOT('DATA ENTRY SHEET'!F77=""),'DATA ENTRY SHEET'!F77,"")</f>
        <v/>
      </c>
      <c r="M35" s="988"/>
      <c r="N35" s="1235" t="str">
        <f>IF(NOT('DATA ENTRY SHEET'!J77=""),'DATA ENTRY SHEET'!J77,"")</f>
        <v/>
      </c>
      <c r="O35" s="1236"/>
      <c r="P35" s="1236"/>
      <c r="Q35" s="1236"/>
      <c r="R35" s="1237"/>
      <c r="S35" s="1163" t="str">
        <f>IF(NOT('DATA ENTRY SHEET'!AJ77=""),'DATA ENTRY SHEET'!AJ77,"")</f>
        <v/>
      </c>
      <c r="T35" s="1164"/>
      <c r="U35" s="1163" t="str">
        <f>IF(NOT('DATA ENTRY SHEET'!AM77=""),'DATA ENTRY SHEET'!AM77,"")</f>
        <v/>
      </c>
      <c r="V35" s="1164"/>
      <c r="W35" s="1163" t="str">
        <f>IF(NOT('DATA ENTRY SHEET'!AN77=""),'DATA ENTRY SHEET'!AN77,"")</f>
        <v/>
      </c>
      <c r="X35" s="1165"/>
      <c r="Y35" s="1164"/>
      <c r="Z35" s="947" t="str">
        <f>IF('DATA ENTRY SHEET'!AW77="","",'DATA ENTRY SHEET'!AW77)</f>
        <v/>
      </c>
      <c r="AA35" s="948"/>
      <c r="AB35" s="949"/>
      <c r="AC35" s="947" t="str">
        <f>IF(NOT('DATA ENTRY SHEET'!AY77=""),'DATA ENTRY SHEET'!AY77,"")</f>
        <v/>
      </c>
      <c r="AD35" s="948"/>
      <c r="AE35" s="948"/>
      <c r="AF35" s="949"/>
      <c r="AG35" s="1151" t="str">
        <f>IF('DATA ENTRY SHEET'!AR77="","",'DATA ENTRY SHEET'!AR77)</f>
        <v/>
      </c>
      <c r="AH35" s="1152"/>
      <c r="AI35" s="1153" t="str">
        <f>IF('DATA ENTRY SHEET'!BS77="","",'DATA ENTRY SHEET'!BS77)</f>
        <v/>
      </c>
      <c r="AJ35" s="1154"/>
      <c r="AK35" s="924" t="str">
        <f>IF(NOT('DATA ENTRY SHEET'!AT77=""),'DATA ENTRY SHEET'!AT77,"")</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SHEET'!B77=""),'DATA ENTRY SHEET'!B77,"")</f>
        <v/>
      </c>
      <c r="C36" s="1037"/>
      <c r="D36" s="1037"/>
      <c r="E36" s="1037"/>
      <c r="F36" s="1038" t="str">
        <f>IF('DATA ENTRY SHEET'!BX77="","",'DATA ENTRY SHEET'!BX77)</f>
        <v/>
      </c>
      <c r="G36" s="1038"/>
      <c r="H36" s="1038"/>
      <c r="I36" s="1038"/>
      <c r="J36" s="1038"/>
      <c r="K36" s="1039"/>
      <c r="L36" s="1051" t="str">
        <f>IF(NOT('DATA ENTRY SHEET'!H77=""),'DATA ENTRY SHEET'!H77,"")</f>
        <v/>
      </c>
      <c r="M36" s="1021"/>
      <c r="N36" s="1202" t="str">
        <f>IF(NOT('DATA ENTRY SHEET'!AD77=""),'DATA ENTRY SHEET'!AD77,"")</f>
        <v/>
      </c>
      <c r="O36" s="1203"/>
      <c r="P36" s="1203"/>
      <c r="Q36" s="1203"/>
      <c r="R36" s="1204"/>
      <c r="S36" s="1168" t="str">
        <f>IF(NOT('DATA ENTRY SHEET'!AI77=""),'DATA ENTRY SHEET'!AI77,"")</f>
        <v/>
      </c>
      <c r="T36" s="1169"/>
      <c r="U36" s="1168" t="str">
        <f>IF(NOT('DATA ENTRY SHEET'!AL77=""),'DATA ENTRY SHEET'!AL77,"")</f>
        <v/>
      </c>
      <c r="V36" s="1169"/>
      <c r="W36" s="1168" t="str">
        <f>IF(NOT('DATA ENTRY SHEET'!AO77=""),'DATA ENTRY SHEET'!AO77,"")</f>
        <v/>
      </c>
      <c r="X36" s="1187"/>
      <c r="Y36" s="1169"/>
      <c r="Z36" s="935" t="str">
        <f>IF(Z35="","",ROUNDUP((Z35)*(($AB$6)+1),2))</f>
        <v/>
      </c>
      <c r="AA36" s="936"/>
      <c r="AB36" s="937"/>
      <c r="AC36" s="935" t="str">
        <f>IF(AC35="","",ROUNDUP((AC35)*($AF$6+1),2))</f>
        <v/>
      </c>
      <c r="AD36" s="936"/>
      <c r="AE36" s="936"/>
      <c r="AF36" s="937"/>
      <c r="AG36" s="1145" t="str">
        <f>IF(NOT('DATA ENTRY SHEET'!AS77=""),'DATA ENTRY SHEET'!AS77,"")</f>
        <v/>
      </c>
      <c r="AH36" s="1146"/>
      <c r="AI36" s="1150" t="str">
        <f>IF('DATA ENTRY SHEET'!BV77="","",'DATA ENTRY SHEET'!BV77)</f>
        <v/>
      </c>
      <c r="AJ36" s="1150"/>
      <c r="AK36" s="922" t="str">
        <f>IF(NOT('DATA ENTRY SHEET'!AU77=""),'DATA ENTRY SHEET'!AU77,"")</f>
        <v/>
      </c>
      <c r="AL36" s="923"/>
      <c r="AM36" s="507"/>
      <c r="AN36" s="962" t="s">
        <v>34</v>
      </c>
      <c r="AO36" s="963"/>
      <c r="AQ36" s="74"/>
    </row>
    <row r="37" spans="1:43" ht="18" customHeight="1" x14ac:dyDescent="0.25">
      <c r="A37" s="371"/>
      <c r="B37" s="1022" t="str">
        <f>IF(NOT('DATA ENTRY SHEET'!C77=""),'DATA ENTRY SHEET'!C77,"")</f>
        <v/>
      </c>
      <c r="C37" s="1023"/>
      <c r="D37" s="1023"/>
      <c r="E37" s="1023"/>
      <c r="F37" s="1023"/>
      <c r="G37" s="1023"/>
      <c r="H37" s="1023"/>
      <c r="I37" s="1023"/>
      <c r="J37" s="1023"/>
      <c r="K37" s="649" t="str">
        <f>IF('DATA ENTRY SHEET'!AG77&lt;&gt;"",LEFT('DATA ENTRY SHEET'!AG77,1),"")</f>
        <v/>
      </c>
      <c r="L37" s="1084" t="str">
        <f>IF(NOT('DATA ENTRY SHEET'!G77=""),'DATA ENTRY SHEET'!G77,"")</f>
        <v/>
      </c>
      <c r="M37" s="998"/>
      <c r="N37" s="1234" t="str">
        <f>IF(NOT('DATA ENTRY SHEET'!AF77=""),'DATA ENTRY SHEET'!AF77,"")</f>
        <v/>
      </c>
      <c r="O37" s="1234"/>
      <c r="P37" s="1234"/>
      <c r="Q37" s="1234"/>
      <c r="R37" s="1234"/>
      <c r="S37" s="1168" t="str">
        <f>IF(NOT('DATA ENTRY SHEET'!AH77=""),'DATA ENTRY SHEET'!AH77,"")</f>
        <v/>
      </c>
      <c r="T37" s="1169"/>
      <c r="U37" s="1187" t="str">
        <f>IF(NOT('DATA ENTRY SHEET'!AK77=""),'DATA ENTRY SHEET'!AK77,"")</f>
        <v/>
      </c>
      <c r="V37" s="1169"/>
      <c r="W37" s="1188" t="str">
        <f>IF(NOT('DATA ENTRY SHEET'!AP77=""),'DATA ENTRY SHEET'!AP77,"")</f>
        <v/>
      </c>
      <c r="X37" s="1189"/>
      <c r="Y37" s="1190"/>
      <c r="Z37" s="935" t="str">
        <f>IF(NOT('DATA ENTRY SHEET'!AX77=""),'DATA ENTRY SHEET'!AX77,"")</f>
        <v/>
      </c>
      <c r="AA37" s="936"/>
      <c r="AB37" s="937"/>
      <c r="AC37" s="935" t="str">
        <f>IF(NOT('DATA ENTRY SHEET'!AZ77=""),'DATA ENTRY SHEET'!AZ77,"")</f>
        <v/>
      </c>
      <c r="AD37" s="936"/>
      <c r="AE37" s="936"/>
      <c r="AF37" s="937"/>
      <c r="AG37" s="1166" t="str">
        <f>IF('DATA ENTRY SHEET'!BR77="","",'DATA ENTRY SHEET'!BR77)</f>
        <v/>
      </c>
      <c r="AH37" s="1167"/>
      <c r="AI37" s="1150" t="str">
        <f>IF('DATA ENTRY SHEET'!BT77="","",'DATA ENTRY SHEET'!BT77)</f>
        <v/>
      </c>
      <c r="AJ37" s="1150"/>
      <c r="AK37" s="922" t="str">
        <f>IF(NOT('DATA ENTRY SHEET'!AV77=""),'DATA ENTRY SHEET'!AV77,"")</f>
        <v/>
      </c>
      <c r="AL37" s="923"/>
      <c r="AM37" s="507"/>
      <c r="AN37" s="331"/>
      <c r="AO37" s="332"/>
      <c r="AQ37" s="74"/>
    </row>
    <row r="38" spans="1:43" ht="18" customHeight="1" thickBot="1" x14ac:dyDescent="0.3">
      <c r="A38" s="371"/>
      <c r="B38" s="981" t="str">
        <f>IF(NOT('DATA ENTRY SHEET'!D77=""),'DATA ENTRY SHEET'!D77,"")</f>
        <v/>
      </c>
      <c r="C38" s="982"/>
      <c r="D38" s="982"/>
      <c r="E38" s="983"/>
      <c r="F38" s="1175" t="str">
        <f>IF('DATA ENTRY SHEET'!E77="","",'DATA ENTRY SHEET'!E77)</f>
        <v/>
      </c>
      <c r="G38" s="982"/>
      <c r="H38" s="982"/>
      <c r="I38" s="982"/>
      <c r="J38" s="982"/>
      <c r="K38" s="983"/>
      <c r="L38" s="1083" t="str">
        <f>IF(NOT('DATA ENTRY SHEET'!I77=""),'DATA ENTRY SHEET'!I77,"")</f>
        <v/>
      </c>
      <c r="M38" s="993"/>
      <c r="N38" s="1231" t="str">
        <f>IF(NOT('DATA ENTRY SHEET'!AE77=""),'DATA ENTRY SHEET'!AE77,"")</f>
        <v/>
      </c>
      <c r="O38" s="1232"/>
      <c r="P38" s="1232"/>
      <c r="Q38" s="1232"/>
      <c r="R38" s="1233"/>
      <c r="S38" s="1147"/>
      <c r="T38" s="1148"/>
      <c r="U38" s="1148"/>
      <c r="V38" s="1149"/>
      <c r="W38" s="1181" t="str">
        <f>IF(NOT('DATA ENTRY SHEET'!AQ77=""),'DATA ENTRY SHEET'!AQ77,"")</f>
        <v/>
      </c>
      <c r="X38" s="1182"/>
      <c r="Y38" s="1183"/>
      <c r="Z38" s="929" t="str">
        <f t="shared" ref="Z38" si="7">IF(AND(NOT(Z36=""),NOT(Z37="")),(Z37-Z36)/(Z37),"")</f>
        <v/>
      </c>
      <c r="AA38" s="930"/>
      <c r="AB38" s="931"/>
      <c r="AC38" s="929" t="str">
        <f>IF(AND(NOT(AC36=""),NOT(AC37="")),(AC37-AC36)/(AC37),"")</f>
        <v/>
      </c>
      <c r="AD38" s="930"/>
      <c r="AE38" s="930"/>
      <c r="AF38" s="931"/>
      <c r="AG38" s="1172" t="str">
        <f>IF('DATA ENTRY SHEET'!BQ77="","",'DATA ENTRY SHEET'!BQ77)</f>
        <v/>
      </c>
      <c r="AH38" s="1173"/>
      <c r="AI38" s="1155" t="str">
        <f>IF('DATA ENTRY SHEET'!BU77="","",'DATA ENTRY SHEET'!BU77)</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QmZfkXGblvFf7ODuCLDGZzGf11j72ocBaEH0ph/gqA+dxv5J+NtpqMbGCk1wSy/iIt9WMA0QFnVZB6C79gDQNA==" saltValue="V+rIQ+hmfJd594BhJPb8fQ==" spinCount="100000" sheet="1"/>
  <mergeCells count="327">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6:E6"/>
    <mergeCell ref="F6:K6"/>
    <mergeCell ref="L6:M6"/>
    <mergeCell ref="N6:R6"/>
    <mergeCell ref="S6:T6"/>
    <mergeCell ref="U6:V6"/>
    <mergeCell ref="W6:Y6"/>
    <mergeCell ref="Z6:AA6"/>
    <mergeCell ref="AC6:AE6"/>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AF6" sqref="AF6"/>
    </sheetView>
  </sheetViews>
  <sheetFormatPr defaultColWidth="9.28515625" defaultRowHeight="15.75" x14ac:dyDescent="0.25"/>
  <cols>
    <col min="1" max="1" width="2.7109375" style="74" bestFit="1"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B2" s="113" t="s">
        <v>8</v>
      </c>
      <c r="C2" s="77"/>
      <c r="D2" s="77"/>
      <c r="E2" s="492" t="str">
        <f>IF('40-15 PRES - MANDATORY'!$E$10&gt;0,'40-15 PRES - MANDATORY'!$E$10,"")</f>
        <v/>
      </c>
      <c r="F2" s="110"/>
      <c r="G2" s="110"/>
      <c r="H2" s="110"/>
      <c r="I2" s="110"/>
      <c r="J2" s="110"/>
      <c r="K2" s="110"/>
      <c r="L2" s="110"/>
      <c r="M2" s="110"/>
      <c r="N2" s="1216" t="s">
        <v>51</v>
      </c>
      <c r="O2" s="1216"/>
      <c r="P2" s="1216"/>
      <c r="Q2" s="1216"/>
      <c r="R2" s="1209" t="str">
        <f>IF(NOT('40-15 PRES - MANDATORY'!$Y$12=""),'40-15 PRES - MANDATORY'!$Y$12,"")</f>
        <v/>
      </c>
      <c r="S2" s="1209"/>
      <c r="T2" s="1209"/>
      <c r="U2" s="1209"/>
      <c r="V2" s="1209"/>
      <c r="W2" s="821"/>
      <c r="X2" s="820"/>
      <c r="Y2" s="821"/>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9.899999999999999" hidden="1" customHeight="1" x14ac:dyDescent="0.25">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499"/>
      <c r="B5" s="1217" t="s">
        <v>12</v>
      </c>
      <c r="C5" s="1218"/>
      <c r="D5" s="1218"/>
      <c r="E5" s="1218"/>
      <c r="F5" s="1218"/>
      <c r="G5" s="1218"/>
      <c r="H5" s="1218"/>
      <c r="I5" s="1218"/>
      <c r="J5" s="1218"/>
      <c r="K5" s="1219"/>
      <c r="L5" s="1217" t="s">
        <v>16</v>
      </c>
      <c r="M5" s="1219"/>
      <c r="N5" s="1217" t="s">
        <v>142</v>
      </c>
      <c r="O5" s="1218"/>
      <c r="P5" s="1218"/>
      <c r="Q5" s="1218"/>
      <c r="R5" s="1219"/>
      <c r="S5" s="496" t="s">
        <v>30</v>
      </c>
      <c r="T5" s="496"/>
      <c r="U5" s="496" t="s">
        <v>31</v>
      </c>
      <c r="V5" s="496"/>
      <c r="W5" s="496" t="s">
        <v>19</v>
      </c>
      <c r="X5" s="496"/>
      <c r="Y5" s="496"/>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1080</v>
      </c>
      <c r="AR5" s="249"/>
    </row>
    <row r="6" spans="1:44" s="133" customFormat="1" ht="11.25" customHeight="1" x14ac:dyDescent="0.25">
      <c r="A6" s="499"/>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499"/>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499"/>
      <c r="B8" s="495" t="s">
        <v>15</v>
      </c>
      <c r="C8" s="495"/>
      <c r="D8" s="495"/>
      <c r="E8" s="495"/>
      <c r="F8" s="1225" t="s">
        <v>436</v>
      </c>
      <c r="G8" s="1225"/>
      <c r="H8" s="1225"/>
      <c r="I8" s="1225"/>
      <c r="J8" s="1225"/>
      <c r="K8" s="1225"/>
      <c r="L8" s="495" t="s">
        <v>18</v>
      </c>
      <c r="M8" s="243"/>
      <c r="N8" s="1223" t="s">
        <v>141</v>
      </c>
      <c r="O8" s="1226"/>
      <c r="P8" s="1226"/>
      <c r="Q8" s="1226"/>
      <c r="R8" s="1224"/>
      <c r="S8" s="1214" t="s">
        <v>28</v>
      </c>
      <c r="T8" s="1215"/>
      <c r="U8" s="1214" t="s">
        <v>28</v>
      </c>
      <c r="V8" s="1215"/>
      <c r="W8" s="495" t="s">
        <v>22</v>
      </c>
      <c r="X8" s="495"/>
      <c r="Y8" s="495"/>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25">
      <c r="A10" s="371">
        <v>59</v>
      </c>
      <c r="B10" s="984"/>
      <c r="C10" s="985"/>
      <c r="D10" s="985"/>
      <c r="E10" s="985"/>
      <c r="F10" s="985"/>
      <c r="G10" s="985"/>
      <c r="H10" s="985"/>
      <c r="I10" s="985"/>
      <c r="J10" s="985"/>
      <c r="K10" s="986"/>
      <c r="L10" s="1055" t="str">
        <f>IF(NOT('DATA ENTRY SHEET'!F78=""),'DATA ENTRY SHEET'!F78,"")</f>
        <v/>
      </c>
      <c r="M10" s="988"/>
      <c r="N10" s="1235" t="str">
        <f>IF(NOT('DATA ENTRY SHEET'!J78=""),'DATA ENTRY SHEET'!J78,"")</f>
        <v/>
      </c>
      <c r="O10" s="1236"/>
      <c r="P10" s="1236"/>
      <c r="Q10" s="1236"/>
      <c r="R10" s="1237"/>
      <c r="S10" s="1163" t="str">
        <f>IF(NOT('DATA ENTRY SHEET'!AJ78=""),'DATA ENTRY SHEET'!AJ78,"")</f>
        <v/>
      </c>
      <c r="T10" s="1164"/>
      <c r="U10" s="1163" t="str">
        <f>IF(NOT('DATA ENTRY SHEET'!AM78=""),'DATA ENTRY SHEET'!AM78,"")</f>
        <v/>
      </c>
      <c r="V10" s="1164"/>
      <c r="W10" s="1163" t="str">
        <f>IF(NOT('DATA ENTRY SHEET'!AN78=""),'DATA ENTRY SHEET'!AN78,"")</f>
        <v/>
      </c>
      <c r="X10" s="1165"/>
      <c r="Y10" s="1164"/>
      <c r="Z10" s="947" t="str">
        <f>IF('DATA ENTRY SHEET'!AW78="","",'DATA ENTRY SHEET'!AW78)</f>
        <v/>
      </c>
      <c r="AA10" s="948"/>
      <c r="AB10" s="949"/>
      <c r="AC10" s="947" t="str">
        <f>IF(NOT('DATA ENTRY SHEET'!AY78=""),'DATA ENTRY SHEET'!AY78,"")</f>
        <v/>
      </c>
      <c r="AD10" s="948"/>
      <c r="AE10" s="948"/>
      <c r="AF10" s="949"/>
      <c r="AG10" s="1151" t="str">
        <f>IF('DATA ENTRY SHEET'!AR78="","",'DATA ENTRY SHEET'!AR78)</f>
        <v/>
      </c>
      <c r="AH10" s="1152"/>
      <c r="AI10" s="1153" t="str">
        <f>IF('DATA ENTRY SHEET'!BS78="","",'DATA ENTRY SHEET'!BS78)</f>
        <v/>
      </c>
      <c r="AJ10" s="1154"/>
      <c r="AK10" s="924" t="str">
        <f>IF(NOT('DATA ENTRY SHEET'!AT78=""),'DATA ENTRY SHEET'!AT78,"")</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SHEET'!B78=""),'DATA ENTRY SHEET'!B78,"")</f>
        <v/>
      </c>
      <c r="C11" s="1037"/>
      <c r="D11" s="1037"/>
      <c r="E11" s="1037"/>
      <c r="F11" s="1038" t="str">
        <f>IF('DATA ENTRY SHEET'!BX78="","",'DATA ENTRY SHEET'!BX78)</f>
        <v/>
      </c>
      <c r="G11" s="1038"/>
      <c r="H11" s="1038"/>
      <c r="I11" s="1038"/>
      <c r="J11" s="1038"/>
      <c r="K11" s="1039"/>
      <c r="L11" s="1051" t="str">
        <f>IF(NOT('DATA ENTRY SHEET'!H78=""),'DATA ENTRY SHEET'!H78,"")</f>
        <v/>
      </c>
      <c r="M11" s="1021"/>
      <c r="N11" s="1202" t="str">
        <f>IF(NOT('DATA ENTRY SHEET'!AD78=""),'DATA ENTRY SHEET'!AD78,"")</f>
        <v/>
      </c>
      <c r="O11" s="1203"/>
      <c r="P11" s="1203"/>
      <c r="Q11" s="1203"/>
      <c r="R11" s="1204"/>
      <c r="S11" s="1168" t="str">
        <f>IF(NOT('DATA ENTRY SHEET'!AI78=""),'DATA ENTRY SHEET'!AI78,"")</f>
        <v/>
      </c>
      <c r="T11" s="1169"/>
      <c r="U11" s="1168" t="str">
        <f>IF(NOT('DATA ENTRY SHEET'!AL78=""),'DATA ENTRY SHEET'!AL78,"")</f>
        <v/>
      </c>
      <c r="V11" s="1169"/>
      <c r="W11" s="1168" t="str">
        <f>IF(NOT('DATA ENTRY SHEET'!AO78=""),'DATA ENTRY SHEET'!AO78,"")</f>
        <v/>
      </c>
      <c r="X11" s="1187"/>
      <c r="Y11" s="1169"/>
      <c r="Z11" s="935" t="str">
        <f>IF(Z10="","",ROUNDUP((Z10)*((AB6)+1),2))</f>
        <v/>
      </c>
      <c r="AA11" s="936"/>
      <c r="AB11" s="937"/>
      <c r="AC11" s="935" t="str">
        <f>IF(AC10="","",ROUNDUP((AC10)*($AF$6+1),2))</f>
        <v/>
      </c>
      <c r="AD11" s="936"/>
      <c r="AE11" s="936"/>
      <c r="AF11" s="937"/>
      <c r="AG11" s="1145" t="str">
        <f>IF(NOT('DATA ENTRY SHEET'!AS78=""),'DATA ENTRY SHEET'!AS78,"")</f>
        <v/>
      </c>
      <c r="AH11" s="1146"/>
      <c r="AI11" s="1150" t="str">
        <f>IF('DATA ENTRY SHEET'!BV78="","",'DATA ENTRY SHEET'!BV78)</f>
        <v/>
      </c>
      <c r="AJ11" s="1150"/>
      <c r="AK11" s="922" t="str">
        <f>IF(NOT('DATA ENTRY SHEET'!AU78=""),'DATA ENTRY SHEET'!AU78,"")</f>
        <v/>
      </c>
      <c r="AL11" s="923"/>
      <c r="AM11" s="507"/>
      <c r="AN11" s="962" t="s">
        <v>34</v>
      </c>
      <c r="AO11" s="963"/>
      <c r="AQ11" s="74"/>
    </row>
    <row r="12" spans="1:44" ht="18" customHeight="1" x14ac:dyDescent="0.25">
      <c r="A12" s="371"/>
      <c r="B12" s="1022" t="str">
        <f>IF(NOT('DATA ENTRY SHEET'!C78=""),'DATA ENTRY SHEET'!C78,"")</f>
        <v/>
      </c>
      <c r="C12" s="1023"/>
      <c r="D12" s="1023"/>
      <c r="E12" s="1023"/>
      <c r="F12" s="1023"/>
      <c r="G12" s="1023"/>
      <c r="H12" s="1023"/>
      <c r="I12" s="1023"/>
      <c r="J12" s="1023"/>
      <c r="K12" s="649" t="str">
        <f>IF('DATA ENTRY SHEET'!AG78&lt;&gt;"",LEFT('DATA ENTRY SHEET'!AG78,1),"")</f>
        <v/>
      </c>
      <c r="L12" s="1084" t="str">
        <f>IF(NOT('DATA ENTRY SHEET'!G78=""),'DATA ENTRY SHEET'!G78,"")</f>
        <v/>
      </c>
      <c r="M12" s="998"/>
      <c r="N12" s="1234" t="str">
        <f>IF(NOT('DATA ENTRY SHEET'!AF78=""),'DATA ENTRY SHEET'!AF78,"")</f>
        <v/>
      </c>
      <c r="O12" s="1234"/>
      <c r="P12" s="1234"/>
      <c r="Q12" s="1234"/>
      <c r="R12" s="1234"/>
      <c r="S12" s="1168" t="str">
        <f>IF(NOT('DATA ENTRY SHEET'!AH78=""),'DATA ENTRY SHEET'!AH78,"")</f>
        <v/>
      </c>
      <c r="T12" s="1169"/>
      <c r="U12" s="1187" t="str">
        <f>IF(NOT('DATA ENTRY SHEET'!AK78=""),'DATA ENTRY SHEET'!AK78,"")</f>
        <v/>
      </c>
      <c r="V12" s="1169"/>
      <c r="W12" s="1188" t="str">
        <f>IF(NOT('DATA ENTRY SHEET'!AP78=""),'DATA ENTRY SHEET'!AP78,"")</f>
        <v/>
      </c>
      <c r="X12" s="1189"/>
      <c r="Y12" s="1190"/>
      <c r="Z12" s="935" t="str">
        <f>IF(NOT('DATA ENTRY SHEET'!AX78=""),'DATA ENTRY SHEET'!AX78,"")</f>
        <v/>
      </c>
      <c r="AA12" s="936"/>
      <c r="AB12" s="937"/>
      <c r="AC12" s="935" t="str">
        <f>IF(NOT('DATA ENTRY SHEET'!AZ78=""),'DATA ENTRY SHEET'!AZ78,"")</f>
        <v/>
      </c>
      <c r="AD12" s="936"/>
      <c r="AE12" s="936"/>
      <c r="AF12" s="937"/>
      <c r="AG12" s="1166" t="str">
        <f>IF('DATA ENTRY SHEET'!BR78="","",'DATA ENTRY SHEET'!BR78)</f>
        <v/>
      </c>
      <c r="AH12" s="1167"/>
      <c r="AI12" s="1150" t="str">
        <f>IF('DATA ENTRY SHEET'!BT78="","",'DATA ENTRY SHEET'!BT78)</f>
        <v/>
      </c>
      <c r="AJ12" s="1150"/>
      <c r="AK12" s="922" t="str">
        <f>IF(NOT('DATA ENTRY SHEET'!AV78=""),'DATA ENTRY SHEET'!AV78,"")</f>
        <v/>
      </c>
      <c r="AL12" s="923"/>
      <c r="AM12" s="507"/>
      <c r="AN12" s="331"/>
      <c r="AO12" s="332"/>
      <c r="AQ12" s="74"/>
    </row>
    <row r="13" spans="1:44" ht="18" customHeight="1" thickBot="1" x14ac:dyDescent="0.3">
      <c r="A13" s="371"/>
      <c r="B13" s="981" t="str">
        <f>IF(NOT('DATA ENTRY SHEET'!D78=""),'DATA ENTRY SHEET'!D78,"")</f>
        <v/>
      </c>
      <c r="C13" s="982"/>
      <c r="D13" s="982"/>
      <c r="E13" s="983"/>
      <c r="F13" s="1175" t="str">
        <f>IF('DATA ENTRY SHEET'!E78="","",'DATA ENTRY SHEET'!E78)</f>
        <v/>
      </c>
      <c r="G13" s="982"/>
      <c r="H13" s="982"/>
      <c r="I13" s="982"/>
      <c r="J13" s="982"/>
      <c r="K13" s="983"/>
      <c r="L13" s="1083" t="str">
        <f>IF(NOT('DATA ENTRY SHEET'!I78=""),'DATA ENTRY SHEET'!I78,"")</f>
        <v/>
      </c>
      <c r="M13" s="993"/>
      <c r="N13" s="1231" t="str">
        <f>IF(NOT('DATA ENTRY SHEET'!AE78=""),'DATA ENTRY SHEET'!AE78,"")</f>
        <v/>
      </c>
      <c r="O13" s="1232"/>
      <c r="P13" s="1232"/>
      <c r="Q13" s="1232"/>
      <c r="R13" s="1233"/>
      <c r="S13" s="1205"/>
      <c r="T13" s="1206"/>
      <c r="U13" s="1206"/>
      <c r="V13" s="1207"/>
      <c r="W13" s="1181" t="str">
        <f>IF(NOT('DATA ENTRY SHEET'!AQ78=""),'DATA ENTRY SHEET'!AQ78,"")</f>
        <v/>
      </c>
      <c r="X13" s="1182"/>
      <c r="Y13" s="1183"/>
      <c r="Z13" s="929" t="str">
        <f t="shared" ref="Z13" si="0">IF(AND(NOT(Z11=""),NOT(Z12="")),(Z12-Z11)/(Z12),"")</f>
        <v/>
      </c>
      <c r="AA13" s="930"/>
      <c r="AB13" s="931"/>
      <c r="AC13" s="929" t="str">
        <f t="shared" ref="AC13" si="1">IF(AND(NOT(AC11=""),NOT(AC12="")),(AC12-AC11)/(AC12),"")</f>
        <v/>
      </c>
      <c r="AD13" s="930"/>
      <c r="AE13" s="930"/>
      <c r="AF13" s="931"/>
      <c r="AG13" s="1172" t="str">
        <f>IF('DATA ENTRY SHEET'!BQ78="","",'DATA ENTRY SHEET'!BQ78)</f>
        <v/>
      </c>
      <c r="AH13" s="1173"/>
      <c r="AI13" s="1155" t="str">
        <f>IF('DATA ENTRY SHEET'!BU78="","",'DATA ENTRY SHEET'!BU78)</f>
        <v/>
      </c>
      <c r="AJ13" s="1156"/>
      <c r="AK13" s="1156"/>
      <c r="AL13" s="1157"/>
      <c r="AM13" s="508"/>
      <c r="AN13" s="334"/>
      <c r="AO13" s="335"/>
      <c r="AQ13" s="74"/>
    </row>
    <row r="14" spans="1:44" ht="4.5" customHeight="1" thickBot="1" x14ac:dyDescent="0.3">
      <c r="A14" s="409"/>
      <c r="B14" s="510"/>
      <c r="C14" s="510"/>
      <c r="D14" s="510"/>
      <c r="E14" s="510"/>
      <c r="F14" s="510"/>
      <c r="G14" s="510"/>
      <c r="H14" s="510"/>
      <c r="I14" s="510"/>
      <c r="J14" s="510"/>
      <c r="K14" s="510"/>
      <c r="L14" s="786"/>
      <c r="M14" s="786"/>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25">
      <c r="A15" s="256">
        <v>60</v>
      </c>
      <c r="B15" s="984"/>
      <c r="C15" s="985"/>
      <c r="D15" s="985"/>
      <c r="E15" s="985"/>
      <c r="F15" s="985"/>
      <c r="G15" s="985"/>
      <c r="H15" s="985"/>
      <c r="I15" s="985"/>
      <c r="J15" s="985"/>
      <c r="K15" s="986"/>
      <c r="L15" s="1055" t="str">
        <f>IF(NOT('DATA ENTRY SHEET'!F79=""),'DATA ENTRY SHEET'!F79,"")</f>
        <v/>
      </c>
      <c r="M15" s="988"/>
      <c r="N15" s="1235" t="str">
        <f>IF(NOT('DATA ENTRY SHEET'!J79=""),'DATA ENTRY SHEET'!J79,"")</f>
        <v/>
      </c>
      <c r="O15" s="1236"/>
      <c r="P15" s="1236"/>
      <c r="Q15" s="1236"/>
      <c r="R15" s="1237"/>
      <c r="S15" s="1163" t="str">
        <f>IF(NOT('DATA ENTRY SHEET'!AJ79=""),'DATA ENTRY SHEET'!AJ79,"")</f>
        <v/>
      </c>
      <c r="T15" s="1164"/>
      <c r="U15" s="1163" t="str">
        <f>IF(NOT('DATA ENTRY SHEET'!AM79=""),'DATA ENTRY SHEET'!AM79,"")</f>
        <v/>
      </c>
      <c r="V15" s="1164"/>
      <c r="W15" s="1163" t="str">
        <f>IF(NOT('DATA ENTRY SHEET'!AN79=""),'DATA ENTRY SHEET'!AN79,"")</f>
        <v/>
      </c>
      <c r="X15" s="1165"/>
      <c r="Y15" s="1164"/>
      <c r="Z15" s="947" t="str">
        <f>IF('DATA ENTRY SHEET'!AW79="","",'DATA ENTRY SHEET'!AW79)</f>
        <v/>
      </c>
      <c r="AA15" s="948"/>
      <c r="AB15" s="949"/>
      <c r="AC15" s="947" t="str">
        <f>IF(NOT('DATA ENTRY SHEET'!AY79=""),'DATA ENTRY SHEET'!AY79,"")</f>
        <v/>
      </c>
      <c r="AD15" s="948"/>
      <c r="AE15" s="948"/>
      <c r="AF15" s="949"/>
      <c r="AG15" s="1151" t="str">
        <f>IF('DATA ENTRY SHEET'!AR79="","",'DATA ENTRY SHEET'!AR79)</f>
        <v/>
      </c>
      <c r="AH15" s="1152"/>
      <c r="AI15" s="1153" t="str">
        <f>IF('DATA ENTRY SHEET'!BS79="","",'DATA ENTRY SHEET'!BS79)</f>
        <v/>
      </c>
      <c r="AJ15" s="1154"/>
      <c r="AK15" s="924" t="str">
        <f>IF(NOT('DATA ENTRY SHEET'!AT79=""),'DATA ENTRY SHEET'!AT79,"")</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SHEET'!B79=""),'DATA ENTRY SHEET'!B79,"")</f>
        <v/>
      </c>
      <c r="C16" s="1037"/>
      <c r="D16" s="1037"/>
      <c r="E16" s="1037"/>
      <c r="F16" s="1038" t="str">
        <f>IF('DATA ENTRY SHEET'!BX79="","",'DATA ENTRY SHEET'!BX79)</f>
        <v/>
      </c>
      <c r="G16" s="1038"/>
      <c r="H16" s="1038"/>
      <c r="I16" s="1038"/>
      <c r="J16" s="1038"/>
      <c r="K16" s="1039"/>
      <c r="L16" s="1051" t="str">
        <f>IF(NOT('DATA ENTRY SHEET'!H79=""),'DATA ENTRY SHEET'!H79,"")</f>
        <v/>
      </c>
      <c r="M16" s="1021"/>
      <c r="N16" s="1202" t="str">
        <f>IF(NOT('DATA ENTRY SHEET'!AD79=""),'DATA ENTRY SHEET'!AD79,"")</f>
        <v/>
      </c>
      <c r="O16" s="1203"/>
      <c r="P16" s="1203"/>
      <c r="Q16" s="1203"/>
      <c r="R16" s="1204"/>
      <c r="S16" s="1168" t="str">
        <f>IF(NOT('DATA ENTRY SHEET'!AI79=""),'DATA ENTRY SHEET'!AI79,"")</f>
        <v/>
      </c>
      <c r="T16" s="1169"/>
      <c r="U16" s="1168" t="str">
        <f>IF(NOT('DATA ENTRY SHEET'!AL79=""),'DATA ENTRY SHEET'!AL79,"")</f>
        <v/>
      </c>
      <c r="V16" s="1169"/>
      <c r="W16" s="1168" t="str">
        <f>IF(NOT('DATA ENTRY SHEET'!AO79=""),'DATA ENTRY SHEET'!AO79,"")</f>
        <v/>
      </c>
      <c r="X16" s="1187"/>
      <c r="Y16" s="1169"/>
      <c r="Z16" s="935" t="str">
        <f>IF(Z15="","",ROUNDUP((Z15)*((AB6)+1),2))</f>
        <v/>
      </c>
      <c r="AA16" s="936"/>
      <c r="AB16" s="937"/>
      <c r="AC16" s="935" t="str">
        <f>IF(AC15="","",ROUNDUP((AC15)*($AF$6+1),2))</f>
        <v/>
      </c>
      <c r="AD16" s="936"/>
      <c r="AE16" s="936"/>
      <c r="AF16" s="937"/>
      <c r="AG16" s="1145" t="str">
        <f>IF(NOT('DATA ENTRY SHEET'!AS79=""),'DATA ENTRY SHEET'!AS79,"")</f>
        <v/>
      </c>
      <c r="AH16" s="1146"/>
      <c r="AI16" s="1150" t="str">
        <f>IF('DATA ENTRY SHEET'!BV79="","",'DATA ENTRY SHEET'!BV79)</f>
        <v/>
      </c>
      <c r="AJ16" s="1150"/>
      <c r="AK16" s="922" t="str">
        <f>IF(NOT('DATA ENTRY SHEET'!AU79=""),'DATA ENTRY SHEET'!AU79,"")</f>
        <v/>
      </c>
      <c r="AL16" s="923"/>
      <c r="AM16" s="507"/>
      <c r="AN16" s="962" t="s">
        <v>34</v>
      </c>
      <c r="AO16" s="963"/>
      <c r="AQ16" s="74"/>
    </row>
    <row r="17" spans="1:43" ht="18" customHeight="1" x14ac:dyDescent="0.25">
      <c r="A17" s="256"/>
      <c r="B17" s="1022" t="str">
        <f>IF(NOT('DATA ENTRY SHEET'!C79=""),'DATA ENTRY SHEET'!C79,"")</f>
        <v/>
      </c>
      <c r="C17" s="1023"/>
      <c r="D17" s="1023"/>
      <c r="E17" s="1023"/>
      <c r="F17" s="1023"/>
      <c r="G17" s="1023"/>
      <c r="H17" s="1023"/>
      <c r="I17" s="1023"/>
      <c r="J17" s="1023"/>
      <c r="K17" s="649" t="str">
        <f>IF('DATA ENTRY SHEET'!AG79&lt;&gt;"",LEFT('DATA ENTRY SHEET'!AG79,1),"")</f>
        <v/>
      </c>
      <c r="L17" s="1084" t="str">
        <f>IF(NOT('DATA ENTRY SHEET'!G79=""),'DATA ENTRY SHEET'!G79,"")</f>
        <v/>
      </c>
      <c r="M17" s="998"/>
      <c r="N17" s="1234" t="str">
        <f>IF(NOT('DATA ENTRY SHEET'!AF79=""),'DATA ENTRY SHEET'!AF79,"")</f>
        <v/>
      </c>
      <c r="O17" s="1234"/>
      <c r="P17" s="1234"/>
      <c r="Q17" s="1234"/>
      <c r="R17" s="1234"/>
      <c r="S17" s="1168" t="str">
        <f>IF(NOT('DATA ENTRY SHEET'!AH79=""),'DATA ENTRY SHEET'!AH79,"")</f>
        <v/>
      </c>
      <c r="T17" s="1169"/>
      <c r="U17" s="1187" t="str">
        <f>IF(NOT('DATA ENTRY SHEET'!AK79=""),'DATA ENTRY SHEET'!AK79,"")</f>
        <v/>
      </c>
      <c r="V17" s="1169"/>
      <c r="W17" s="1188" t="str">
        <f>IF(NOT('DATA ENTRY SHEET'!AP79=""),'DATA ENTRY SHEET'!AP79,"")</f>
        <v/>
      </c>
      <c r="X17" s="1189"/>
      <c r="Y17" s="1190"/>
      <c r="Z17" s="935" t="str">
        <f>IF(NOT('DATA ENTRY SHEET'!AX79=""),'DATA ENTRY SHEET'!AX79,"")</f>
        <v/>
      </c>
      <c r="AA17" s="936"/>
      <c r="AB17" s="937"/>
      <c r="AC17" s="935" t="str">
        <f>IF(NOT('DATA ENTRY SHEET'!AZ79=""),'DATA ENTRY SHEET'!AZ79,"")</f>
        <v/>
      </c>
      <c r="AD17" s="936"/>
      <c r="AE17" s="936"/>
      <c r="AF17" s="937"/>
      <c r="AG17" s="1166" t="str">
        <f>IF('DATA ENTRY SHEET'!BR79="","",'DATA ENTRY SHEET'!BR79)</f>
        <v/>
      </c>
      <c r="AH17" s="1167"/>
      <c r="AI17" s="1150" t="str">
        <f>IF('DATA ENTRY SHEET'!BT79="","",'DATA ENTRY SHEET'!BT79)</f>
        <v/>
      </c>
      <c r="AJ17" s="1150"/>
      <c r="AK17" s="922" t="str">
        <f>IF(NOT('DATA ENTRY SHEET'!AV79=""),'DATA ENTRY SHEET'!AV79,"")</f>
        <v/>
      </c>
      <c r="AL17" s="923"/>
      <c r="AM17" s="507"/>
      <c r="AN17" s="331"/>
      <c r="AO17" s="332"/>
      <c r="AQ17" s="74"/>
    </row>
    <row r="18" spans="1:43" ht="18" customHeight="1" thickBot="1" x14ac:dyDescent="0.3">
      <c r="A18" s="256"/>
      <c r="B18" s="981" t="str">
        <f>IF(NOT('DATA ENTRY SHEET'!D79=""),'DATA ENTRY SHEET'!D79,"")</f>
        <v/>
      </c>
      <c r="C18" s="982"/>
      <c r="D18" s="982"/>
      <c r="E18" s="983"/>
      <c r="F18" s="1175" t="str">
        <f>IF('DATA ENTRY SHEET'!E79="","",'DATA ENTRY SHEET'!E79)</f>
        <v/>
      </c>
      <c r="G18" s="982"/>
      <c r="H18" s="982"/>
      <c r="I18" s="982"/>
      <c r="J18" s="982"/>
      <c r="K18" s="983"/>
      <c r="L18" s="1083" t="str">
        <f>IF(NOT('DATA ENTRY SHEET'!I79=""),'DATA ENTRY SHEET'!I79,"")</f>
        <v/>
      </c>
      <c r="M18" s="993"/>
      <c r="N18" s="1231" t="str">
        <f>IF(NOT('DATA ENTRY SHEET'!AE79=""),'DATA ENTRY SHEET'!AE79,"")</f>
        <v/>
      </c>
      <c r="O18" s="1232"/>
      <c r="P18" s="1232"/>
      <c r="Q18" s="1232"/>
      <c r="R18" s="1233"/>
      <c r="S18" s="1147"/>
      <c r="T18" s="1148"/>
      <c r="U18" s="1148"/>
      <c r="V18" s="1149"/>
      <c r="W18" s="1181" t="str">
        <f>IF(NOT('DATA ENTRY SHEET'!AQ79=""),'DATA ENTRY SHEET'!AQ79,"")</f>
        <v/>
      </c>
      <c r="X18" s="1182"/>
      <c r="Y18" s="1183"/>
      <c r="Z18" s="929" t="str">
        <f t="shared" ref="Z18" si="2">IF(AND(NOT(Z16=""),NOT(Z17="")),(Z17-Z16)/(Z17),"")</f>
        <v/>
      </c>
      <c r="AA18" s="930"/>
      <c r="AB18" s="931"/>
      <c r="AC18" s="929" t="str">
        <f t="shared" ref="AC18" si="3">IF(AND(NOT(AC16=""),NOT(AC17="")),(AC17-AC16)/(AC17),"")</f>
        <v/>
      </c>
      <c r="AD18" s="930"/>
      <c r="AE18" s="930"/>
      <c r="AF18" s="931"/>
      <c r="AG18" s="1172" t="str">
        <f>IF('DATA ENTRY SHEET'!BQ79="","",'DATA ENTRY SHEET'!BQ79)</f>
        <v/>
      </c>
      <c r="AH18" s="1173"/>
      <c r="AI18" s="1155" t="str">
        <f>IF('DATA ENTRY SHEET'!BU79="","",'DATA ENTRY SHEET'!BU79)</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6"/>
      <c r="M19" s="786"/>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25">
      <c r="A20" s="371">
        <v>61</v>
      </c>
      <c r="B20" s="984"/>
      <c r="C20" s="985"/>
      <c r="D20" s="985"/>
      <c r="E20" s="985"/>
      <c r="F20" s="985"/>
      <c r="G20" s="985"/>
      <c r="H20" s="985"/>
      <c r="I20" s="985"/>
      <c r="J20" s="985"/>
      <c r="K20" s="986"/>
      <c r="L20" s="1055" t="str">
        <f>IF(NOT('DATA ENTRY SHEET'!F80=""),'DATA ENTRY SHEET'!F80,"")</f>
        <v/>
      </c>
      <c r="M20" s="988"/>
      <c r="N20" s="1235" t="str">
        <f>IF(NOT('DATA ENTRY SHEET'!J80=""),'DATA ENTRY SHEET'!J80,"")</f>
        <v/>
      </c>
      <c r="O20" s="1236"/>
      <c r="P20" s="1236"/>
      <c r="Q20" s="1236"/>
      <c r="R20" s="1237"/>
      <c r="S20" s="1163" t="str">
        <f>IF(NOT('DATA ENTRY SHEET'!AJ80=""),'DATA ENTRY SHEET'!AJ80,"")</f>
        <v/>
      </c>
      <c r="T20" s="1164"/>
      <c r="U20" s="1163" t="str">
        <f>IF(NOT('DATA ENTRY SHEET'!AM80=""),'DATA ENTRY SHEET'!AM80,"")</f>
        <v/>
      </c>
      <c r="V20" s="1164"/>
      <c r="W20" s="1163" t="str">
        <f>IF(NOT('DATA ENTRY SHEET'!AN80=""),'DATA ENTRY SHEET'!AN80,"")</f>
        <v/>
      </c>
      <c r="X20" s="1165"/>
      <c r="Y20" s="1164"/>
      <c r="Z20" s="947" t="str">
        <f>IF('DATA ENTRY SHEET'!AW80="","",'DATA ENTRY SHEET'!AW80)</f>
        <v/>
      </c>
      <c r="AA20" s="948"/>
      <c r="AB20" s="949"/>
      <c r="AC20" s="947" t="str">
        <f>IF(NOT('DATA ENTRY SHEET'!AY80=""),'DATA ENTRY SHEET'!AY80,"")</f>
        <v/>
      </c>
      <c r="AD20" s="948"/>
      <c r="AE20" s="948"/>
      <c r="AF20" s="949"/>
      <c r="AG20" s="1151" t="str">
        <f>IF('DATA ENTRY SHEET'!AR80="","",'DATA ENTRY SHEET'!AR80)</f>
        <v/>
      </c>
      <c r="AH20" s="1152"/>
      <c r="AI20" s="1153" t="str">
        <f>IF('DATA ENTRY SHEET'!BS80="","",'DATA ENTRY SHEET'!BS80)</f>
        <v/>
      </c>
      <c r="AJ20" s="1154"/>
      <c r="AK20" s="924" t="str">
        <f>IF(NOT('DATA ENTRY SHEET'!AT80=""),'DATA ENTRY SHEET'!AT80,"")</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SHEET'!B80=""),'DATA ENTRY SHEET'!B80,"")</f>
        <v/>
      </c>
      <c r="C21" s="1037"/>
      <c r="D21" s="1037"/>
      <c r="E21" s="1037"/>
      <c r="F21" s="1038" t="str">
        <f>IF('DATA ENTRY SHEET'!BX80="","",'DATA ENTRY SHEET'!BX80)</f>
        <v/>
      </c>
      <c r="G21" s="1038"/>
      <c r="H21" s="1038"/>
      <c r="I21" s="1038"/>
      <c r="J21" s="1038"/>
      <c r="K21" s="1039"/>
      <c r="L21" s="1051" t="str">
        <f>IF(NOT('DATA ENTRY SHEET'!H80=""),'DATA ENTRY SHEET'!H80,"")</f>
        <v/>
      </c>
      <c r="M21" s="1021"/>
      <c r="N21" s="1202" t="str">
        <f>IF(NOT('DATA ENTRY SHEET'!AD80=""),'DATA ENTRY SHEET'!AD80,"")</f>
        <v/>
      </c>
      <c r="O21" s="1203"/>
      <c r="P21" s="1203"/>
      <c r="Q21" s="1203"/>
      <c r="R21" s="1204"/>
      <c r="S21" s="1168" t="str">
        <f>IF(NOT('DATA ENTRY SHEET'!AI80=""),'DATA ENTRY SHEET'!AI80,"")</f>
        <v/>
      </c>
      <c r="T21" s="1169"/>
      <c r="U21" s="1168" t="str">
        <f>IF(NOT('DATA ENTRY SHEET'!AL80=""),'DATA ENTRY SHEET'!AL80,"")</f>
        <v/>
      </c>
      <c r="V21" s="1169"/>
      <c r="W21" s="1168" t="str">
        <f>IF(NOT('DATA ENTRY SHEET'!AO80=""),'DATA ENTRY SHEET'!AO80,"")</f>
        <v/>
      </c>
      <c r="X21" s="1187"/>
      <c r="Y21" s="1169"/>
      <c r="Z21" s="935" t="str">
        <f>IF(Z20="","",ROUNDUP((Z20)*(($AB$6)+1),2))</f>
        <v/>
      </c>
      <c r="AA21" s="936"/>
      <c r="AB21" s="937"/>
      <c r="AC21" s="935" t="str">
        <f>IF(AC20="","",ROUNDUP((AC20)*($AF$6+1),2))</f>
        <v/>
      </c>
      <c r="AD21" s="936"/>
      <c r="AE21" s="936"/>
      <c r="AF21" s="937"/>
      <c r="AG21" s="1145" t="str">
        <f>IF(NOT('DATA ENTRY SHEET'!AS80=""),'DATA ENTRY SHEET'!AS80,"")</f>
        <v/>
      </c>
      <c r="AH21" s="1146"/>
      <c r="AI21" s="1150" t="str">
        <f>IF('DATA ENTRY SHEET'!BV80="","",'DATA ENTRY SHEET'!BV80)</f>
        <v/>
      </c>
      <c r="AJ21" s="1150"/>
      <c r="AK21" s="922" t="str">
        <f>IF(NOT('DATA ENTRY SHEET'!AU80=""),'DATA ENTRY SHEET'!AU80,"")</f>
        <v/>
      </c>
      <c r="AL21" s="923"/>
      <c r="AM21" s="507"/>
      <c r="AN21" s="962" t="s">
        <v>34</v>
      </c>
      <c r="AO21" s="963"/>
      <c r="AQ21" s="74"/>
    </row>
    <row r="22" spans="1:43" ht="18" customHeight="1" x14ac:dyDescent="0.25">
      <c r="A22" s="371"/>
      <c r="B22" s="1022" t="str">
        <f>IF(NOT('DATA ENTRY SHEET'!C80=""),'DATA ENTRY SHEET'!C80,"")</f>
        <v/>
      </c>
      <c r="C22" s="1023"/>
      <c r="D22" s="1023"/>
      <c r="E22" s="1023"/>
      <c r="F22" s="1023"/>
      <c r="G22" s="1023"/>
      <c r="H22" s="1023"/>
      <c r="I22" s="1023"/>
      <c r="J22" s="1023"/>
      <c r="K22" s="649" t="str">
        <f>IF('DATA ENTRY SHEET'!AG80&lt;&gt;"",LEFT('DATA ENTRY SHEET'!AG80,1),"")</f>
        <v/>
      </c>
      <c r="L22" s="1084" t="str">
        <f>IF(NOT('DATA ENTRY SHEET'!G80=""),'DATA ENTRY SHEET'!G80,"")</f>
        <v/>
      </c>
      <c r="M22" s="998"/>
      <c r="N22" s="1234" t="str">
        <f>IF(NOT('DATA ENTRY SHEET'!AF80=""),'DATA ENTRY SHEET'!AF80,"")</f>
        <v/>
      </c>
      <c r="O22" s="1234"/>
      <c r="P22" s="1234"/>
      <c r="Q22" s="1234"/>
      <c r="R22" s="1234"/>
      <c r="S22" s="1168" t="str">
        <f>IF(NOT('DATA ENTRY SHEET'!AH80=""),'DATA ENTRY SHEET'!AH80,"")</f>
        <v/>
      </c>
      <c r="T22" s="1169"/>
      <c r="U22" s="1187" t="str">
        <f>IF(NOT('DATA ENTRY SHEET'!AK80=""),'DATA ENTRY SHEET'!AK80,"")</f>
        <v/>
      </c>
      <c r="V22" s="1169"/>
      <c r="W22" s="1188" t="str">
        <f>IF(NOT('DATA ENTRY SHEET'!AP80=""),'DATA ENTRY SHEET'!AP80,"")</f>
        <v/>
      </c>
      <c r="X22" s="1189"/>
      <c r="Y22" s="1190"/>
      <c r="Z22" s="935" t="str">
        <f>IF(NOT('DATA ENTRY SHEET'!AX80=""),'DATA ENTRY SHEET'!AX80,"")</f>
        <v/>
      </c>
      <c r="AA22" s="936"/>
      <c r="AB22" s="937"/>
      <c r="AC22" s="935" t="str">
        <f>IF(NOT('DATA ENTRY SHEET'!AZ80=""),'DATA ENTRY SHEET'!AZ80,"")</f>
        <v/>
      </c>
      <c r="AD22" s="936"/>
      <c r="AE22" s="936"/>
      <c r="AF22" s="937"/>
      <c r="AG22" s="1166" t="str">
        <f>IF('DATA ENTRY SHEET'!BR80="","",'DATA ENTRY SHEET'!BR80)</f>
        <v/>
      </c>
      <c r="AH22" s="1167"/>
      <c r="AI22" s="1150" t="str">
        <f>IF('DATA ENTRY SHEET'!BT80="","",'DATA ENTRY SHEET'!BT80)</f>
        <v/>
      </c>
      <c r="AJ22" s="1150"/>
      <c r="AK22" s="922" t="str">
        <f>IF(NOT('DATA ENTRY SHEET'!AV80=""),'DATA ENTRY SHEET'!AV80,"")</f>
        <v/>
      </c>
      <c r="AL22" s="923"/>
      <c r="AM22" s="507"/>
      <c r="AN22" s="331"/>
      <c r="AO22" s="332"/>
      <c r="AQ22" s="74"/>
    </row>
    <row r="23" spans="1:43" ht="18" customHeight="1" thickBot="1" x14ac:dyDescent="0.3">
      <c r="A23" s="371"/>
      <c r="B23" s="981" t="str">
        <f>IF(NOT('DATA ENTRY SHEET'!D80=""),'DATA ENTRY SHEET'!D80,"")</f>
        <v/>
      </c>
      <c r="C23" s="982"/>
      <c r="D23" s="982"/>
      <c r="E23" s="983"/>
      <c r="F23" s="1175" t="str">
        <f>IF('DATA ENTRY SHEET'!E80="","",'DATA ENTRY SHEET'!E80)</f>
        <v/>
      </c>
      <c r="G23" s="982"/>
      <c r="H23" s="982"/>
      <c r="I23" s="982"/>
      <c r="J23" s="982"/>
      <c r="K23" s="983"/>
      <c r="L23" s="1083" t="str">
        <f>IF(NOT('DATA ENTRY SHEET'!I80=""),'DATA ENTRY SHEET'!I80,"")</f>
        <v/>
      </c>
      <c r="M23" s="993"/>
      <c r="N23" s="1231" t="str">
        <f>IF(NOT('DATA ENTRY SHEET'!AE80=""),'DATA ENTRY SHEET'!AE80,"")</f>
        <v/>
      </c>
      <c r="O23" s="1232"/>
      <c r="P23" s="1232"/>
      <c r="Q23" s="1232"/>
      <c r="R23" s="1233"/>
      <c r="S23" s="1147"/>
      <c r="T23" s="1148"/>
      <c r="U23" s="1148"/>
      <c r="V23" s="1149"/>
      <c r="W23" s="1181" t="str">
        <f>IF(NOT('DATA ENTRY SHEET'!AQ80=""),'DATA ENTRY SHEET'!AQ80,"")</f>
        <v/>
      </c>
      <c r="X23" s="1182"/>
      <c r="Y23" s="1183"/>
      <c r="Z23" s="929" t="str">
        <f t="shared" ref="Z23" si="4">IF(AND(NOT(Z21=""),NOT(Z22="")),(Z22-Z21)/(Z22),"")</f>
        <v/>
      </c>
      <c r="AA23" s="930"/>
      <c r="AB23" s="931"/>
      <c r="AC23" s="929" t="str">
        <f>IF(AND(NOT(AC21=""),NOT(AC22="")),(AC22-AC21)/(AC22),"")</f>
        <v/>
      </c>
      <c r="AD23" s="930"/>
      <c r="AE23" s="930"/>
      <c r="AF23" s="931"/>
      <c r="AG23" s="1172" t="str">
        <f>IF('DATA ENTRY SHEET'!BQ80="","",'DATA ENTRY SHEET'!BQ80)</f>
        <v/>
      </c>
      <c r="AH23" s="1173"/>
      <c r="AI23" s="1155" t="str">
        <f>IF('DATA ENTRY SHEET'!BU80="","",'DATA ENTRY SHEET'!BU80)</f>
        <v/>
      </c>
      <c r="AJ23" s="1156"/>
      <c r="AK23" s="1156"/>
      <c r="AL23" s="1157"/>
      <c r="AM23" s="508"/>
      <c r="AN23" s="334"/>
      <c r="AO23" s="335"/>
      <c r="AQ23" s="74"/>
    </row>
    <row r="24" spans="1:43" ht="4.5" customHeight="1" thickBot="1" x14ac:dyDescent="0.3">
      <c r="A24" s="409"/>
      <c r="B24" s="510"/>
      <c r="C24" s="510"/>
      <c r="D24" s="510"/>
      <c r="E24" s="510"/>
      <c r="F24" s="510"/>
      <c r="G24" s="510"/>
      <c r="H24" s="510"/>
      <c r="I24" s="510"/>
      <c r="J24" s="510"/>
      <c r="K24" s="510"/>
      <c r="L24" s="786"/>
      <c r="M24" s="786"/>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25">
      <c r="A25" s="371">
        <v>62</v>
      </c>
      <c r="B25" s="984"/>
      <c r="C25" s="985"/>
      <c r="D25" s="985"/>
      <c r="E25" s="985"/>
      <c r="F25" s="985"/>
      <c r="G25" s="985"/>
      <c r="H25" s="985"/>
      <c r="I25" s="985"/>
      <c r="J25" s="985"/>
      <c r="K25" s="986"/>
      <c r="L25" s="1055" t="str">
        <f>IF(NOT('DATA ENTRY SHEET'!F81=""),'DATA ENTRY SHEET'!F81,"")</f>
        <v/>
      </c>
      <c r="M25" s="988"/>
      <c r="N25" s="1235" t="str">
        <f>IF(NOT('DATA ENTRY SHEET'!J81=""),'DATA ENTRY SHEET'!J81,"")</f>
        <v/>
      </c>
      <c r="O25" s="1236"/>
      <c r="P25" s="1236"/>
      <c r="Q25" s="1236"/>
      <c r="R25" s="1237"/>
      <c r="S25" s="1163" t="str">
        <f>IF(NOT('DATA ENTRY SHEET'!AJ81=""),'DATA ENTRY SHEET'!AJ81,"")</f>
        <v/>
      </c>
      <c r="T25" s="1164"/>
      <c r="U25" s="1163" t="str">
        <f>IF(NOT('DATA ENTRY SHEET'!AM81=""),'DATA ENTRY SHEET'!AM81,"")</f>
        <v/>
      </c>
      <c r="V25" s="1164"/>
      <c r="W25" s="1163" t="str">
        <f>IF(NOT('DATA ENTRY SHEET'!AN81=""),'DATA ENTRY SHEET'!AN81,"")</f>
        <v/>
      </c>
      <c r="X25" s="1165"/>
      <c r="Y25" s="1164"/>
      <c r="Z25" s="947" t="str">
        <f>IF('DATA ENTRY SHEET'!AW81="","",'DATA ENTRY SHEET'!AW81)</f>
        <v/>
      </c>
      <c r="AA25" s="948"/>
      <c r="AB25" s="949"/>
      <c r="AC25" s="947" t="str">
        <f>IF(NOT('DATA ENTRY SHEET'!AY81=""),'DATA ENTRY SHEET'!AY81,"")</f>
        <v/>
      </c>
      <c r="AD25" s="948"/>
      <c r="AE25" s="948"/>
      <c r="AF25" s="949"/>
      <c r="AG25" s="1151" t="str">
        <f>IF('DATA ENTRY SHEET'!AR81="","",'DATA ENTRY SHEET'!AR81)</f>
        <v/>
      </c>
      <c r="AH25" s="1152"/>
      <c r="AI25" s="1153" t="str">
        <f>IF('DATA ENTRY SHEET'!BS81="","",'DATA ENTRY SHEET'!BS81)</f>
        <v/>
      </c>
      <c r="AJ25" s="1154"/>
      <c r="AK25" s="924" t="str">
        <f>IF(NOT('DATA ENTRY SHEET'!AT81=""),'DATA ENTRY SHEET'!AT81,"")</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SHEET'!B81=""),'DATA ENTRY SHEET'!B81,"")</f>
        <v/>
      </c>
      <c r="C26" s="1037"/>
      <c r="D26" s="1037"/>
      <c r="E26" s="1037"/>
      <c r="F26" s="1038" t="str">
        <f>IF('DATA ENTRY SHEET'!BX81="","",'DATA ENTRY SHEET'!BX81)</f>
        <v/>
      </c>
      <c r="G26" s="1038"/>
      <c r="H26" s="1038"/>
      <c r="I26" s="1038"/>
      <c r="J26" s="1038"/>
      <c r="K26" s="1039"/>
      <c r="L26" s="1051" t="str">
        <f>IF(NOT('DATA ENTRY SHEET'!H81=""),'DATA ENTRY SHEET'!H81,"")</f>
        <v/>
      </c>
      <c r="M26" s="1021"/>
      <c r="N26" s="1202" t="str">
        <f>IF(NOT('DATA ENTRY SHEET'!AD81=""),'DATA ENTRY SHEET'!AD81,"")</f>
        <v/>
      </c>
      <c r="O26" s="1203"/>
      <c r="P26" s="1203"/>
      <c r="Q26" s="1203"/>
      <c r="R26" s="1204"/>
      <c r="S26" s="1168" t="str">
        <f>IF(NOT('DATA ENTRY SHEET'!AI81=""),'DATA ENTRY SHEET'!AI81,"")</f>
        <v/>
      </c>
      <c r="T26" s="1169"/>
      <c r="U26" s="1168" t="str">
        <f>IF(NOT('DATA ENTRY SHEET'!AL81=""),'DATA ENTRY SHEET'!AL81,"")</f>
        <v/>
      </c>
      <c r="V26" s="1169"/>
      <c r="W26" s="1168" t="str">
        <f>IF(NOT('DATA ENTRY SHEET'!AO81=""),'DATA ENTRY SHEET'!AO81,"")</f>
        <v/>
      </c>
      <c r="X26" s="1187"/>
      <c r="Y26" s="1169"/>
      <c r="Z26" s="935" t="str">
        <f>IF(Z25="","",ROUNDUP((Z25)*(($AB$6)+1),2))</f>
        <v/>
      </c>
      <c r="AA26" s="936"/>
      <c r="AB26" s="937"/>
      <c r="AC26" s="935" t="str">
        <f>IF(AC25="","",ROUNDUP((AC25)*($AF$6+1),2))</f>
        <v/>
      </c>
      <c r="AD26" s="936"/>
      <c r="AE26" s="936"/>
      <c r="AF26" s="937"/>
      <c r="AG26" s="1145" t="str">
        <f>IF(NOT('DATA ENTRY SHEET'!AS81=""),'DATA ENTRY SHEET'!AS81,"")</f>
        <v/>
      </c>
      <c r="AH26" s="1146"/>
      <c r="AI26" s="1150" t="str">
        <f>IF('DATA ENTRY SHEET'!BV81="","",'DATA ENTRY SHEET'!BV81)</f>
        <v/>
      </c>
      <c r="AJ26" s="1150"/>
      <c r="AK26" s="922" t="str">
        <f>IF(NOT('DATA ENTRY SHEET'!AU81=""),'DATA ENTRY SHEET'!AU81,"")</f>
        <v/>
      </c>
      <c r="AL26" s="923"/>
      <c r="AM26" s="507"/>
      <c r="AN26" s="962" t="s">
        <v>34</v>
      </c>
      <c r="AO26" s="963"/>
      <c r="AQ26" s="74"/>
    </row>
    <row r="27" spans="1:43" ht="18" customHeight="1" x14ac:dyDescent="0.25">
      <c r="A27" s="371"/>
      <c r="B27" s="1022" t="str">
        <f>IF(NOT('DATA ENTRY SHEET'!C81=""),'DATA ENTRY SHEET'!C81,"")</f>
        <v/>
      </c>
      <c r="C27" s="1023"/>
      <c r="D27" s="1023"/>
      <c r="E27" s="1023"/>
      <c r="F27" s="1023"/>
      <c r="G27" s="1023"/>
      <c r="H27" s="1023"/>
      <c r="I27" s="1023"/>
      <c r="J27" s="1023"/>
      <c r="K27" s="649" t="str">
        <f>IF('DATA ENTRY SHEET'!AG81&lt;&gt;"",LEFT('DATA ENTRY SHEET'!AG81,1),"")</f>
        <v/>
      </c>
      <c r="L27" s="1084" t="str">
        <f>IF(NOT('DATA ENTRY SHEET'!G81=""),'DATA ENTRY SHEET'!G81,"")</f>
        <v/>
      </c>
      <c r="M27" s="998"/>
      <c r="N27" s="1234" t="str">
        <f>IF(NOT('DATA ENTRY SHEET'!AF81=""),'DATA ENTRY SHEET'!AF81,"")</f>
        <v/>
      </c>
      <c r="O27" s="1234"/>
      <c r="P27" s="1234"/>
      <c r="Q27" s="1234"/>
      <c r="R27" s="1234"/>
      <c r="S27" s="1168" t="str">
        <f>IF(NOT('DATA ENTRY SHEET'!AH81=""),'DATA ENTRY SHEET'!AH81,"")</f>
        <v/>
      </c>
      <c r="T27" s="1169"/>
      <c r="U27" s="1187" t="str">
        <f>IF(NOT('DATA ENTRY SHEET'!AK81=""),'DATA ENTRY SHEET'!AK81,"")</f>
        <v/>
      </c>
      <c r="V27" s="1169"/>
      <c r="W27" s="1188" t="str">
        <f>IF(NOT('DATA ENTRY SHEET'!AP81=""),'DATA ENTRY SHEET'!AP81,"")</f>
        <v/>
      </c>
      <c r="X27" s="1189"/>
      <c r="Y27" s="1190"/>
      <c r="Z27" s="935" t="str">
        <f>IF(NOT('DATA ENTRY SHEET'!AX81=""),'DATA ENTRY SHEET'!AX81,"")</f>
        <v/>
      </c>
      <c r="AA27" s="936"/>
      <c r="AB27" s="937"/>
      <c r="AC27" s="935" t="str">
        <f>IF(NOT('DATA ENTRY SHEET'!AZ81=""),'DATA ENTRY SHEET'!AZ81,"")</f>
        <v/>
      </c>
      <c r="AD27" s="936"/>
      <c r="AE27" s="936"/>
      <c r="AF27" s="937"/>
      <c r="AG27" s="1166" t="str">
        <f>IF('DATA ENTRY SHEET'!BR81="","",'DATA ENTRY SHEET'!BR81)</f>
        <v/>
      </c>
      <c r="AH27" s="1167"/>
      <c r="AI27" s="1150" t="str">
        <f>IF('DATA ENTRY SHEET'!BT81="","",'DATA ENTRY SHEET'!BT81)</f>
        <v/>
      </c>
      <c r="AJ27" s="1150"/>
      <c r="AK27" s="922" t="str">
        <f>IF(NOT('DATA ENTRY SHEET'!AV81=""),'DATA ENTRY SHEET'!AV81,"")</f>
        <v/>
      </c>
      <c r="AL27" s="923"/>
      <c r="AM27" s="507"/>
      <c r="AN27" s="331"/>
      <c r="AO27" s="332"/>
      <c r="AQ27" s="74"/>
    </row>
    <row r="28" spans="1:43" ht="18" customHeight="1" thickBot="1" x14ac:dyDescent="0.3">
      <c r="A28" s="371"/>
      <c r="B28" s="981" t="str">
        <f>IF(NOT('DATA ENTRY SHEET'!D81=""),'DATA ENTRY SHEET'!D81,"")</f>
        <v/>
      </c>
      <c r="C28" s="982"/>
      <c r="D28" s="982"/>
      <c r="E28" s="983"/>
      <c r="F28" s="1175" t="str">
        <f>IF('DATA ENTRY SHEET'!E81="","",'DATA ENTRY SHEET'!E81)</f>
        <v/>
      </c>
      <c r="G28" s="982"/>
      <c r="H28" s="982"/>
      <c r="I28" s="982"/>
      <c r="J28" s="982"/>
      <c r="K28" s="983"/>
      <c r="L28" s="1083" t="str">
        <f>IF(NOT('DATA ENTRY SHEET'!I81=""),'DATA ENTRY SHEET'!I81,"")</f>
        <v/>
      </c>
      <c r="M28" s="993"/>
      <c r="N28" s="1231" t="str">
        <f>IF(NOT('DATA ENTRY SHEET'!AE81=""),'DATA ENTRY SHEET'!AE81,"")</f>
        <v/>
      </c>
      <c r="O28" s="1232"/>
      <c r="P28" s="1232"/>
      <c r="Q28" s="1232"/>
      <c r="R28" s="1233"/>
      <c r="S28" s="1147"/>
      <c r="T28" s="1148"/>
      <c r="U28" s="1148"/>
      <c r="V28" s="1149"/>
      <c r="W28" s="1181" t="str">
        <f>IF(NOT('DATA ENTRY SHEET'!AQ81=""),'DATA ENTRY SHEET'!AQ81,"")</f>
        <v/>
      </c>
      <c r="X28" s="1182"/>
      <c r="Y28" s="1183"/>
      <c r="Z28" s="929" t="str">
        <f t="shared" ref="Z28" si="5">IF(AND(NOT(Z26=""),NOT(Z27="")),(Z27-Z26)/(Z27),"")</f>
        <v/>
      </c>
      <c r="AA28" s="930"/>
      <c r="AB28" s="931"/>
      <c r="AC28" s="929" t="str">
        <f t="shared" ref="AC28" si="6">IF(AND(NOT(AC26=""),NOT(AC27="")),(AC27-AC26)/(AC27),"")</f>
        <v/>
      </c>
      <c r="AD28" s="930"/>
      <c r="AE28" s="930"/>
      <c r="AF28" s="931"/>
      <c r="AG28" s="1172" t="str">
        <f>IF('DATA ENTRY SHEET'!BQ81="","",'DATA ENTRY SHEET'!BQ81)</f>
        <v/>
      </c>
      <c r="AH28" s="1173"/>
      <c r="AI28" s="1155" t="str">
        <f>IF('DATA ENTRY SHEET'!BU81="","",'DATA ENTRY SHEET'!BU81)</f>
        <v/>
      </c>
      <c r="AJ28" s="1156"/>
      <c r="AK28" s="1156"/>
      <c r="AL28" s="1157"/>
      <c r="AM28" s="508"/>
      <c r="AN28" s="334"/>
      <c r="AO28" s="335"/>
      <c r="AQ28" s="74"/>
    </row>
    <row r="29" spans="1:43" ht="4.5" customHeight="1" thickBot="1" x14ac:dyDescent="0.3">
      <c r="A29" s="409"/>
      <c r="B29" s="510"/>
      <c r="C29" s="510"/>
      <c r="D29" s="510"/>
      <c r="E29" s="510"/>
      <c r="F29" s="510"/>
      <c r="G29" s="510"/>
      <c r="H29" s="510"/>
      <c r="I29" s="510"/>
      <c r="J29" s="510"/>
      <c r="K29" s="510"/>
      <c r="L29" s="786"/>
      <c r="M29" s="786"/>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25">
      <c r="A30" s="371">
        <v>63</v>
      </c>
      <c r="B30" s="984"/>
      <c r="C30" s="985"/>
      <c r="D30" s="985"/>
      <c r="E30" s="985"/>
      <c r="F30" s="985"/>
      <c r="G30" s="985"/>
      <c r="H30" s="985"/>
      <c r="I30" s="985"/>
      <c r="J30" s="985"/>
      <c r="K30" s="986"/>
      <c r="L30" s="1055" t="str">
        <f>IF(NOT('DATA ENTRY SHEET'!F82=""),'DATA ENTRY SHEET'!F82,"")</f>
        <v/>
      </c>
      <c r="M30" s="988"/>
      <c r="N30" s="1235" t="str">
        <f>IF(NOT('DATA ENTRY SHEET'!J82=""),'DATA ENTRY SHEET'!J82,"")</f>
        <v/>
      </c>
      <c r="O30" s="1236"/>
      <c r="P30" s="1236"/>
      <c r="Q30" s="1236"/>
      <c r="R30" s="1237"/>
      <c r="S30" s="1163" t="str">
        <f>IF(NOT('DATA ENTRY SHEET'!AJ82=""),'DATA ENTRY SHEET'!AJ82,"")</f>
        <v/>
      </c>
      <c r="T30" s="1164"/>
      <c r="U30" s="1163" t="str">
        <f>IF(NOT('DATA ENTRY SHEET'!AM82=""),'DATA ENTRY SHEET'!AM82,"")</f>
        <v/>
      </c>
      <c r="V30" s="1164"/>
      <c r="W30" s="1163" t="str">
        <f>IF(NOT('DATA ENTRY SHEET'!AN82=""),'DATA ENTRY SHEET'!AN82,"")</f>
        <v/>
      </c>
      <c r="X30" s="1165"/>
      <c r="Y30" s="1164"/>
      <c r="Z30" s="947" t="str">
        <f>IF('DATA ENTRY SHEET'!AW82="","",'DATA ENTRY SHEET'!AW82)</f>
        <v/>
      </c>
      <c r="AA30" s="948"/>
      <c r="AB30" s="949"/>
      <c r="AC30" s="947" t="str">
        <f>IF(NOT('DATA ENTRY SHEET'!AY82=""),'DATA ENTRY SHEET'!AY82,"")</f>
        <v/>
      </c>
      <c r="AD30" s="948"/>
      <c r="AE30" s="948"/>
      <c r="AF30" s="949"/>
      <c r="AG30" s="1151" t="str">
        <f>IF('DATA ENTRY SHEET'!AR82="","",'DATA ENTRY SHEET'!AR82)</f>
        <v/>
      </c>
      <c r="AH30" s="1152"/>
      <c r="AI30" s="1153" t="str">
        <f>IF('DATA ENTRY SHEET'!BS82="","",'DATA ENTRY SHEET'!BS82)</f>
        <v/>
      </c>
      <c r="AJ30" s="1154"/>
      <c r="AK30" s="924" t="str">
        <f>IF(NOT('DATA ENTRY SHEET'!AT82=""),'DATA ENTRY SHEET'!AT82,"")</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SHEET'!B82=""),'DATA ENTRY SHEET'!B82,"")</f>
        <v/>
      </c>
      <c r="C31" s="1037"/>
      <c r="D31" s="1037"/>
      <c r="E31" s="1037"/>
      <c r="F31" s="1038" t="str">
        <f>IF('DATA ENTRY SHEET'!BX82="","",'DATA ENTRY SHEET'!BX82)</f>
        <v/>
      </c>
      <c r="G31" s="1038"/>
      <c r="H31" s="1038"/>
      <c r="I31" s="1038"/>
      <c r="J31" s="1038"/>
      <c r="K31" s="1039"/>
      <c r="L31" s="1051" t="str">
        <f>IF(NOT('DATA ENTRY SHEET'!H82=""),'DATA ENTRY SHEET'!H82,"")</f>
        <v/>
      </c>
      <c r="M31" s="1021"/>
      <c r="N31" s="1202" t="str">
        <f>IF(NOT('DATA ENTRY SHEET'!AD82=""),'DATA ENTRY SHEET'!AD82,"")</f>
        <v/>
      </c>
      <c r="O31" s="1203"/>
      <c r="P31" s="1203"/>
      <c r="Q31" s="1203"/>
      <c r="R31" s="1204"/>
      <c r="S31" s="1168" t="str">
        <f>IF(NOT('DATA ENTRY SHEET'!AI82=""),'DATA ENTRY SHEET'!AI82,"")</f>
        <v/>
      </c>
      <c r="T31" s="1169"/>
      <c r="U31" s="1168" t="str">
        <f>IF(NOT('DATA ENTRY SHEET'!AL82=""),'DATA ENTRY SHEET'!AL82,"")</f>
        <v/>
      </c>
      <c r="V31" s="1169"/>
      <c r="W31" s="1168" t="str">
        <f>IF(NOT('DATA ENTRY SHEET'!AO82=""),'DATA ENTRY SHEET'!AO82,"")</f>
        <v/>
      </c>
      <c r="X31" s="1187"/>
      <c r="Y31" s="1169"/>
      <c r="Z31" s="935" t="str">
        <f>IF(Z30="","",ROUNDUP((Z30)*(($AB$6)+1),2))</f>
        <v/>
      </c>
      <c r="AA31" s="936"/>
      <c r="AB31" s="937"/>
      <c r="AC31" s="935" t="str">
        <f>IF(AC30="","",ROUNDUP((AC30)*($AF$6+1),2))</f>
        <v/>
      </c>
      <c r="AD31" s="936"/>
      <c r="AE31" s="936"/>
      <c r="AF31" s="937"/>
      <c r="AG31" s="1145" t="str">
        <f>IF(NOT('DATA ENTRY SHEET'!AS82=""),'DATA ENTRY SHEET'!AS82,"")</f>
        <v/>
      </c>
      <c r="AH31" s="1146"/>
      <c r="AI31" s="1150" t="str">
        <f>IF('DATA ENTRY SHEET'!BV82="","",'DATA ENTRY SHEET'!BV82)</f>
        <v/>
      </c>
      <c r="AJ31" s="1150"/>
      <c r="AK31" s="922" t="str">
        <f>IF(NOT('DATA ENTRY SHEET'!AU82=""),'DATA ENTRY SHEET'!AU82,"")</f>
        <v/>
      </c>
      <c r="AL31" s="923"/>
      <c r="AM31" s="507"/>
      <c r="AN31" s="962" t="s">
        <v>34</v>
      </c>
      <c r="AO31" s="963"/>
      <c r="AQ31" s="74"/>
    </row>
    <row r="32" spans="1:43" ht="18" customHeight="1" x14ac:dyDescent="0.25">
      <c r="A32" s="371"/>
      <c r="B32" s="1022" t="str">
        <f>IF(NOT('DATA ENTRY SHEET'!C82=""),'DATA ENTRY SHEET'!C82,"")</f>
        <v/>
      </c>
      <c r="C32" s="1023"/>
      <c r="D32" s="1023"/>
      <c r="E32" s="1023"/>
      <c r="F32" s="1023"/>
      <c r="G32" s="1023"/>
      <c r="H32" s="1023"/>
      <c r="I32" s="1023"/>
      <c r="J32" s="1023"/>
      <c r="K32" s="649" t="str">
        <f>IF('DATA ENTRY SHEET'!AG82&lt;&gt;"",LEFT('DATA ENTRY SHEET'!AG82,1),"")</f>
        <v/>
      </c>
      <c r="L32" s="1084" t="str">
        <f>IF(NOT('DATA ENTRY SHEET'!G82=""),'DATA ENTRY SHEET'!G82,"")</f>
        <v/>
      </c>
      <c r="M32" s="998"/>
      <c r="N32" s="1234" t="str">
        <f>IF(NOT('DATA ENTRY SHEET'!AF82=""),'DATA ENTRY SHEET'!AF82,"")</f>
        <v/>
      </c>
      <c r="O32" s="1234"/>
      <c r="P32" s="1234"/>
      <c r="Q32" s="1234"/>
      <c r="R32" s="1234"/>
      <c r="S32" s="1168" t="str">
        <f>IF(NOT('DATA ENTRY SHEET'!AH82=""),'DATA ENTRY SHEET'!AH82,"")</f>
        <v/>
      </c>
      <c r="T32" s="1169"/>
      <c r="U32" s="1187" t="str">
        <f>IF(NOT('DATA ENTRY SHEET'!AK82=""),'DATA ENTRY SHEET'!AK82,"")</f>
        <v/>
      </c>
      <c r="V32" s="1169"/>
      <c r="W32" s="1188" t="str">
        <f>IF(NOT('DATA ENTRY SHEET'!AP82=""),'DATA ENTRY SHEET'!AP82,"")</f>
        <v/>
      </c>
      <c r="X32" s="1189"/>
      <c r="Y32" s="1190"/>
      <c r="Z32" s="935" t="str">
        <f>IF(NOT('DATA ENTRY SHEET'!AX82=""),'DATA ENTRY SHEET'!AX82,"")</f>
        <v/>
      </c>
      <c r="AA32" s="936"/>
      <c r="AB32" s="937"/>
      <c r="AC32" s="935" t="str">
        <f>IF(NOT('DATA ENTRY SHEET'!AZ82=""),'DATA ENTRY SHEET'!AZ82,"")</f>
        <v/>
      </c>
      <c r="AD32" s="936"/>
      <c r="AE32" s="936"/>
      <c r="AF32" s="937"/>
      <c r="AG32" s="1166" t="str">
        <f>IF('DATA ENTRY SHEET'!BR82="","",'DATA ENTRY SHEET'!BR82)</f>
        <v/>
      </c>
      <c r="AH32" s="1167"/>
      <c r="AI32" s="1150" t="str">
        <f>IF('DATA ENTRY SHEET'!BT82="","",'DATA ENTRY SHEET'!BT82)</f>
        <v/>
      </c>
      <c r="AJ32" s="1150"/>
      <c r="AK32" s="922" t="str">
        <f>IF(NOT('DATA ENTRY SHEET'!AV82=""),'DATA ENTRY SHEET'!AV82,"")</f>
        <v/>
      </c>
      <c r="AL32" s="923"/>
      <c r="AM32" s="507"/>
      <c r="AN32" s="331"/>
      <c r="AO32" s="332"/>
      <c r="AQ32" s="74"/>
    </row>
    <row r="33" spans="1:43" ht="18" customHeight="1" thickBot="1" x14ac:dyDescent="0.3">
      <c r="A33" s="371"/>
      <c r="B33" s="981" t="str">
        <f>IF(NOT('DATA ENTRY SHEET'!D82=""),'DATA ENTRY SHEET'!D82,"")</f>
        <v/>
      </c>
      <c r="C33" s="982"/>
      <c r="D33" s="982"/>
      <c r="E33" s="983"/>
      <c r="F33" s="1175" t="str">
        <f>IF('DATA ENTRY SHEET'!E82="","",'DATA ENTRY SHEET'!E82)</f>
        <v/>
      </c>
      <c r="G33" s="982"/>
      <c r="H33" s="982"/>
      <c r="I33" s="982"/>
      <c r="J33" s="982"/>
      <c r="K33" s="983"/>
      <c r="L33" s="1083" t="str">
        <f>IF(NOT('DATA ENTRY SHEET'!I82=""),'DATA ENTRY SHEET'!I82,"")</f>
        <v/>
      </c>
      <c r="M33" s="993"/>
      <c r="N33" s="1231" t="str">
        <f>IF(NOT('DATA ENTRY SHEET'!AE82=""),'DATA ENTRY SHEET'!AE82,"")</f>
        <v/>
      </c>
      <c r="O33" s="1232"/>
      <c r="P33" s="1232"/>
      <c r="Q33" s="1232"/>
      <c r="R33" s="1233"/>
      <c r="S33" s="1147"/>
      <c r="T33" s="1148"/>
      <c r="U33" s="1148"/>
      <c r="V33" s="1149"/>
      <c r="W33" s="1181" t="str">
        <f>IF(NOT('DATA ENTRY SHEET'!AQ82=""),'DATA ENTRY SHEET'!AQ82,"")</f>
        <v/>
      </c>
      <c r="X33" s="1182"/>
      <c r="Y33" s="1183"/>
      <c r="Z33" s="929" t="str">
        <f t="shared" ref="Z33" si="7">IF(AND(NOT(Z31=""),NOT(Z32="")),(Z32-Z31)/(Z32),"")</f>
        <v/>
      </c>
      <c r="AA33" s="930"/>
      <c r="AB33" s="931"/>
      <c r="AC33" s="929" t="str">
        <f t="shared" ref="AC33" si="8">IF(AND(NOT(AC31=""),NOT(AC32="")),(AC32-AC31)/(AC32),"")</f>
        <v/>
      </c>
      <c r="AD33" s="930"/>
      <c r="AE33" s="930"/>
      <c r="AF33" s="931"/>
      <c r="AG33" s="1172" t="str">
        <f>IF('DATA ENTRY SHEET'!BQ82="","",'DATA ENTRY SHEET'!BQ82)</f>
        <v/>
      </c>
      <c r="AH33" s="1173"/>
      <c r="AI33" s="1155" t="str">
        <f>IF('DATA ENTRY SHEET'!BU82="","",'DATA ENTRY SHEET'!BU82)</f>
        <v/>
      </c>
      <c r="AJ33" s="1156"/>
      <c r="AK33" s="1156"/>
      <c r="AL33" s="1157"/>
      <c r="AM33" s="508"/>
      <c r="AN33" s="334"/>
      <c r="AO33" s="335"/>
      <c r="AQ33" s="74"/>
    </row>
    <row r="34" spans="1:43" ht="4.5" customHeight="1" thickBot="1" x14ac:dyDescent="0.3">
      <c r="A34" s="409"/>
      <c r="B34" s="510"/>
      <c r="C34" s="510"/>
      <c r="D34" s="510"/>
      <c r="E34" s="510"/>
      <c r="F34" s="510"/>
      <c r="G34" s="510"/>
      <c r="H34" s="510"/>
      <c r="I34" s="510"/>
      <c r="J34" s="510"/>
      <c r="K34" s="510"/>
      <c r="L34" s="786"/>
      <c r="M34" s="786"/>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25">
      <c r="A35" s="371">
        <v>64</v>
      </c>
      <c r="B35" s="984"/>
      <c r="C35" s="985"/>
      <c r="D35" s="985"/>
      <c r="E35" s="985"/>
      <c r="F35" s="985"/>
      <c r="G35" s="985"/>
      <c r="H35" s="985"/>
      <c r="I35" s="985"/>
      <c r="J35" s="985"/>
      <c r="K35" s="986"/>
      <c r="L35" s="1055" t="str">
        <f>IF(NOT('DATA ENTRY SHEET'!F83=""),'DATA ENTRY SHEET'!F83,"")</f>
        <v/>
      </c>
      <c r="M35" s="988"/>
      <c r="N35" s="1235" t="str">
        <f>IF(NOT('DATA ENTRY SHEET'!J83=""),'DATA ENTRY SHEET'!J83,"")</f>
        <v/>
      </c>
      <c r="O35" s="1236"/>
      <c r="P35" s="1236"/>
      <c r="Q35" s="1236"/>
      <c r="R35" s="1237"/>
      <c r="S35" s="1163" t="str">
        <f>IF(NOT('DATA ENTRY SHEET'!AJ83=""),'DATA ENTRY SHEET'!AJ83,"")</f>
        <v/>
      </c>
      <c r="T35" s="1164"/>
      <c r="U35" s="1163" t="str">
        <f>IF(NOT('DATA ENTRY SHEET'!AM83=""),'DATA ENTRY SHEET'!AM83,"")</f>
        <v/>
      </c>
      <c r="V35" s="1164"/>
      <c r="W35" s="1163" t="str">
        <f>IF(NOT('DATA ENTRY SHEET'!AN83=""),'DATA ENTRY SHEET'!AN83,"")</f>
        <v/>
      </c>
      <c r="X35" s="1165"/>
      <c r="Y35" s="1164"/>
      <c r="Z35" s="947" t="str">
        <f>IF('DATA ENTRY SHEET'!AW83="","",'DATA ENTRY SHEET'!AW83)</f>
        <v/>
      </c>
      <c r="AA35" s="948"/>
      <c r="AB35" s="949"/>
      <c r="AC35" s="947" t="str">
        <f>IF(NOT('DATA ENTRY SHEET'!AY83=""),'DATA ENTRY SHEET'!AY83,"")</f>
        <v/>
      </c>
      <c r="AD35" s="948"/>
      <c r="AE35" s="948"/>
      <c r="AF35" s="949"/>
      <c r="AG35" s="1151" t="str">
        <f>IF('DATA ENTRY SHEET'!AR83="","",'DATA ENTRY SHEET'!AR83)</f>
        <v/>
      </c>
      <c r="AH35" s="1152"/>
      <c r="AI35" s="1153" t="str">
        <f>IF('DATA ENTRY SHEET'!BS83="","",'DATA ENTRY SHEET'!BS83)</f>
        <v/>
      </c>
      <c r="AJ35" s="1154"/>
      <c r="AK35" s="924" t="str">
        <f>IF(NOT('DATA ENTRY SHEET'!AT83=""),'DATA ENTRY SHEET'!AT83,"")</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SHEET'!B83=""),'DATA ENTRY SHEET'!B83,"")</f>
        <v/>
      </c>
      <c r="C36" s="1037"/>
      <c r="D36" s="1037"/>
      <c r="E36" s="1037"/>
      <c r="F36" s="1038" t="str">
        <f>IF('DATA ENTRY SHEET'!BX83="","",'DATA ENTRY SHEET'!BX83)</f>
        <v/>
      </c>
      <c r="G36" s="1038"/>
      <c r="H36" s="1038"/>
      <c r="I36" s="1038"/>
      <c r="J36" s="1038"/>
      <c r="K36" s="1039"/>
      <c r="L36" s="1051" t="str">
        <f>IF(NOT('DATA ENTRY SHEET'!H83=""),'DATA ENTRY SHEET'!H83,"")</f>
        <v/>
      </c>
      <c r="M36" s="1021"/>
      <c r="N36" s="1202" t="str">
        <f>IF(NOT('DATA ENTRY SHEET'!AD83=""),'DATA ENTRY SHEET'!AD83,"")</f>
        <v/>
      </c>
      <c r="O36" s="1203"/>
      <c r="P36" s="1203"/>
      <c r="Q36" s="1203"/>
      <c r="R36" s="1204"/>
      <c r="S36" s="1168" t="str">
        <f>IF(NOT('DATA ENTRY SHEET'!AI83=""),'DATA ENTRY SHEET'!AI83,"")</f>
        <v/>
      </c>
      <c r="T36" s="1169"/>
      <c r="U36" s="1168" t="str">
        <f>IF(NOT('DATA ENTRY SHEET'!AL83=""),'DATA ENTRY SHEET'!AL83,"")</f>
        <v/>
      </c>
      <c r="V36" s="1169"/>
      <c r="W36" s="1168" t="str">
        <f>IF(NOT('DATA ENTRY SHEET'!AO83=""),'DATA ENTRY SHEET'!AO83,"")</f>
        <v/>
      </c>
      <c r="X36" s="1187"/>
      <c r="Y36" s="1169"/>
      <c r="Z36" s="935" t="str">
        <f>IF(Z35="","",ROUNDUP((Z35)*(($AB$6)+1),2))</f>
        <v/>
      </c>
      <c r="AA36" s="936"/>
      <c r="AB36" s="937"/>
      <c r="AC36" s="935" t="str">
        <f>IF(AC35="","",ROUNDUP((AC35)*($AF$6+1),2))</f>
        <v/>
      </c>
      <c r="AD36" s="936"/>
      <c r="AE36" s="936"/>
      <c r="AF36" s="937"/>
      <c r="AG36" s="1145" t="str">
        <f>IF(NOT('DATA ENTRY SHEET'!AS83=""),'DATA ENTRY SHEET'!AS83,"")</f>
        <v/>
      </c>
      <c r="AH36" s="1146"/>
      <c r="AI36" s="1150" t="str">
        <f>IF('DATA ENTRY SHEET'!BV83="","",'DATA ENTRY SHEET'!BV83)</f>
        <v/>
      </c>
      <c r="AJ36" s="1150"/>
      <c r="AK36" s="922" t="str">
        <f>IF(NOT('DATA ENTRY SHEET'!AU83=""),'DATA ENTRY SHEET'!AU83,"")</f>
        <v/>
      </c>
      <c r="AL36" s="923"/>
      <c r="AM36" s="507"/>
      <c r="AN36" s="962" t="s">
        <v>34</v>
      </c>
      <c r="AO36" s="963"/>
      <c r="AQ36" s="74"/>
    </row>
    <row r="37" spans="1:43" ht="18" customHeight="1" x14ac:dyDescent="0.25">
      <c r="A37" s="371"/>
      <c r="B37" s="1022" t="str">
        <f>IF(NOT('DATA ENTRY SHEET'!C83=""),'DATA ENTRY SHEET'!C83,"")</f>
        <v/>
      </c>
      <c r="C37" s="1023"/>
      <c r="D37" s="1023"/>
      <c r="E37" s="1023"/>
      <c r="F37" s="1023"/>
      <c r="G37" s="1023"/>
      <c r="H37" s="1023"/>
      <c r="I37" s="1023"/>
      <c r="J37" s="1023"/>
      <c r="K37" s="649" t="str">
        <f>IF('DATA ENTRY SHEET'!AG83&lt;&gt;"",LEFT('DATA ENTRY SHEET'!AG83,1),"")</f>
        <v/>
      </c>
      <c r="L37" s="1084" t="str">
        <f>IF(NOT('DATA ENTRY SHEET'!G83=""),'DATA ENTRY SHEET'!G83,"")</f>
        <v/>
      </c>
      <c r="M37" s="998"/>
      <c r="N37" s="1234" t="str">
        <f>IF(NOT('DATA ENTRY SHEET'!AF83=""),'DATA ENTRY SHEET'!AF83,"")</f>
        <v/>
      </c>
      <c r="O37" s="1234"/>
      <c r="P37" s="1234"/>
      <c r="Q37" s="1234"/>
      <c r="R37" s="1234"/>
      <c r="S37" s="1168" t="str">
        <f>IF(NOT('DATA ENTRY SHEET'!AH83=""),'DATA ENTRY SHEET'!AH83,"")</f>
        <v/>
      </c>
      <c r="T37" s="1169"/>
      <c r="U37" s="1187" t="str">
        <f>IF(NOT('DATA ENTRY SHEET'!AK83=""),'DATA ENTRY SHEET'!AK83,"")</f>
        <v/>
      </c>
      <c r="V37" s="1169"/>
      <c r="W37" s="1188" t="str">
        <f>IF(NOT('DATA ENTRY SHEET'!AP83=""),'DATA ENTRY SHEET'!AP83,"")</f>
        <v/>
      </c>
      <c r="X37" s="1189"/>
      <c r="Y37" s="1190"/>
      <c r="Z37" s="935" t="str">
        <f>IF(NOT('DATA ENTRY SHEET'!AX83=""),'DATA ENTRY SHEET'!AX83,"")</f>
        <v/>
      </c>
      <c r="AA37" s="936"/>
      <c r="AB37" s="937"/>
      <c r="AC37" s="935" t="str">
        <f>IF(NOT('DATA ENTRY SHEET'!AZ83=""),'DATA ENTRY SHEET'!AZ83,"")</f>
        <v/>
      </c>
      <c r="AD37" s="936"/>
      <c r="AE37" s="936"/>
      <c r="AF37" s="937"/>
      <c r="AG37" s="1166" t="str">
        <f>IF('DATA ENTRY SHEET'!BR83="","",'DATA ENTRY SHEET'!BR83)</f>
        <v/>
      </c>
      <c r="AH37" s="1167"/>
      <c r="AI37" s="1150" t="str">
        <f>IF('DATA ENTRY SHEET'!BT83="","",'DATA ENTRY SHEET'!BT83)</f>
        <v/>
      </c>
      <c r="AJ37" s="1150"/>
      <c r="AK37" s="922" t="str">
        <f>IF(NOT('DATA ENTRY SHEET'!AV83=""),'DATA ENTRY SHEET'!AV83,"")</f>
        <v/>
      </c>
      <c r="AL37" s="923"/>
      <c r="AM37" s="507"/>
      <c r="AN37" s="331"/>
      <c r="AO37" s="332"/>
      <c r="AQ37" s="74"/>
    </row>
    <row r="38" spans="1:43" ht="18" customHeight="1" thickBot="1" x14ac:dyDescent="0.3">
      <c r="A38" s="371"/>
      <c r="B38" s="981" t="str">
        <f>IF(NOT('DATA ENTRY SHEET'!D83=""),'DATA ENTRY SHEET'!D83,"")</f>
        <v/>
      </c>
      <c r="C38" s="982"/>
      <c r="D38" s="982"/>
      <c r="E38" s="983"/>
      <c r="F38" s="1175" t="str">
        <f>IF('DATA ENTRY SHEET'!E83="","",'DATA ENTRY SHEET'!E83)</f>
        <v/>
      </c>
      <c r="G38" s="982"/>
      <c r="H38" s="982"/>
      <c r="I38" s="982"/>
      <c r="J38" s="982"/>
      <c r="K38" s="983"/>
      <c r="L38" s="1083" t="str">
        <f>IF(NOT('DATA ENTRY SHEET'!I83=""),'DATA ENTRY SHEET'!I83,"")</f>
        <v/>
      </c>
      <c r="M38" s="993"/>
      <c r="N38" s="1231" t="str">
        <f>IF(NOT('DATA ENTRY SHEET'!AE83=""),'DATA ENTRY SHEET'!AE83,"")</f>
        <v/>
      </c>
      <c r="O38" s="1232"/>
      <c r="P38" s="1232"/>
      <c r="Q38" s="1232"/>
      <c r="R38" s="1233"/>
      <c r="S38" s="1147"/>
      <c r="T38" s="1148"/>
      <c r="U38" s="1148"/>
      <c r="V38" s="1149"/>
      <c r="W38" s="1181" t="str">
        <f>IF(NOT('DATA ENTRY SHEET'!AQ83=""),'DATA ENTRY SHEET'!AQ83,"")</f>
        <v/>
      </c>
      <c r="X38" s="1182"/>
      <c r="Y38" s="1183"/>
      <c r="Z38" s="929" t="str">
        <f t="shared" ref="Z38" si="9">IF(AND(NOT(Z36=""),NOT(Z37="")),(Z37-Z36)/(Z37),"")</f>
        <v/>
      </c>
      <c r="AA38" s="930"/>
      <c r="AB38" s="931"/>
      <c r="AC38" s="929" t="str">
        <f t="shared" ref="AC38" si="10">IF(AND(NOT(AC36=""),NOT(AC37="")),(AC37-AC36)/(AC37),"")</f>
        <v/>
      </c>
      <c r="AD38" s="930"/>
      <c r="AE38" s="930"/>
      <c r="AF38" s="931"/>
      <c r="AG38" s="1172" t="str">
        <f>IF('DATA ENTRY SHEET'!BQ83="","",'DATA ENTRY SHEET'!BQ83)</f>
        <v/>
      </c>
      <c r="AH38" s="1173"/>
      <c r="AI38" s="1155" t="str">
        <f>IF('DATA ENTRY SHEET'!BU83="","",'DATA ENTRY SHEET'!BU83)</f>
        <v/>
      </c>
      <c r="AJ38" s="1156"/>
      <c r="AK38" s="1156"/>
      <c r="AL38" s="1157"/>
      <c r="AM38" s="508"/>
      <c r="AN38" s="334"/>
      <c r="AO38" s="335"/>
      <c r="AQ38" s="74"/>
    </row>
    <row r="39" spans="1:43" ht="5.25" customHeight="1" thickBot="1" x14ac:dyDescent="0.3">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25">
      <c r="A40" s="409"/>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409"/>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409"/>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409"/>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409"/>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409"/>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409"/>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409"/>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409"/>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409"/>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493"/>
      <c r="AG52" s="77"/>
      <c r="AH52" s="77"/>
      <c r="AI52" s="1171" t="s">
        <v>40</v>
      </c>
      <c r="AJ52" s="1171"/>
      <c r="AK52" s="91"/>
      <c r="AL52" s="1171"/>
      <c r="AM52" s="1171"/>
      <c r="AN52" s="1174"/>
      <c r="AO52" s="91"/>
      <c r="AP52" s="115"/>
      <c r="AQ52" s="115"/>
    </row>
    <row r="53" spans="1:43" s="504"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Gq82lh4OAXqQZ4BxNwOy/JJqT99nZou6hcB8XMd1N14bXb4DsfEpRO7PnSLOkMFRVuXPO5fm1QWOuXaLwpWLeQ==" saltValue="te+L6wmrMeNMO8S489Iqqg==" spinCount="100000" sheet="1"/>
  <mergeCells count="32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28515625" defaultRowHeight="15.75" x14ac:dyDescent="0.25"/>
  <cols>
    <col min="1" max="1" width="3" style="1" customWidth="1"/>
    <col min="2" max="2" width="8.7109375" style="1" customWidth="1"/>
    <col min="3" max="3" width="5.42578125" style="1" customWidth="1"/>
    <col min="4" max="4" width="6.7109375" style="1" customWidth="1"/>
    <col min="5" max="5" width="3.7109375" style="1" customWidth="1"/>
    <col min="6" max="6" width="3" style="1" customWidth="1"/>
    <col min="7" max="10" width="3.7109375" style="1" customWidth="1"/>
    <col min="11" max="11" width="2.7109375" style="1" customWidth="1"/>
    <col min="12" max="12" width="3.7109375" style="1" customWidth="1"/>
    <col min="13" max="13" width="4.7109375" style="1" customWidth="1"/>
    <col min="14" max="15" width="3.28515625" style="1" customWidth="1"/>
    <col min="16" max="16" width="3" style="1" customWidth="1"/>
    <col min="17" max="17" width="0.7109375" style="1" customWidth="1"/>
    <col min="18" max="18" width="3.28515625" style="1" customWidth="1"/>
    <col min="19" max="19" width="4" style="1" customWidth="1"/>
    <col min="20" max="20" width="3" style="1" customWidth="1"/>
    <col min="21" max="21" width="2.42578125" style="1" customWidth="1"/>
    <col min="22" max="22" width="3.7109375" style="1" customWidth="1"/>
    <col min="23" max="28" width="6.7109375" style="1" customWidth="1"/>
    <col min="29" max="31" width="3.7109375" style="1" customWidth="1"/>
    <col min="32" max="32" width="3.7109375" style="7" customWidth="1"/>
    <col min="33" max="33" width="9.7109375" style="7" customWidth="1"/>
    <col min="34" max="34" width="20.7109375" style="1" bestFit="1" customWidth="1"/>
    <col min="35" max="16384" width="9.28515625" style="1"/>
  </cols>
  <sheetData>
    <row r="1" spans="1:36" ht="2.25" customHeight="1" x14ac:dyDescent="0.25">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25">
      <c r="A2" s="24"/>
      <c r="B2" s="95" t="s">
        <v>7</v>
      </c>
      <c r="C2" s="27"/>
      <c r="D2" s="1109" t="str">
        <f>IF('40-15 PRES - MANDATORY'!$E$8&gt;0,'40-15 PRES - MANDATORY'!$E$8,"")</f>
        <v/>
      </c>
      <c r="E2" s="1109"/>
      <c r="F2" s="1109"/>
      <c r="G2" s="1109"/>
      <c r="H2" s="1109"/>
      <c r="I2" s="1109"/>
      <c r="J2" s="1109"/>
      <c r="K2" s="1109"/>
      <c r="L2" s="272"/>
      <c r="M2" s="272"/>
      <c r="N2" s="272"/>
      <c r="O2" s="272"/>
      <c r="P2" s="113" t="s">
        <v>525</v>
      </c>
      <c r="Q2" s="24"/>
      <c r="R2" s="24"/>
      <c r="S2" s="24"/>
      <c r="T2" s="24"/>
      <c r="U2" s="24"/>
      <c r="V2" s="24"/>
      <c r="W2" s="1110" t="str">
        <f>IF(NOT('40-15 PRES - MANDATORY'!Y6=""),'40-15 PRES - MANDATORY'!Y6,"")</f>
        <v/>
      </c>
      <c r="X2" s="1110"/>
      <c r="Y2" s="119"/>
      <c r="Z2" s="119"/>
      <c r="AA2" s="272"/>
      <c r="AB2" s="272"/>
      <c r="AC2" s="272"/>
      <c r="AD2" s="272"/>
      <c r="AE2" s="24"/>
      <c r="AG2" s="9"/>
      <c r="AH2" s="9"/>
      <c r="AI2" s="9"/>
      <c r="AJ2" s="9"/>
    </row>
    <row r="3" spans="1:36" s="3" customFormat="1" ht="2.25" customHeight="1" x14ac:dyDescent="0.25">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25">
      <c r="A4" s="24"/>
      <c r="B4" s="111" t="s">
        <v>8</v>
      </c>
      <c r="C4" s="111"/>
      <c r="D4" s="272" t="str">
        <f>IF('40-15 PRES - MANDATORY'!$E$10&gt;0,'40-15 PRES - MANDATORY'!$E$10,"")</f>
        <v/>
      </c>
      <c r="E4" s="272"/>
      <c r="F4" s="272"/>
      <c r="G4" s="272"/>
      <c r="H4" s="272"/>
      <c r="I4" s="272"/>
      <c r="J4" s="272"/>
      <c r="K4" s="272"/>
      <c r="L4" s="95" t="s">
        <v>51</v>
      </c>
      <c r="M4" s="272"/>
      <c r="N4" s="1209" t="str">
        <f>IF(NOT('40-15 PRES - MANDATORY'!$Y$12=""),'40-15 PRES - MANDATORY'!$Y$12,"")</f>
        <v/>
      </c>
      <c r="O4" s="1209"/>
      <c r="P4" s="1209"/>
      <c r="Q4" s="1209"/>
      <c r="R4" s="1209"/>
      <c r="S4" s="1209"/>
      <c r="T4" s="1209"/>
      <c r="U4" s="1208" t="s">
        <v>1196</v>
      </c>
      <c r="V4" s="1208"/>
      <c r="W4" s="1208"/>
      <c r="X4" s="1208"/>
      <c r="Y4" s="1113" t="str">
        <f>IF('40-15 PRES - MANDATORY'!$G$12&gt;0,'40-15 PRES - MANDATORY'!$G$12,"")</f>
        <v/>
      </c>
      <c r="Z4" s="1113"/>
      <c r="AA4" s="825" t="s">
        <v>50</v>
      </c>
      <c r="AB4" s="1109" t="str">
        <f>IF('40-15 PRES - MANDATORY'!$M$12&gt;0,'40-15 PRES - MANDATORY'!$M$12,"")</f>
        <v/>
      </c>
      <c r="AC4" s="1109"/>
      <c r="AD4" s="1109"/>
      <c r="AE4" s="22"/>
      <c r="AF4" s="12"/>
      <c r="AG4" s="9"/>
      <c r="AH4" s="9"/>
      <c r="AI4" s="9"/>
      <c r="AJ4" s="9"/>
    </row>
    <row r="5" spans="1:36" ht="12.75" customHeight="1" x14ac:dyDescent="0.25">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30" t="s">
        <v>1106</v>
      </c>
      <c r="AI5" s="7"/>
      <c r="AJ5" s="7"/>
    </row>
    <row r="6" spans="1:36" ht="14.25" customHeight="1" x14ac:dyDescent="0.25">
      <c r="A6" s="4"/>
      <c r="B6" s="1241"/>
      <c r="C6" s="1241"/>
      <c r="D6" s="1241"/>
      <c r="E6" s="1241"/>
      <c r="F6" s="1241"/>
      <c r="G6" s="1241"/>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c r="AF6" s="1241"/>
    </row>
    <row r="7" spans="1:36" ht="15" customHeight="1" x14ac:dyDescent="0.25">
      <c r="A7" s="4"/>
      <c r="B7" s="1241"/>
      <c r="C7" s="1241"/>
      <c r="D7" s="1241"/>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c r="AG7" s="1"/>
    </row>
    <row r="8" spans="1:36" s="2" customFormat="1" ht="15" customHeight="1" x14ac:dyDescent="0.2">
      <c r="A8" s="12"/>
      <c r="B8" s="1241"/>
      <c r="C8" s="1241"/>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row>
    <row r="9" spans="1:36" s="2" customFormat="1" ht="18" customHeight="1" x14ac:dyDescent="0.2">
      <c r="A9" s="12"/>
      <c r="B9" s="1241"/>
      <c r="C9" s="1241"/>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row>
    <row r="10" spans="1:36" s="2" customFormat="1" ht="18" customHeight="1" x14ac:dyDescent="0.2">
      <c r="A10" s="12"/>
      <c r="B10" s="1241"/>
      <c r="C10" s="1241"/>
      <c r="D10" s="1241"/>
      <c r="E10" s="1241"/>
      <c r="F10" s="1241"/>
      <c r="G10" s="1241"/>
      <c r="H10" s="1241"/>
      <c r="I10" s="1241"/>
      <c r="J10" s="1241"/>
      <c r="K10" s="1241"/>
      <c r="L10" s="1241"/>
      <c r="M10" s="1241"/>
      <c r="N10" s="1241"/>
      <c r="O10" s="1241"/>
      <c r="P10" s="1241"/>
      <c r="Q10" s="1241"/>
      <c r="R10" s="1241"/>
      <c r="S10" s="1241"/>
      <c r="T10" s="1241"/>
      <c r="U10" s="1241"/>
      <c r="V10" s="1241"/>
      <c r="W10" s="1241"/>
      <c r="X10" s="1241"/>
      <c r="Y10" s="1241"/>
      <c r="Z10" s="1241"/>
      <c r="AA10" s="1241"/>
      <c r="AB10" s="1241"/>
      <c r="AC10" s="1241"/>
      <c r="AD10" s="1241"/>
      <c r="AE10" s="1241"/>
      <c r="AF10" s="1241"/>
    </row>
    <row r="11" spans="1:36" s="2" customFormat="1" ht="18" customHeight="1" x14ac:dyDescent="0.2">
      <c r="A11" s="12"/>
      <c r="B11" s="1241"/>
      <c r="C11" s="1241"/>
      <c r="D11" s="1241"/>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c r="AF11" s="1241"/>
    </row>
    <row r="12" spans="1:36" s="2" customFormat="1" ht="18" customHeight="1" x14ac:dyDescent="0.2">
      <c r="A12" s="12"/>
      <c r="B12" s="1241"/>
      <c r="C12" s="1241"/>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row>
    <row r="13" spans="1:36" s="2" customFormat="1" ht="18" customHeight="1" x14ac:dyDescent="0.2">
      <c r="A13" s="12"/>
      <c r="B13" s="1241"/>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row>
    <row r="14" spans="1:36" s="2" customFormat="1" ht="18" customHeight="1" x14ac:dyDescent="0.2">
      <c r="A14" s="12"/>
      <c r="B14" s="1241"/>
      <c r="C14" s="1241"/>
      <c r="D14" s="1241"/>
      <c r="E14" s="1241"/>
      <c r="F14" s="1241"/>
      <c r="G14" s="1241"/>
      <c r="H14" s="1241"/>
      <c r="I14" s="1241"/>
      <c r="J14" s="1241"/>
      <c r="K14" s="1241"/>
      <c r="L14" s="1241"/>
      <c r="M14" s="1241"/>
      <c r="N14" s="1241"/>
      <c r="O14" s="1241"/>
      <c r="P14" s="1241"/>
      <c r="Q14" s="1241"/>
      <c r="R14" s="1241"/>
      <c r="S14" s="1241"/>
      <c r="T14" s="1241"/>
      <c r="U14" s="1241"/>
      <c r="V14" s="1241"/>
      <c r="W14" s="1241"/>
      <c r="X14" s="1241"/>
      <c r="Y14" s="1241"/>
      <c r="Z14" s="1241"/>
      <c r="AA14" s="1241"/>
      <c r="AB14" s="1241"/>
      <c r="AC14" s="1241"/>
      <c r="AD14" s="1241"/>
      <c r="AE14" s="1241"/>
      <c r="AF14" s="1241"/>
    </row>
    <row r="15" spans="1:36" s="2" customFormat="1" ht="18" customHeight="1" x14ac:dyDescent="0.2">
      <c r="A15" s="12"/>
      <c r="B15" s="1242"/>
      <c r="C15" s="1242"/>
      <c r="D15" s="1242"/>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row>
    <row r="16" spans="1:36" s="2" customFormat="1" ht="18" customHeight="1" x14ac:dyDescent="0.25">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2">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2">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25">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25">
      <c r="A20" s="12"/>
      <c r="B20" s="735"/>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25">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25">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25">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25">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25">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25">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25">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25">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25">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25">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25">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25">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25">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25">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25">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25">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25">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25">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3">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2">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2">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38" t="s">
        <v>52</v>
      </c>
      <c r="X41" s="1238"/>
      <c r="Y41" s="1115" t="str">
        <f>IF('40-15 PRES - MANDATORY'!$I$59&gt;0,'40-15 PRES - MANDATORY'!$I$59,"")</f>
        <v/>
      </c>
      <c r="Z41" s="1115"/>
      <c r="AA41" s="1115" t="s">
        <v>40</v>
      </c>
      <c r="AB41" s="1239"/>
      <c r="AC41" s="129"/>
      <c r="AD41" s="1240" t="s">
        <v>41</v>
      </c>
      <c r="AE41" s="1239"/>
      <c r="AF41" s="93"/>
    </row>
    <row r="42" spans="1:33" s="2" customFormat="1" ht="11.25" customHeight="1" x14ac:dyDescent="0.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AC45" sqref="AC45:AF45"/>
    </sheetView>
  </sheetViews>
  <sheetFormatPr defaultColWidth="9.28515625" defaultRowHeight="15.75" x14ac:dyDescent="0.25"/>
  <cols>
    <col min="1" max="1" width="1.7109375" style="300" customWidth="1"/>
    <col min="2" max="2" width="6.7109375" style="300" customWidth="1"/>
    <col min="3" max="3" width="5.28515625" style="300" customWidth="1"/>
    <col min="4" max="4" width="5.7109375" style="300" customWidth="1"/>
    <col min="5" max="5" width="3.7109375" style="300" customWidth="1"/>
    <col min="6" max="6" width="2.7109375" style="300" customWidth="1"/>
    <col min="7" max="7" width="3.28515625" style="300" customWidth="1"/>
    <col min="8" max="8" width="3.7109375" style="300" customWidth="1"/>
    <col min="9" max="9" width="4.7109375" style="300" customWidth="1"/>
    <col min="10" max="10" width="3.7109375" style="300" customWidth="1"/>
    <col min="11" max="11" width="2.28515625" style="300" customWidth="1"/>
    <col min="12" max="12" width="3.7109375" style="300" customWidth="1"/>
    <col min="13" max="13" width="7.7109375" style="300" customWidth="1"/>
    <col min="14" max="14" width="1.7109375" style="300" customWidth="1"/>
    <col min="15" max="15" width="2.7109375" style="300" customWidth="1"/>
    <col min="16" max="16" width="0.7109375" style="300" customWidth="1"/>
    <col min="17" max="17" width="3" style="300" customWidth="1"/>
    <col min="18" max="18" width="8" style="300" customWidth="1"/>
    <col min="19" max="19" width="3.7109375" style="300" customWidth="1"/>
    <col min="20" max="20" width="2.7109375" style="300" customWidth="1"/>
    <col min="21" max="21" width="3.5703125" style="300" customWidth="1"/>
    <col min="22" max="22" width="2.7109375" style="300" customWidth="1"/>
    <col min="23" max="23" width="3.28515625" style="300" customWidth="1"/>
    <col min="24" max="24" width="2.5703125" style="300" customWidth="1"/>
    <col min="25" max="25" width="3" style="300" customWidth="1"/>
    <col min="26" max="26" width="2.7109375" style="300" customWidth="1"/>
    <col min="27" max="27" width="5.42578125" style="300" customWidth="1"/>
    <col min="28" max="28" width="4" style="300" customWidth="1"/>
    <col min="29" max="29" width="1.5703125" style="300" customWidth="1"/>
    <col min="30" max="30" width="3.7109375" style="300" customWidth="1"/>
    <col min="31" max="31" width="3.42578125" style="300" customWidth="1"/>
    <col min="32" max="32" width="4" style="300" customWidth="1"/>
    <col min="33" max="33" width="3.7109375" style="300" customWidth="1"/>
    <col min="34" max="34" width="4.5703125" style="300" customWidth="1"/>
    <col min="35" max="36" width="4.28515625" style="300" customWidth="1"/>
    <col min="37" max="38" width="3.7109375" style="300" customWidth="1"/>
    <col min="39" max="39" width="3.28515625" style="300" customWidth="1"/>
    <col min="40" max="40" width="3" style="300" customWidth="1"/>
    <col min="41" max="41" width="2.7109375" style="300" customWidth="1"/>
    <col min="42" max="42" width="9.28515625" style="300"/>
    <col min="43" max="43" width="30.140625" style="671" bestFit="1" customWidth="1"/>
    <col min="44" max="16384" width="9.28515625" style="300"/>
  </cols>
  <sheetData>
    <row r="1" spans="1:53" x14ac:dyDescent="0.25">
      <c r="A1" s="299"/>
      <c r="B1" s="1074" t="s">
        <v>0</v>
      </c>
      <c r="C1" s="1074"/>
      <c r="D1" s="1074"/>
      <c r="E1" s="1074"/>
      <c r="F1" s="1074"/>
      <c r="G1" s="1074"/>
      <c r="H1" s="1074"/>
      <c r="I1" s="1074"/>
      <c r="J1" s="1074"/>
      <c r="K1" s="1074"/>
      <c r="L1" s="1074"/>
      <c r="M1" s="1074"/>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560"/>
      <c r="AQ1" s="664" t="s">
        <v>1077</v>
      </c>
      <c r="AR1" s="560"/>
      <c r="AS1" s="560"/>
      <c r="AT1" s="560"/>
      <c r="AU1" s="560"/>
      <c r="AV1" s="560"/>
      <c r="AW1" s="560"/>
      <c r="AX1" s="560"/>
      <c r="AY1" s="560"/>
      <c r="AZ1" s="560"/>
      <c r="BA1" s="560"/>
    </row>
    <row r="2" spans="1:53" ht="11.25" customHeight="1" x14ac:dyDescent="0.25">
      <c r="A2" s="301"/>
      <c r="B2" s="301"/>
      <c r="C2" s="301"/>
      <c r="D2" s="301"/>
      <c r="E2" s="301"/>
      <c r="F2" s="301"/>
      <c r="G2" s="301"/>
      <c r="H2" s="301"/>
      <c r="I2" s="301"/>
      <c r="J2" s="301"/>
      <c r="K2" s="301"/>
      <c r="L2" s="301"/>
      <c r="M2" s="301"/>
      <c r="N2" s="302"/>
      <c r="O2" s="302"/>
      <c r="P2" s="302"/>
      <c r="Q2" s="303" t="s">
        <v>514</v>
      </c>
      <c r="R2" s="301"/>
      <c r="S2" s="1075" t="str">
        <f>IF(NOT('DATA ENTRY SHEET'!AH4=""),'DATA ENTRY SHEET'!AH4,"")</f>
        <v/>
      </c>
      <c r="T2" s="1075"/>
      <c r="U2" s="1075"/>
      <c r="V2" s="1075"/>
      <c r="W2" s="1075"/>
      <c r="X2" s="1075"/>
      <c r="Y2" s="1075"/>
      <c r="Z2" s="1075"/>
      <c r="AA2" s="1075"/>
      <c r="AB2" s="1075"/>
      <c r="AC2" s="1075"/>
      <c r="AD2" s="303"/>
      <c r="AE2" s="1076" t="s">
        <v>26</v>
      </c>
      <c r="AF2" s="1076"/>
      <c r="AG2" s="1076"/>
      <c r="AH2" s="1076"/>
      <c r="AI2" s="1076"/>
      <c r="AJ2" s="1076"/>
      <c r="AK2" s="1076"/>
      <c r="AL2" s="1076"/>
      <c r="AM2" s="1076"/>
      <c r="AN2" s="1076"/>
      <c r="AO2" s="1076"/>
      <c r="AP2" s="560"/>
      <c r="AQ2" s="665"/>
      <c r="AR2" s="560"/>
      <c r="AS2" s="560"/>
      <c r="AT2" s="560"/>
      <c r="AU2" s="560"/>
      <c r="AV2" s="560"/>
      <c r="AW2" s="560"/>
      <c r="AX2" s="560"/>
      <c r="AY2" s="560"/>
      <c r="AZ2" s="560"/>
      <c r="BA2" s="560"/>
    </row>
    <row r="3" spans="1:53" ht="2.25" customHeight="1" x14ac:dyDescent="0.25">
      <c r="A3" s="301"/>
      <c r="B3" s="304"/>
      <c r="C3" s="304"/>
      <c r="D3" s="304"/>
      <c r="E3" s="304"/>
      <c r="F3" s="304"/>
      <c r="G3" s="304"/>
      <c r="H3" s="304"/>
      <c r="I3" s="304"/>
      <c r="J3" s="304"/>
      <c r="K3" s="304"/>
      <c r="L3" s="304"/>
      <c r="M3" s="304"/>
      <c r="N3" s="305"/>
      <c r="O3" s="306"/>
      <c r="P3" s="306"/>
      <c r="Q3" s="306"/>
      <c r="R3" s="305"/>
      <c r="S3" s="305"/>
      <c r="T3" s="301"/>
      <c r="U3" s="305"/>
      <c r="V3" s="305"/>
      <c r="W3" s="305"/>
      <c r="X3" s="305"/>
      <c r="Y3" s="305"/>
      <c r="Z3" s="305"/>
      <c r="AA3" s="305"/>
      <c r="AB3" s="307"/>
      <c r="AC3" s="301"/>
      <c r="AD3" s="308"/>
      <c r="AE3" s="308"/>
      <c r="AF3" s="308"/>
      <c r="AG3" s="308"/>
      <c r="AH3" s="308"/>
      <c r="AI3" s="308"/>
      <c r="AJ3" s="308"/>
      <c r="AK3" s="308"/>
      <c r="AL3" s="308"/>
      <c r="AM3" s="308"/>
      <c r="AN3" s="308"/>
      <c r="AO3" s="308"/>
      <c r="AP3" s="560"/>
      <c r="AQ3" s="665"/>
      <c r="AR3" s="560"/>
      <c r="AS3" s="560"/>
      <c r="AT3" s="560"/>
      <c r="AU3" s="560"/>
      <c r="AV3" s="560"/>
      <c r="AW3" s="560"/>
      <c r="AX3" s="560"/>
      <c r="AY3" s="560"/>
      <c r="AZ3" s="560"/>
      <c r="BA3" s="560"/>
    </row>
    <row r="4" spans="1:53" ht="11.25" customHeight="1" x14ac:dyDescent="0.25">
      <c r="A4" s="301"/>
      <c r="B4" s="304"/>
      <c r="C4" s="304"/>
      <c r="D4" s="304"/>
      <c r="E4" s="304"/>
      <c r="F4" s="304"/>
      <c r="G4" s="304"/>
      <c r="H4" s="304"/>
      <c r="I4" s="304"/>
      <c r="J4" s="304"/>
      <c r="K4" s="304"/>
      <c r="L4" s="304"/>
      <c r="M4" s="304"/>
      <c r="N4" s="305"/>
      <c r="O4" s="306"/>
      <c r="P4" s="306"/>
      <c r="Q4" s="253"/>
      <c r="R4" s="305"/>
      <c r="S4" s="305"/>
      <c r="T4" s="301"/>
      <c r="U4" s="305"/>
      <c r="V4" s="301"/>
      <c r="W4" s="303"/>
      <c r="X4" s="303"/>
      <c r="Y4" s="303"/>
      <c r="Z4" s="303"/>
      <c r="AA4" s="303"/>
      <c r="AB4" s="303"/>
      <c r="AC4" s="303"/>
      <c r="AD4" s="303"/>
      <c r="AE4" s="251" t="str">
        <f>IF(NOT('DATA ENTRY SHEET'!AD4=""),'DATA ENTRY SHEET'!AD4,"")</f>
        <v/>
      </c>
      <c r="AF4" s="1077" t="s">
        <v>23</v>
      </c>
      <c r="AG4" s="1078"/>
      <c r="AH4" s="1078"/>
      <c r="AI4" s="1078"/>
      <c r="AJ4" s="1078"/>
      <c r="AK4" s="1078"/>
      <c r="AL4" s="1078"/>
      <c r="AM4" s="1078"/>
      <c r="AN4" s="1079"/>
      <c r="AO4" s="309"/>
      <c r="AP4" s="562"/>
      <c r="AQ4" s="665"/>
      <c r="AR4" s="560"/>
      <c r="AS4" s="560"/>
      <c r="AT4" s="560"/>
      <c r="AU4" s="560"/>
      <c r="AV4" s="560"/>
      <c r="AW4" s="560"/>
      <c r="AX4" s="560"/>
      <c r="AY4" s="560"/>
      <c r="AZ4" s="560"/>
      <c r="BA4" s="560"/>
    </row>
    <row r="5" spans="1:53" ht="2.25" customHeight="1" x14ac:dyDescent="0.25">
      <c r="A5" s="301"/>
      <c r="B5" s="304"/>
      <c r="C5" s="304"/>
      <c r="D5" s="304"/>
      <c r="E5" s="304"/>
      <c r="F5" s="304"/>
      <c r="G5" s="304"/>
      <c r="H5" s="304"/>
      <c r="I5" s="304"/>
      <c r="J5" s="304"/>
      <c r="K5" s="304"/>
      <c r="L5" s="304"/>
      <c r="M5" s="304"/>
      <c r="N5" s="305"/>
      <c r="O5" s="306"/>
      <c r="P5" s="306"/>
      <c r="Q5" s="306"/>
      <c r="R5" s="305"/>
      <c r="S5" s="305"/>
      <c r="T5" s="301"/>
      <c r="U5" s="305"/>
      <c r="V5" s="301"/>
      <c r="W5" s="301"/>
      <c r="X5" s="301"/>
      <c r="Y5" s="301"/>
      <c r="Z5" s="301"/>
      <c r="AA5" s="301"/>
      <c r="AB5" s="301"/>
      <c r="AC5" s="301"/>
      <c r="AD5" s="301"/>
      <c r="AE5" s="252"/>
      <c r="AF5" s="310"/>
      <c r="AG5" s="310"/>
      <c r="AH5" s="310"/>
      <c r="AI5" s="310"/>
      <c r="AJ5" s="310"/>
      <c r="AK5" s="310"/>
      <c r="AL5" s="310"/>
      <c r="AM5" s="310"/>
      <c r="AN5" s="310"/>
      <c r="AO5" s="134"/>
      <c r="AP5" s="562"/>
      <c r="AQ5" s="665"/>
      <c r="AR5" s="560"/>
      <c r="AS5" s="560"/>
      <c r="AT5" s="560"/>
      <c r="AU5" s="560"/>
      <c r="AV5" s="560"/>
      <c r="AW5" s="560"/>
      <c r="AX5" s="560"/>
      <c r="AY5" s="560"/>
      <c r="AZ5" s="560"/>
      <c r="BA5" s="560"/>
    </row>
    <row r="6" spans="1:53" s="313" customFormat="1" ht="11.25" customHeight="1" x14ac:dyDescent="0.25">
      <c r="A6" s="254"/>
      <c r="B6" s="311" t="s">
        <v>49</v>
      </c>
      <c r="C6" s="22"/>
      <c r="D6" s="22"/>
      <c r="E6" s="1062" t="str">
        <f>IF(NOT('DATA ENTRY SHEET'!C10=""),'DATA ENTRY SHEET'!C10,"")</f>
        <v/>
      </c>
      <c r="F6" s="1062"/>
      <c r="G6" s="1062"/>
      <c r="H6" s="1062"/>
      <c r="I6" s="1062"/>
      <c r="J6" s="22"/>
      <c r="K6" s="22"/>
      <c r="L6" s="22"/>
      <c r="M6" s="245"/>
      <c r="N6" s="245"/>
      <c r="O6" s="245"/>
      <c r="P6" s="245"/>
      <c r="Q6" s="1080" t="s">
        <v>525</v>
      </c>
      <c r="R6" s="1080"/>
      <c r="S6" s="1080"/>
      <c r="T6" s="1080"/>
      <c r="U6" s="1080"/>
      <c r="V6" s="1080"/>
      <c r="W6" s="1080"/>
      <c r="X6" s="1080"/>
      <c r="Y6" s="1081" t="str">
        <f>IF(NOT('DATA ENTRY SHEET'!E10=""),'DATA ENTRY SHEET'!E10,"")</f>
        <v/>
      </c>
      <c r="Z6" s="1081"/>
      <c r="AA6" s="1081"/>
      <c r="AB6" s="1081"/>
      <c r="AC6" s="312"/>
      <c r="AD6" s="254"/>
      <c r="AE6" s="251" t="str">
        <f>IF(NOT('DATA ENTRY SHEET'!AD5=""),'DATA ENTRY SHEET'!AD5,"")</f>
        <v/>
      </c>
      <c r="AF6" s="1077" t="s">
        <v>24</v>
      </c>
      <c r="AG6" s="1078"/>
      <c r="AH6" s="1078"/>
      <c r="AI6" s="1078"/>
      <c r="AJ6" s="1078"/>
      <c r="AK6" s="1078"/>
      <c r="AL6" s="1078"/>
      <c r="AM6" s="1078"/>
      <c r="AN6" s="1079"/>
      <c r="AO6" s="309"/>
      <c r="AP6" s="563"/>
      <c r="AQ6" s="666"/>
      <c r="AR6" s="564"/>
      <c r="AS6" s="564"/>
      <c r="AT6" s="564"/>
      <c r="AU6" s="564"/>
      <c r="AV6" s="564"/>
      <c r="AW6" s="564"/>
      <c r="AX6" s="564"/>
      <c r="AY6" s="564"/>
      <c r="AZ6" s="564"/>
      <c r="BA6" s="564"/>
    </row>
    <row r="7" spans="1:53" s="313" customFormat="1" ht="2.25" customHeight="1" x14ac:dyDescent="0.25">
      <c r="A7" s="254"/>
      <c r="B7" s="245"/>
      <c r="C7" s="245"/>
      <c r="D7" s="245"/>
      <c r="E7" s="245"/>
      <c r="F7" s="245"/>
      <c r="G7" s="245"/>
      <c r="H7" s="245"/>
      <c r="I7" s="245"/>
      <c r="J7" s="245"/>
      <c r="K7" s="245"/>
      <c r="L7" s="245"/>
      <c r="M7" s="245"/>
      <c r="N7" s="245"/>
      <c r="O7" s="245"/>
      <c r="P7" s="245"/>
      <c r="Q7" s="245"/>
      <c r="R7" s="245"/>
      <c r="S7" s="245"/>
      <c r="T7" s="314"/>
      <c r="U7" s="245"/>
      <c r="V7" s="245"/>
      <c r="W7" s="245"/>
      <c r="X7" s="245"/>
      <c r="Y7" s="245"/>
      <c r="Z7" s="245"/>
      <c r="AA7" s="245"/>
      <c r="AB7" s="314"/>
      <c r="AC7" s="312"/>
      <c r="AD7" s="315"/>
      <c r="AE7" s="252"/>
      <c r="AF7" s="310"/>
      <c r="AG7" s="310"/>
      <c r="AH7" s="310"/>
      <c r="AI7" s="310"/>
      <c r="AJ7" s="310"/>
      <c r="AK7" s="310"/>
      <c r="AL7" s="310"/>
      <c r="AM7" s="310"/>
      <c r="AN7" s="310"/>
      <c r="AO7" s="134"/>
      <c r="AP7" s="563"/>
      <c r="AQ7" s="666"/>
      <c r="AR7" s="564"/>
      <c r="AS7" s="564"/>
      <c r="AT7" s="564"/>
      <c r="AU7" s="564"/>
      <c r="AV7" s="564"/>
      <c r="AW7" s="564"/>
      <c r="AX7" s="564"/>
      <c r="AY7" s="564"/>
      <c r="AZ7" s="564"/>
      <c r="BA7" s="564"/>
    </row>
    <row r="8" spans="1:53" s="313" customFormat="1" ht="11.25" customHeight="1" x14ac:dyDescent="0.25">
      <c r="A8" s="254"/>
      <c r="B8" s="316" t="s">
        <v>7</v>
      </c>
      <c r="C8" s="246"/>
      <c r="D8" s="246"/>
      <c r="E8" s="1062" t="str">
        <f>IF(NOT('DATA ENTRY SHEET'!C4=""),'DATA ENTRY SHEET'!C4,"")</f>
        <v/>
      </c>
      <c r="F8" s="1062"/>
      <c r="G8" s="1062"/>
      <c r="H8" s="1062"/>
      <c r="I8" s="1062"/>
      <c r="J8" s="1062"/>
      <c r="K8" s="1062"/>
      <c r="L8" s="1062"/>
      <c r="M8" s="1062"/>
      <c r="N8" s="1062"/>
      <c r="O8" s="1062"/>
      <c r="P8" s="22"/>
      <c r="Q8" s="1080" t="s">
        <v>448</v>
      </c>
      <c r="R8" s="1080"/>
      <c r="S8" s="1080"/>
      <c r="T8" s="1080"/>
      <c r="U8" s="1080"/>
      <c r="V8" s="1080"/>
      <c r="W8" s="1080"/>
      <c r="X8" s="1080"/>
      <c r="Y8" s="1082" t="str">
        <f>IF(NOT('DATA ENTRY SHEET'!AE16=""),'DATA ENTRY SHEET'!AE16,"")</f>
        <v/>
      </c>
      <c r="Z8" s="1082"/>
      <c r="AA8" s="1082"/>
      <c r="AB8" s="1082"/>
      <c r="AC8" s="134"/>
      <c r="AD8" s="254"/>
      <c r="AE8" s="251" t="str">
        <f>IF(NOT('DATA ENTRY SHEET'!AD6=""),'DATA ENTRY SHEET'!AD6,"")</f>
        <v/>
      </c>
      <c r="AF8" s="1077" t="s">
        <v>25</v>
      </c>
      <c r="AG8" s="1078"/>
      <c r="AH8" s="1078"/>
      <c r="AI8" s="1078"/>
      <c r="AJ8" s="1078"/>
      <c r="AK8" s="1078"/>
      <c r="AL8" s="1078"/>
      <c r="AM8" s="1078"/>
      <c r="AN8" s="1079"/>
      <c r="AO8" s="309"/>
      <c r="AP8" s="564"/>
      <c r="AQ8" s="666"/>
      <c r="AR8" s="564"/>
      <c r="AS8" s="564"/>
      <c r="AT8" s="564"/>
      <c r="AU8" s="564"/>
      <c r="AV8" s="564"/>
      <c r="AW8" s="564"/>
      <c r="AX8" s="564"/>
      <c r="AY8" s="564"/>
      <c r="AZ8" s="564"/>
      <c r="BA8" s="564"/>
    </row>
    <row r="9" spans="1:53" s="313" customFormat="1" ht="2.25" customHeight="1" x14ac:dyDescent="0.25">
      <c r="A9" s="254"/>
      <c r="B9" s="316"/>
      <c r="C9" s="246"/>
      <c r="D9" s="246"/>
      <c r="E9" s="246"/>
      <c r="F9" s="246"/>
      <c r="G9" s="246"/>
      <c r="H9" s="246"/>
      <c r="I9" s="246"/>
      <c r="J9" s="246"/>
      <c r="K9" s="246"/>
      <c r="L9" s="246"/>
      <c r="M9" s="246"/>
      <c r="N9" s="246"/>
      <c r="O9" s="247"/>
      <c r="P9" s="246"/>
      <c r="Q9" s="317" t="s">
        <v>454</v>
      </c>
      <c r="R9" s="318"/>
      <c r="S9" s="318"/>
      <c r="T9" s="318"/>
      <c r="U9" s="319"/>
      <c r="V9" s="319"/>
      <c r="W9" s="319"/>
      <c r="X9" s="319"/>
      <c r="Y9" s="303"/>
      <c r="Z9" s="22"/>
      <c r="AA9" s="22"/>
      <c r="AB9" s="22"/>
      <c r="AC9" s="22"/>
      <c r="AD9" s="254"/>
      <c r="AE9" s="253"/>
      <c r="AF9" s="320"/>
      <c r="AG9" s="320"/>
      <c r="AH9" s="320"/>
      <c r="AI9" s="320"/>
      <c r="AJ9" s="320"/>
      <c r="AK9" s="320"/>
      <c r="AL9" s="320"/>
      <c r="AM9" s="320"/>
      <c r="AN9" s="320"/>
      <c r="AO9" s="321"/>
      <c r="AP9" s="564"/>
      <c r="AQ9" s="666"/>
      <c r="AR9" s="564"/>
      <c r="AS9" s="564"/>
      <c r="AT9" s="564"/>
      <c r="AU9" s="564"/>
      <c r="AV9" s="564"/>
      <c r="AW9" s="564"/>
      <c r="AX9" s="564"/>
      <c r="AY9" s="564"/>
      <c r="AZ9" s="564"/>
      <c r="BA9" s="564"/>
    </row>
    <row r="10" spans="1:53" s="313" customFormat="1" ht="11.25" customHeight="1" x14ac:dyDescent="0.25">
      <c r="A10" s="254"/>
      <c r="B10" s="316" t="s">
        <v>8</v>
      </c>
      <c r="C10" s="310"/>
      <c r="D10" s="310"/>
      <c r="E10" s="1062" t="str">
        <f>IF(NOT('DATA ENTRY SHEET'!C6=""),'DATA ENTRY SHEET'!C6,"")</f>
        <v/>
      </c>
      <c r="F10" s="1062"/>
      <c r="G10" s="1062"/>
      <c r="H10" s="1062"/>
      <c r="I10" s="1062"/>
      <c r="J10" s="1062"/>
      <c r="K10" s="1062"/>
      <c r="L10" s="1062"/>
      <c r="M10" s="1062"/>
      <c r="N10" s="1062"/>
      <c r="O10" s="1062"/>
      <c r="P10" s="22"/>
      <c r="Q10" s="1080" t="s">
        <v>526</v>
      </c>
      <c r="R10" s="1080"/>
      <c r="S10" s="1080"/>
      <c r="T10" s="1080"/>
      <c r="U10" s="1080"/>
      <c r="V10" s="1080"/>
      <c r="W10" s="1080"/>
      <c r="X10" s="1080"/>
      <c r="Y10" s="1062" t="str">
        <f>IF(NOT('DATA ENTRY SHEET'!AC16=""),'DATA ENTRY SHEET'!AC16,"")</f>
        <v/>
      </c>
      <c r="Z10" s="1062"/>
      <c r="AA10" s="1062"/>
      <c r="AB10" s="1062"/>
      <c r="AC10" s="134"/>
      <c r="AD10" s="254"/>
      <c r="AE10" s="251" t="str">
        <f>IF(NOT('DATA ENTRY SHEET'!AD7=""),'DATA ENTRY SHEET'!AD7,"")</f>
        <v/>
      </c>
      <c r="AF10" s="1077" t="s">
        <v>143</v>
      </c>
      <c r="AG10" s="1078"/>
      <c r="AH10" s="1078"/>
      <c r="AI10" s="1078"/>
      <c r="AJ10" s="1078"/>
      <c r="AK10" s="1078"/>
      <c r="AL10" s="1078"/>
      <c r="AM10" s="1078"/>
      <c r="AN10" s="1079"/>
      <c r="AO10" s="309"/>
      <c r="AP10" s="564"/>
      <c r="AQ10" s="666"/>
      <c r="AR10" s="564"/>
      <c r="AS10" s="564"/>
      <c r="AT10" s="564"/>
      <c r="AU10" s="564"/>
      <c r="AV10" s="564"/>
      <c r="AW10" s="564"/>
      <c r="AX10" s="564"/>
      <c r="AY10" s="564"/>
      <c r="AZ10" s="564"/>
      <c r="BA10" s="564"/>
    </row>
    <row r="11" spans="1:53" s="313" customFormat="1" ht="2.25" customHeight="1" x14ac:dyDescent="0.25">
      <c r="A11" s="254"/>
      <c r="B11" s="316"/>
      <c r="C11" s="310"/>
      <c r="D11" s="310"/>
      <c r="E11" s="134"/>
      <c r="F11" s="134"/>
      <c r="G11" s="134"/>
      <c r="H11" s="134"/>
      <c r="I11" s="134"/>
      <c r="J11" s="134"/>
      <c r="K11" s="134"/>
      <c r="L11" s="134"/>
      <c r="M11" s="134"/>
      <c r="N11" s="134"/>
      <c r="O11" s="246"/>
      <c r="P11" s="246"/>
      <c r="Q11" s="246"/>
      <c r="R11" s="134"/>
      <c r="S11" s="134"/>
      <c r="T11" s="134"/>
      <c r="U11" s="320"/>
      <c r="V11" s="320"/>
      <c r="W11" s="320"/>
      <c r="X11" s="320"/>
      <c r="Y11" s="320"/>
      <c r="Z11" s="134"/>
      <c r="AA11" s="134"/>
      <c r="AB11" s="134"/>
      <c r="AC11" s="134"/>
      <c r="AD11" s="254"/>
      <c r="AE11" s="252"/>
      <c r="AF11" s="310"/>
      <c r="AG11" s="310"/>
      <c r="AH11" s="310"/>
      <c r="AI11" s="310"/>
      <c r="AJ11" s="310"/>
      <c r="AK11" s="310"/>
      <c r="AL11" s="310"/>
      <c r="AM11" s="310"/>
      <c r="AN11" s="310"/>
      <c r="AO11" s="134"/>
      <c r="AP11" s="564"/>
      <c r="AQ11" s="666"/>
      <c r="AR11" s="564"/>
      <c r="AS11" s="564"/>
      <c r="AT11" s="564"/>
      <c r="AU11" s="564"/>
      <c r="AV11" s="564"/>
      <c r="AW11" s="564"/>
      <c r="AX11" s="564"/>
      <c r="AY11" s="564"/>
      <c r="AZ11" s="564"/>
      <c r="BA11" s="564"/>
    </row>
    <row r="12" spans="1:53" s="313" customFormat="1" ht="11.25" customHeight="1" x14ac:dyDescent="0.25">
      <c r="A12" s="254"/>
      <c r="B12" s="316" t="s">
        <v>9</v>
      </c>
      <c r="C12" s="310"/>
      <c r="D12" s="310"/>
      <c r="E12" s="1080" t="s">
        <v>452</v>
      </c>
      <c r="F12" s="1080"/>
      <c r="G12" s="1062" t="str">
        <f>IF(NOT('DATA ENTRY SHEET'!C8=""),'DATA ENTRY SHEET'!C8,"")</f>
        <v/>
      </c>
      <c r="H12" s="1062"/>
      <c r="I12" s="1062"/>
      <c r="J12" s="1062"/>
      <c r="K12" s="1080" t="s">
        <v>451</v>
      </c>
      <c r="L12" s="1080"/>
      <c r="M12" s="1062" t="str">
        <f>IF(NOT('DATA ENTRY SHEET'!E8=""),'DATA ENTRY SHEET'!E8,"")</f>
        <v/>
      </c>
      <c r="N12" s="1062"/>
      <c r="O12" s="1062"/>
      <c r="P12" s="1062"/>
      <c r="Q12" s="1062"/>
      <c r="R12" s="22"/>
      <c r="S12" s="1080" t="s">
        <v>455</v>
      </c>
      <c r="T12" s="1080"/>
      <c r="U12" s="1080"/>
      <c r="V12" s="1080"/>
      <c r="W12" s="1080"/>
      <c r="X12" s="1080"/>
      <c r="Y12" s="1062" t="str">
        <f>IF('DATA ENTRY SHEET'!C8&lt;&gt;"",IF('DATA ENTRY SHEET'!E8&lt;&gt;"",'DATA ENTRY SHEET'!H8&amp;"-01/"&amp;'DATA ENTRY SHEET'!H8&amp;"-02",'DATA ENTRY SHEET'!H8&amp;"-01"),IF('DATA ENTRY SHEET'!E8&lt;&gt;"",'DATA ENTRY SHEET'!H8&amp;"-02",""))</f>
        <v/>
      </c>
      <c r="Z12" s="1062"/>
      <c r="AA12" s="1062"/>
      <c r="AB12" s="1062"/>
      <c r="AC12" s="134"/>
      <c r="AD12" s="254"/>
      <c r="AE12" s="251" t="str">
        <f>IF(NOT('DATA ENTRY SHEET'!AD8=""),'DATA ENTRY SHEET'!AD8,"")</f>
        <v/>
      </c>
      <c r="AF12" s="1077" t="s">
        <v>27</v>
      </c>
      <c r="AG12" s="1078"/>
      <c r="AH12" s="1078"/>
      <c r="AI12" s="1078"/>
      <c r="AJ12" s="1078"/>
      <c r="AK12" s="1078"/>
      <c r="AL12" s="1078"/>
      <c r="AM12" s="1078"/>
      <c r="AN12" s="1079"/>
      <c r="AO12" s="309"/>
      <c r="AP12" s="564"/>
      <c r="AQ12" s="665"/>
      <c r="AR12" s="564"/>
      <c r="AS12" s="564"/>
      <c r="AT12" s="564"/>
      <c r="AU12" s="564"/>
      <c r="AV12" s="564"/>
      <c r="AW12" s="564"/>
      <c r="AX12" s="564"/>
      <c r="AY12" s="564"/>
      <c r="AZ12" s="564"/>
      <c r="BA12" s="564"/>
    </row>
    <row r="13" spans="1:53" s="313" customFormat="1" ht="2.25" customHeight="1" x14ac:dyDescent="0.25">
      <c r="A13" s="254"/>
      <c r="B13" s="316"/>
      <c r="C13" s="310"/>
      <c r="D13" s="310"/>
      <c r="E13" s="22"/>
      <c r="F13" s="22"/>
      <c r="G13" s="22"/>
      <c r="H13" s="22"/>
      <c r="I13" s="134"/>
      <c r="J13" s="134"/>
      <c r="K13" s="134"/>
      <c r="L13" s="134"/>
      <c r="M13" s="134"/>
      <c r="N13" s="134"/>
      <c r="O13" s="134"/>
      <c r="P13" s="134"/>
      <c r="Q13" s="22" t="s">
        <v>10</v>
      </c>
      <c r="R13" s="134"/>
      <c r="S13" s="321"/>
      <c r="T13" s="321"/>
      <c r="U13" s="134"/>
      <c r="V13" s="134"/>
      <c r="W13" s="134"/>
      <c r="X13" s="134"/>
      <c r="Y13" s="134"/>
      <c r="Z13" s="134"/>
      <c r="AA13" s="134"/>
      <c r="AB13" s="134"/>
      <c r="AC13" s="134"/>
      <c r="AD13" s="254"/>
      <c r="AE13" s="252"/>
      <c r="AF13" s="310"/>
      <c r="AG13" s="310"/>
      <c r="AH13" s="310"/>
      <c r="AI13" s="310"/>
      <c r="AJ13" s="310"/>
      <c r="AK13" s="310"/>
      <c r="AL13" s="310"/>
      <c r="AM13" s="310"/>
      <c r="AN13" s="310"/>
      <c r="AO13" s="134"/>
      <c r="AP13" s="565"/>
      <c r="AQ13" s="666"/>
      <c r="AR13" s="564"/>
      <c r="AS13" s="564"/>
      <c r="AT13" s="564"/>
      <c r="AU13" s="564"/>
      <c r="AV13" s="564"/>
      <c r="AW13" s="564"/>
      <c r="AX13" s="564"/>
      <c r="AY13" s="564"/>
      <c r="AZ13" s="564"/>
      <c r="BA13" s="564"/>
    </row>
    <row r="14" spans="1:53" s="313" customFormat="1" ht="11.25" customHeight="1" x14ac:dyDescent="0.25">
      <c r="A14" s="254"/>
      <c r="B14" s="316" t="s">
        <v>446</v>
      </c>
      <c r="C14" s="316" t="s">
        <v>449</v>
      </c>
      <c r="D14" s="316"/>
      <c r="E14" s="1062" t="str">
        <f>IF(NOT('DATA ENTRY SHEET'!C12=""),'DATA ENTRY SHEET'!C12,"")</f>
        <v/>
      </c>
      <c r="F14" s="1062"/>
      <c r="G14" s="1062"/>
      <c r="H14" s="1062"/>
      <c r="I14" s="1062"/>
      <c r="J14" s="1062"/>
      <c r="K14" s="1062"/>
      <c r="L14" s="1062"/>
      <c r="M14" s="1062"/>
      <c r="N14" s="1062"/>
      <c r="O14" s="1062"/>
      <c r="P14" s="1062"/>
      <c r="Q14" s="1062"/>
      <c r="R14" s="1062"/>
      <c r="S14" s="1062"/>
      <c r="T14" s="1062"/>
      <c r="U14" s="1062"/>
      <c r="V14" s="1062"/>
      <c r="W14" s="1062"/>
      <c r="X14" s="1062"/>
      <c r="Y14" s="1062"/>
      <c r="Z14" s="1062"/>
      <c r="AA14" s="1062"/>
      <c r="AB14" s="1062"/>
      <c r="AC14" s="246"/>
      <c r="AD14" s="254"/>
      <c r="AE14" s="251" t="str">
        <f>IF(NOT('DATA ENTRY SHEET'!AD9=""),'DATA ENTRY SHEET'!AD9,"")</f>
        <v/>
      </c>
      <c r="AF14" s="1077" t="s">
        <v>821</v>
      </c>
      <c r="AG14" s="1078"/>
      <c r="AH14" s="1078"/>
      <c r="AI14" s="1078"/>
      <c r="AJ14" s="1078"/>
      <c r="AK14" s="1078"/>
      <c r="AL14" s="1078"/>
      <c r="AM14" s="1078"/>
      <c r="AN14" s="1079"/>
      <c r="AO14" s="309"/>
      <c r="AP14" s="564"/>
      <c r="AQ14" s="666"/>
      <c r="AR14" s="564"/>
      <c r="AS14" s="564"/>
      <c r="AT14" s="564"/>
      <c r="AU14" s="564"/>
      <c r="AV14" s="564"/>
      <c r="AW14" s="564"/>
      <c r="AX14" s="564"/>
      <c r="AY14" s="564"/>
      <c r="AZ14" s="564"/>
      <c r="BA14" s="564"/>
    </row>
    <row r="15" spans="1:53" s="313" customFormat="1" ht="2.25" customHeight="1" x14ac:dyDescent="0.25">
      <c r="A15" s="254"/>
      <c r="B15" s="316"/>
      <c r="C15" s="316"/>
      <c r="D15" s="31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5"/>
      <c r="AF15" s="254"/>
      <c r="AG15" s="254"/>
      <c r="AH15" s="254"/>
      <c r="AI15" s="254"/>
      <c r="AJ15" s="254"/>
      <c r="AK15" s="254"/>
      <c r="AL15" s="254"/>
      <c r="AM15" s="254"/>
      <c r="AN15" s="315"/>
      <c r="AO15" s="254"/>
      <c r="AP15" s="564"/>
      <c r="AQ15" s="666"/>
      <c r="AR15" s="564"/>
      <c r="AS15" s="564"/>
      <c r="AT15" s="564"/>
      <c r="AU15" s="564"/>
      <c r="AV15" s="564"/>
      <c r="AW15" s="564"/>
      <c r="AX15" s="564"/>
      <c r="AY15" s="564"/>
      <c r="AZ15" s="564"/>
      <c r="BA15" s="564"/>
    </row>
    <row r="16" spans="1:53" s="313" customFormat="1" ht="11.25" customHeight="1" x14ac:dyDescent="0.25">
      <c r="A16" s="254"/>
      <c r="B16" s="310"/>
      <c r="C16" s="316" t="s">
        <v>450</v>
      </c>
      <c r="D16" s="316"/>
      <c r="E16" s="1062" t="str">
        <f>IF(NOT('DATA ENTRY SHEET'!C14=""),'DATA ENTRY SHEET'!C14,"")</f>
        <v/>
      </c>
      <c r="F16" s="1062"/>
      <c r="G16" s="1062"/>
      <c r="H16" s="1062"/>
      <c r="I16" s="1062"/>
      <c r="J16" s="1062"/>
      <c r="K16" s="1062"/>
      <c r="L16" s="1062"/>
      <c r="M16" s="1062"/>
      <c r="N16" s="1062"/>
      <c r="O16" s="1062"/>
      <c r="P16" s="1062"/>
      <c r="Q16" s="1062"/>
      <c r="R16" s="1062"/>
      <c r="S16" s="1062"/>
      <c r="T16" s="1062"/>
      <c r="U16" s="1062"/>
      <c r="V16" s="1062"/>
      <c r="W16" s="1062"/>
      <c r="X16" s="1062"/>
      <c r="Y16" s="1062"/>
      <c r="Z16" s="1062"/>
      <c r="AA16" s="1062"/>
      <c r="AB16" s="1062"/>
      <c r="AC16" s="246"/>
      <c r="AD16" s="254"/>
      <c r="AE16" s="303" t="s">
        <v>4</v>
      </c>
      <c r="AF16" s="254"/>
      <c r="AG16" s="254"/>
      <c r="AH16" s="254"/>
      <c r="AI16" s="254"/>
      <c r="AJ16" s="1073" t="str">
        <f>IF(NOT('DATA ENTRY SHEET'!H10=""),'DATA ENTRY SHEET'!H10,"")</f>
        <v/>
      </c>
      <c r="AK16" s="1073"/>
      <c r="AL16" s="1073"/>
      <c r="AM16" s="1073"/>
      <c r="AN16" s="1073"/>
      <c r="AO16" s="1073"/>
      <c r="AP16" s="564"/>
      <c r="AQ16" s="666"/>
      <c r="AR16" s="564"/>
      <c r="AS16" s="564"/>
      <c r="AT16" s="564"/>
      <c r="AU16" s="564"/>
      <c r="AV16" s="564"/>
      <c r="AW16" s="564"/>
      <c r="AX16" s="564"/>
      <c r="AY16" s="564"/>
      <c r="AZ16" s="564"/>
      <c r="BA16" s="564"/>
    </row>
    <row r="17" spans="1:53" s="313" customFormat="1" ht="2.25" customHeight="1" x14ac:dyDescent="0.25">
      <c r="A17" s="254"/>
      <c r="B17" s="310"/>
      <c r="C17" s="316"/>
      <c r="D17" s="31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4"/>
      <c r="AQ17" s="666"/>
      <c r="AR17" s="564"/>
      <c r="AS17" s="564"/>
      <c r="AT17" s="564"/>
      <c r="AU17" s="564"/>
      <c r="AV17" s="564"/>
      <c r="AW17" s="564"/>
      <c r="AX17" s="564"/>
      <c r="AY17" s="564"/>
      <c r="AZ17" s="564"/>
      <c r="BA17" s="564"/>
    </row>
    <row r="18" spans="1:53" s="313" customFormat="1" ht="11.25" customHeight="1" x14ac:dyDescent="0.25">
      <c r="A18" s="254"/>
      <c r="B18" s="310"/>
      <c r="C18" s="316" t="s">
        <v>11</v>
      </c>
      <c r="D18" s="316"/>
      <c r="E18" s="1062" t="str">
        <f>IF(NOT('DATA ENTRY SHEET'!C16=""),'DATA ENTRY SHEET'!C16,"")</f>
        <v/>
      </c>
      <c r="F18" s="1062"/>
      <c r="G18" s="1062"/>
      <c r="H18" s="1062"/>
      <c r="I18" s="1062"/>
      <c r="J18" s="1062"/>
      <c r="K18" s="1062"/>
      <c r="L18" s="1062"/>
      <c r="M18" s="1062"/>
      <c r="N18" s="1062"/>
      <c r="O18" s="1062"/>
      <c r="P18" s="1062"/>
      <c r="Q18" s="1062"/>
      <c r="R18" s="1062"/>
      <c r="S18" s="1062"/>
      <c r="T18" s="1062"/>
      <c r="U18" s="1062"/>
      <c r="V18" s="1062"/>
      <c r="W18" s="1062"/>
      <c r="X18" s="1062"/>
      <c r="Y18" s="1062"/>
      <c r="Z18" s="1062"/>
      <c r="AA18" s="1062"/>
      <c r="AB18" s="1062"/>
      <c r="AC18" s="246"/>
      <c r="AD18" s="254"/>
      <c r="AE18" s="316" t="s">
        <v>1</v>
      </c>
      <c r="AF18" s="254"/>
      <c r="AG18" s="254"/>
      <c r="AH18" s="254"/>
      <c r="AI18" s="254"/>
      <c r="AJ18" s="1073" t="str">
        <f>IF(NOT('DATA ENTRY SHEET'!AG16=""),'DATA ENTRY SHEET'!AG16,"")</f>
        <v/>
      </c>
      <c r="AK18" s="1073"/>
      <c r="AL18" s="1073"/>
      <c r="AM18" s="1073"/>
      <c r="AN18" s="1073"/>
      <c r="AO18" s="1073"/>
      <c r="AP18" s="564"/>
      <c r="AQ18" s="666"/>
      <c r="AR18" s="564"/>
      <c r="AS18" s="564"/>
      <c r="AT18" s="564"/>
      <c r="AU18" s="564"/>
      <c r="AV18" s="564"/>
      <c r="AW18" s="564"/>
      <c r="AX18" s="564"/>
      <c r="AY18" s="564"/>
      <c r="AZ18" s="564"/>
      <c r="BA18" s="564"/>
    </row>
    <row r="19" spans="1:53" s="313" customFormat="1" ht="2.25" customHeight="1" x14ac:dyDescent="0.25">
      <c r="A19" s="254"/>
      <c r="B19" s="310"/>
      <c r="C19" s="310"/>
      <c r="D19" s="310"/>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10"/>
      <c r="AE19" s="310"/>
      <c r="AF19" s="310"/>
      <c r="AG19" s="310"/>
      <c r="AH19" s="310"/>
      <c r="AI19" s="310"/>
      <c r="AJ19" s="310"/>
      <c r="AK19" s="310"/>
      <c r="AL19" s="310"/>
      <c r="AM19" s="310"/>
      <c r="AN19" s="310"/>
      <c r="AO19" s="254"/>
      <c r="AP19" s="564"/>
      <c r="AQ19" s="666"/>
      <c r="AR19" s="564"/>
      <c r="AS19" s="564"/>
      <c r="AT19" s="564"/>
      <c r="AU19" s="564"/>
      <c r="AV19" s="564"/>
      <c r="AW19" s="564"/>
      <c r="AX19" s="564"/>
      <c r="AY19" s="564"/>
      <c r="AZ19" s="564"/>
      <c r="BA19" s="564"/>
    </row>
    <row r="20" spans="1:53" ht="11.25" customHeight="1" x14ac:dyDescent="0.25">
      <c r="A20" s="301"/>
      <c r="B20" s="316" t="s">
        <v>456</v>
      </c>
      <c r="C20" s="316"/>
      <c r="D20" s="316"/>
      <c r="E20" s="1091" t="str">
        <f>IF(NOT('DATA ENTRY SHEET'!AC12=""),'DATA ENTRY SHEET'!AC12,"")</f>
        <v/>
      </c>
      <c r="F20" s="1092"/>
      <c r="G20" s="1092"/>
      <c r="H20" s="1092"/>
      <c r="I20" s="1092"/>
      <c r="J20" s="1092"/>
      <c r="K20" s="1092"/>
      <c r="L20" s="1092"/>
      <c r="M20" s="1092"/>
      <c r="N20" s="1092"/>
      <c r="O20" s="1092"/>
      <c r="P20" s="1092"/>
      <c r="Q20" s="1092"/>
      <c r="R20" s="1092"/>
      <c r="S20" s="1092"/>
      <c r="T20" s="1092"/>
      <c r="U20" s="1092"/>
      <c r="V20" s="1092"/>
      <c r="W20" s="1092"/>
      <c r="X20" s="1092"/>
      <c r="Y20" s="1092"/>
      <c r="Z20" s="1092"/>
      <c r="AA20" s="1092"/>
      <c r="AB20" s="1092"/>
      <c r="AC20" s="517"/>
      <c r="AD20" s="303"/>
      <c r="AE20" s="303" t="s">
        <v>912</v>
      </c>
      <c r="AF20" s="303"/>
      <c r="AG20" s="303"/>
      <c r="AH20" s="303"/>
      <c r="AI20" s="303"/>
      <c r="AJ20" s="1056" t="str">
        <f>IF(NOT('DATA ENTRY SHEET'!AK16=""),'DATA ENTRY SHEET'!AK16,"")</f>
        <v/>
      </c>
      <c r="AK20" s="1056"/>
      <c r="AL20" s="1056"/>
      <c r="AM20" s="1056"/>
      <c r="AN20" s="1056"/>
      <c r="AO20" s="1056"/>
      <c r="AP20" s="560"/>
      <c r="AQ20" s="665"/>
      <c r="AR20" s="560"/>
      <c r="AS20" s="560"/>
      <c r="AT20" s="560"/>
      <c r="AU20" s="560"/>
      <c r="AV20" s="560"/>
      <c r="AW20" s="560"/>
      <c r="AX20" s="560"/>
      <c r="AY20" s="560"/>
      <c r="AZ20" s="560"/>
      <c r="BA20" s="560"/>
    </row>
    <row r="21" spans="1:53" ht="5.25" customHeight="1" x14ac:dyDescent="0.25">
      <c r="A21" s="301"/>
      <c r="B21" s="316"/>
      <c r="C21" s="316"/>
      <c r="D21" s="316"/>
      <c r="E21" s="316"/>
      <c r="F21" s="316"/>
      <c r="G21" s="31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60"/>
      <c r="AQ21" s="665"/>
      <c r="AR21" s="560"/>
      <c r="AS21" s="560"/>
      <c r="AT21" s="560"/>
      <c r="AU21" s="560"/>
      <c r="AV21" s="560"/>
      <c r="AW21" s="560"/>
      <c r="AX21" s="560"/>
      <c r="AY21" s="560"/>
      <c r="AZ21" s="560"/>
      <c r="BA21" s="560"/>
    </row>
    <row r="22" spans="1:53" ht="2.25" customHeight="1" x14ac:dyDescent="0.25">
      <c r="A22" s="301"/>
      <c r="B22" s="316"/>
      <c r="C22" s="316"/>
      <c r="D22" s="316"/>
      <c r="E22" s="316"/>
      <c r="F22" s="316"/>
      <c r="G22" s="31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60"/>
      <c r="AQ22" s="665"/>
      <c r="AR22" s="560"/>
      <c r="AS22" s="560"/>
      <c r="AT22" s="560"/>
      <c r="AU22" s="560"/>
      <c r="AV22" s="560"/>
      <c r="AW22" s="560"/>
      <c r="AX22" s="560"/>
      <c r="AY22" s="560"/>
      <c r="AZ22" s="560"/>
      <c r="BA22" s="560"/>
    </row>
    <row r="23" spans="1:53" s="323" customFormat="1" ht="11.25" customHeight="1" x14ac:dyDescent="0.2">
      <c r="A23" s="310"/>
      <c r="B23" s="1063" t="s">
        <v>12</v>
      </c>
      <c r="C23" s="1064"/>
      <c r="D23" s="1064"/>
      <c r="E23" s="1064"/>
      <c r="F23" s="1064"/>
      <c r="G23" s="1064"/>
      <c r="H23" s="1064"/>
      <c r="I23" s="1064"/>
      <c r="J23" s="1064"/>
      <c r="K23" s="1065"/>
      <c r="L23" s="1063" t="s">
        <v>16</v>
      </c>
      <c r="M23" s="1065"/>
      <c r="N23" s="1063" t="s">
        <v>142</v>
      </c>
      <c r="O23" s="1064"/>
      <c r="P23" s="1064"/>
      <c r="Q23" s="1064"/>
      <c r="R23" s="1065"/>
      <c r="S23" s="322" t="s">
        <v>30</v>
      </c>
      <c r="T23" s="322"/>
      <c r="U23" s="322" t="s">
        <v>31</v>
      </c>
      <c r="V23" s="322"/>
      <c r="W23" s="322" t="s">
        <v>19</v>
      </c>
      <c r="X23" s="322"/>
      <c r="Y23" s="322"/>
      <c r="Z23" s="1069" t="s">
        <v>905</v>
      </c>
      <c r="AA23" s="1069"/>
      <c r="AB23" s="1070"/>
      <c r="AC23" s="1094" t="s">
        <v>906</v>
      </c>
      <c r="AD23" s="1094"/>
      <c r="AE23" s="1094"/>
      <c r="AF23" s="1095"/>
      <c r="AG23" s="1067" t="s">
        <v>32</v>
      </c>
      <c r="AH23" s="1068"/>
      <c r="AI23" s="1096" t="s">
        <v>874</v>
      </c>
      <c r="AJ23" s="1097"/>
      <c r="AK23" s="1067" t="s">
        <v>35</v>
      </c>
      <c r="AL23" s="1068"/>
      <c r="AM23" s="1093" t="s">
        <v>524</v>
      </c>
      <c r="AN23" s="1093"/>
      <c r="AO23" s="1093"/>
      <c r="AP23" s="566"/>
      <c r="AQ23" s="667"/>
      <c r="AR23" s="566"/>
      <c r="AS23" s="566"/>
      <c r="AT23" s="566"/>
      <c r="AU23" s="566"/>
      <c r="AV23" s="566"/>
      <c r="AW23" s="566"/>
      <c r="AX23" s="566"/>
      <c r="AY23" s="566"/>
      <c r="AZ23" s="566"/>
      <c r="BA23" s="566"/>
    </row>
    <row r="24" spans="1:53" s="323" customFormat="1" ht="11.25" customHeight="1" x14ac:dyDescent="0.2">
      <c r="A24" s="310"/>
      <c r="B24" s="1059" t="s">
        <v>13</v>
      </c>
      <c r="C24" s="1060"/>
      <c r="D24" s="1060"/>
      <c r="E24" s="1060"/>
      <c r="F24" s="1060" t="s">
        <v>910</v>
      </c>
      <c r="G24" s="1060"/>
      <c r="H24" s="1060"/>
      <c r="I24" s="1060"/>
      <c r="J24" s="1060"/>
      <c r="K24" s="1061"/>
      <c r="L24" s="1040" t="s">
        <v>548</v>
      </c>
      <c r="M24" s="1042"/>
      <c r="N24" s="1059" t="s">
        <v>458</v>
      </c>
      <c r="O24" s="1060"/>
      <c r="P24" s="1060"/>
      <c r="Q24" s="1060"/>
      <c r="R24" s="1061"/>
      <c r="S24" s="1040" t="s">
        <v>29</v>
      </c>
      <c r="T24" s="1042"/>
      <c r="U24" s="1040" t="s">
        <v>29</v>
      </c>
      <c r="V24" s="1042"/>
      <c r="W24" s="1059" t="s">
        <v>20</v>
      </c>
      <c r="X24" s="1060"/>
      <c r="Y24" s="1061"/>
      <c r="Z24" s="1098" t="s">
        <v>907</v>
      </c>
      <c r="AA24" s="1099"/>
      <c r="AB24" s="682">
        <f>'DATA ENTRY SHEET'!AY14</f>
        <v>0</v>
      </c>
      <c r="AC24" s="1100" t="s">
        <v>907</v>
      </c>
      <c r="AD24" s="1100"/>
      <c r="AE24" s="1100"/>
      <c r="AF24" s="682">
        <f>'DATA ENTRY SHEET'!AY16</f>
        <v>0</v>
      </c>
      <c r="AG24" s="1067" t="s">
        <v>33</v>
      </c>
      <c r="AH24" s="1068"/>
      <c r="AI24" s="484" t="s">
        <v>872</v>
      </c>
      <c r="AJ24" s="485"/>
      <c r="AK24" s="1067" t="s">
        <v>36</v>
      </c>
      <c r="AL24" s="1068"/>
      <c r="AM24" s="1093"/>
      <c r="AN24" s="1093"/>
      <c r="AO24" s="1093"/>
      <c r="AP24" s="566"/>
      <c r="AQ24" s="668"/>
      <c r="AR24" s="567"/>
      <c r="AS24" s="567"/>
      <c r="AT24" s="567"/>
      <c r="AU24" s="567"/>
      <c r="AV24" s="567"/>
      <c r="AW24" s="567"/>
      <c r="AX24" s="566"/>
      <c r="AY24" s="566"/>
      <c r="AZ24" s="566"/>
      <c r="BA24" s="566"/>
    </row>
    <row r="25" spans="1:53" s="323" customFormat="1" ht="11.25" customHeight="1" x14ac:dyDescent="0.2">
      <c r="A25" s="310"/>
      <c r="B25" s="1059" t="s">
        <v>14</v>
      </c>
      <c r="C25" s="1060"/>
      <c r="D25" s="1060"/>
      <c r="E25" s="1060"/>
      <c r="F25" s="1060"/>
      <c r="G25" s="1060"/>
      <c r="H25" s="1060"/>
      <c r="I25" s="1060"/>
      <c r="J25" s="1071" t="s">
        <v>1072</v>
      </c>
      <c r="K25" s="1072"/>
      <c r="L25" s="1040" t="s">
        <v>17</v>
      </c>
      <c r="M25" s="1042"/>
      <c r="N25" s="1040" t="s">
        <v>873</v>
      </c>
      <c r="O25" s="1041"/>
      <c r="P25" s="1041"/>
      <c r="Q25" s="1041"/>
      <c r="R25" s="1042"/>
      <c r="S25" s="1040" t="s">
        <v>743</v>
      </c>
      <c r="T25" s="1042"/>
      <c r="U25" s="1040" t="s">
        <v>743</v>
      </c>
      <c r="V25" s="1042"/>
      <c r="W25" s="1040" t="s">
        <v>21</v>
      </c>
      <c r="X25" s="1041"/>
      <c r="Y25" s="1042"/>
      <c r="Z25" s="1057" t="s">
        <v>903</v>
      </c>
      <c r="AA25" s="1057"/>
      <c r="AB25" s="1058"/>
      <c r="AC25" s="1044" t="s">
        <v>904</v>
      </c>
      <c r="AD25" s="1044"/>
      <c r="AE25" s="1044"/>
      <c r="AF25" s="1045"/>
      <c r="AG25" s="1067" t="s">
        <v>875</v>
      </c>
      <c r="AH25" s="1068"/>
      <c r="AI25" s="1066" t="s">
        <v>876</v>
      </c>
      <c r="AJ25" s="1066"/>
      <c r="AK25" s="1067" t="s">
        <v>447</v>
      </c>
      <c r="AL25" s="1068"/>
      <c r="AM25" s="489" t="s">
        <v>518</v>
      </c>
      <c r="AN25" s="489" t="s">
        <v>519</v>
      </c>
      <c r="AO25" s="489" t="s">
        <v>520</v>
      </c>
      <c r="AP25" s="566"/>
      <c r="AQ25" s="668"/>
      <c r="AR25" s="567"/>
      <c r="AS25" s="567"/>
      <c r="AT25" s="567"/>
      <c r="AU25" s="567"/>
      <c r="AV25" s="567"/>
      <c r="AW25" s="567"/>
      <c r="AX25" s="566"/>
      <c r="AY25" s="566"/>
      <c r="AZ25" s="566"/>
      <c r="BA25" s="566"/>
    </row>
    <row r="26" spans="1:53" s="323" customFormat="1" ht="11.25" customHeight="1" x14ac:dyDescent="0.2">
      <c r="A26" s="310"/>
      <c r="B26" s="1059" t="s">
        <v>15</v>
      </c>
      <c r="C26" s="1060"/>
      <c r="D26" s="1060"/>
      <c r="E26" s="1060"/>
      <c r="F26" s="1061"/>
      <c r="G26" s="1085" t="s">
        <v>811</v>
      </c>
      <c r="H26" s="1086"/>
      <c r="I26" s="1085" t="s">
        <v>863</v>
      </c>
      <c r="J26" s="1090"/>
      <c r="K26" s="1086"/>
      <c r="L26" s="324" t="s">
        <v>18</v>
      </c>
      <c r="M26" s="325"/>
      <c r="N26" s="1040" t="s">
        <v>141</v>
      </c>
      <c r="O26" s="1041"/>
      <c r="P26" s="1041"/>
      <c r="Q26" s="1041"/>
      <c r="R26" s="1042"/>
      <c r="S26" s="1040" t="s">
        <v>28</v>
      </c>
      <c r="T26" s="1042"/>
      <c r="U26" s="1040" t="s">
        <v>28</v>
      </c>
      <c r="V26" s="1042"/>
      <c r="W26" s="324" t="s">
        <v>22</v>
      </c>
      <c r="X26" s="324"/>
      <c r="Y26" s="324"/>
      <c r="Z26" s="1043" t="s">
        <v>902</v>
      </c>
      <c r="AA26" s="1044"/>
      <c r="AB26" s="1045"/>
      <c r="AC26" s="1046" t="s">
        <v>902</v>
      </c>
      <c r="AD26" s="1047"/>
      <c r="AE26" s="1047"/>
      <c r="AF26" s="1048"/>
      <c r="AG26" s="1087" t="s">
        <v>915</v>
      </c>
      <c r="AH26" s="1088"/>
      <c r="AI26" s="1087" t="s">
        <v>911</v>
      </c>
      <c r="AJ26" s="1089"/>
      <c r="AK26" s="1089"/>
      <c r="AL26" s="1088"/>
      <c r="AM26" s="489" t="s">
        <v>521</v>
      </c>
      <c r="AN26" s="489" t="s">
        <v>522</v>
      </c>
      <c r="AO26" s="489" t="s">
        <v>523</v>
      </c>
      <c r="AP26" s="566"/>
      <c r="AQ26" s="326"/>
      <c r="AR26" s="326"/>
      <c r="AS26" s="326"/>
      <c r="AT26" s="326"/>
      <c r="AU26" s="326"/>
      <c r="AV26" s="326"/>
      <c r="AW26" s="326"/>
      <c r="AX26" s="566"/>
      <c r="AY26" s="566"/>
      <c r="AZ26" s="566"/>
      <c r="BA26" s="566"/>
    </row>
    <row r="27" spans="1:53" s="323" customFormat="1" ht="2.25" customHeight="1" thickBot="1" x14ac:dyDescent="0.25">
      <c r="A27" s="310"/>
      <c r="B27" s="316"/>
      <c r="C27" s="316"/>
      <c r="D27" s="316"/>
      <c r="E27" s="316"/>
      <c r="F27" s="320"/>
      <c r="G27" s="320"/>
      <c r="H27" s="320"/>
      <c r="I27" s="320"/>
      <c r="J27" s="320"/>
      <c r="K27" s="320"/>
      <c r="L27" s="316"/>
      <c r="M27" s="310"/>
      <c r="N27" s="316"/>
      <c r="O27" s="316"/>
      <c r="P27" s="316"/>
      <c r="Q27" s="316"/>
      <c r="R27" s="310"/>
      <c r="S27" s="310"/>
      <c r="T27" s="310"/>
      <c r="U27" s="310"/>
      <c r="V27" s="310"/>
      <c r="W27" s="316"/>
      <c r="X27" s="316"/>
      <c r="Y27" s="316"/>
      <c r="Z27" s="326"/>
      <c r="AA27" s="326"/>
      <c r="AB27" s="327"/>
      <c r="AC27" s="327"/>
      <c r="AD27" s="327"/>
      <c r="AE27" s="327"/>
      <c r="AF27" s="327"/>
      <c r="AG27" s="326"/>
      <c r="AH27" s="326"/>
      <c r="AI27" s="310"/>
      <c r="AJ27" s="310"/>
      <c r="AK27" s="328"/>
      <c r="AL27" s="310"/>
      <c r="AM27" s="329"/>
      <c r="AN27" s="329"/>
      <c r="AO27" s="329"/>
      <c r="AP27" s="566"/>
      <c r="AQ27" s="326"/>
      <c r="AR27" s="326"/>
      <c r="AS27" s="326"/>
      <c r="AT27" s="326"/>
      <c r="AU27" s="326"/>
      <c r="AV27" s="326"/>
      <c r="AW27" s="326"/>
      <c r="AX27" s="566"/>
      <c r="AY27" s="566"/>
      <c r="AZ27" s="566"/>
      <c r="BA27" s="566"/>
    </row>
    <row r="28" spans="1:53" ht="18" customHeight="1" x14ac:dyDescent="0.25">
      <c r="A28" s="482">
        <v>1</v>
      </c>
      <c r="B28" s="1052"/>
      <c r="C28" s="1053"/>
      <c r="D28" s="1053"/>
      <c r="E28" s="1053"/>
      <c r="F28" s="1053"/>
      <c r="G28" s="1053"/>
      <c r="H28" s="1053"/>
      <c r="I28" s="1053"/>
      <c r="J28" s="1053"/>
      <c r="K28" s="1054"/>
      <c r="L28" s="1055" t="str">
        <f>IF(NOT('DATA ENTRY SHEET'!F20=""),'DATA ENTRY SHEET'!F20,"")</f>
        <v/>
      </c>
      <c r="M28" s="988"/>
      <c r="N28" s="989" t="str">
        <f>IF(NOT('DATA ENTRY SHEET'!J20=""),'DATA ENTRY SHEET'!J20,"")</f>
        <v/>
      </c>
      <c r="O28" s="990"/>
      <c r="P28" s="990"/>
      <c r="Q28" s="990"/>
      <c r="R28" s="991"/>
      <c r="S28" s="944" t="str">
        <f>IF(NOT('DATA ENTRY SHEET'!AJ20=""),'DATA ENTRY SHEET'!AJ20,"")</f>
        <v/>
      </c>
      <c r="T28" s="946"/>
      <c r="U28" s="944" t="str">
        <f>IF(NOT('DATA ENTRY SHEET'!AM20=""),'DATA ENTRY SHEET'!AM20,"")</f>
        <v/>
      </c>
      <c r="V28" s="946"/>
      <c r="W28" s="944" t="str">
        <f>IF(NOT('DATA ENTRY SHEET'!AN20=""),'DATA ENTRY SHEET'!AN20,"")</f>
        <v/>
      </c>
      <c r="X28" s="945"/>
      <c r="Y28" s="946"/>
      <c r="Z28" s="947" t="str">
        <f>IF('DATA ENTRY SHEET'!AW20="","",'DATA ENTRY SHEET'!AW20)</f>
        <v/>
      </c>
      <c r="AA28" s="948"/>
      <c r="AB28" s="949"/>
      <c r="AC28" s="947" t="str">
        <f>IF('DATA ENTRY SHEET'!AY20="","",'DATA ENTRY SHEET'!AY20)</f>
        <v/>
      </c>
      <c r="AD28" s="948"/>
      <c r="AE28" s="948"/>
      <c r="AF28" s="949"/>
      <c r="AG28" s="950" t="str">
        <f>UPPER(IF('DATA ENTRY SHEET'!AR20="","",'DATA ENTRY SHEET'!AR20))</f>
        <v/>
      </c>
      <c r="AH28" s="951"/>
      <c r="AI28" s="952" t="str">
        <f>IF('DATA ENTRY SHEET'!BS20="","",'DATA ENTRY SHEET'!BS20)</f>
        <v/>
      </c>
      <c r="AJ28" s="952"/>
      <c r="AK28" s="924" t="str">
        <f>IF(NOT('DATA ENTRY SHEET'!AT20=""),'DATA ENTRY SHEET'!AT20,"")</f>
        <v/>
      </c>
      <c r="AL28" s="925"/>
      <c r="AM28" s="330"/>
      <c r="AN28" s="918" t="s">
        <v>37</v>
      </c>
      <c r="AO28" s="919"/>
      <c r="AP28" s="560"/>
      <c r="AQ28" s="672" t="str">
        <f>IF(N28&lt;&gt;"",IF(NOT(INDEX(Table1[CALCULATION:
CASE GTIN CHECK DIGIT VALIDATION],MATCH(N28,Table1[CASE GTIN],0))="VALID"),"Bad Check Digit (CS GTIN)",""),"")</f>
        <v/>
      </c>
      <c r="AR28" s="560"/>
      <c r="AS28" s="560"/>
      <c r="AT28" s="560"/>
      <c r="AU28" s="560"/>
      <c r="AV28" s="560"/>
      <c r="AW28" s="560"/>
      <c r="AX28" s="560"/>
      <c r="AY28" s="560"/>
      <c r="AZ28" s="560"/>
      <c r="BA28" s="560"/>
    </row>
    <row r="29" spans="1:53" ht="18" customHeight="1" x14ac:dyDescent="0.25">
      <c r="A29" s="482"/>
      <c r="B29" s="1036" t="str">
        <f>IF(NOT('DATA ENTRY SHEET'!B20=""),'DATA ENTRY SHEET'!B20,"")</f>
        <v/>
      </c>
      <c r="C29" s="1037"/>
      <c r="D29" s="1037"/>
      <c r="E29" s="1037"/>
      <c r="F29" s="1038" t="str">
        <f>IF('DATA ENTRY SHEET'!BX20="","",'DATA ENTRY SHEET'!BX20)</f>
        <v/>
      </c>
      <c r="G29" s="1038"/>
      <c r="H29" s="1038"/>
      <c r="I29" s="1038"/>
      <c r="J29" s="1038"/>
      <c r="K29" s="1039"/>
      <c r="L29" s="1051" t="str">
        <f>IF(NOT('DATA ENTRY SHEET'!H20=""),'DATA ENTRY SHEET'!H20,"")</f>
        <v/>
      </c>
      <c r="M29" s="1021"/>
      <c r="N29" s="1033" t="str">
        <f>IF(NOT('DATA ENTRY SHEET'!AD20=""),'DATA ENTRY SHEET'!AD20,"")</f>
        <v/>
      </c>
      <c r="O29" s="1034"/>
      <c r="P29" s="1034"/>
      <c r="Q29" s="1034"/>
      <c r="R29" s="1035"/>
      <c r="S29" s="940" t="str">
        <f>IF(NOT('DATA ENTRY SHEET'!AI20=""),'DATA ENTRY SHEET'!AI20,"")</f>
        <v/>
      </c>
      <c r="T29" s="942"/>
      <c r="U29" s="940" t="str">
        <f>IF(NOT('DATA ENTRY SHEET'!AL20=""),'DATA ENTRY SHEET'!AL20,"")</f>
        <v/>
      </c>
      <c r="V29" s="942"/>
      <c r="W29" s="940" t="str">
        <f>IF(NOT('DATA ENTRY SHEET'!AO20=""),'DATA ENTRY SHEET'!AO20,"")</f>
        <v/>
      </c>
      <c r="X29" s="941"/>
      <c r="Y29" s="942"/>
      <c r="Z29" s="935" t="str">
        <f>IF(Z28="","",ROUNDUP((Z28)*((AB24)+1),2))</f>
        <v/>
      </c>
      <c r="AA29" s="936"/>
      <c r="AB29" s="937"/>
      <c r="AC29" s="935" t="str">
        <f>IF(AC28="","",ROUNDUP((AC28)*($AF$24+1),2))</f>
        <v/>
      </c>
      <c r="AD29" s="936"/>
      <c r="AE29" s="936"/>
      <c r="AF29" s="937"/>
      <c r="AG29" s="938" t="str">
        <f>IF(NOT('DATA ENTRY SHEET'!AS20=""),'DATA ENTRY SHEET'!AS20,"")</f>
        <v/>
      </c>
      <c r="AH29" s="939"/>
      <c r="AI29" s="934" t="str">
        <f>IF('DATA ENTRY SHEET'!BV20="","",'DATA ENTRY SHEET'!BV20)</f>
        <v/>
      </c>
      <c r="AJ29" s="934"/>
      <c r="AK29" s="922" t="str">
        <f>IF(NOT('DATA ENTRY SHEET'!AU20=""),'DATA ENTRY SHEET'!AU20,"")</f>
        <v/>
      </c>
      <c r="AL29" s="923"/>
      <c r="AM29" s="331"/>
      <c r="AN29" s="962" t="s">
        <v>34</v>
      </c>
      <c r="AO29" s="963"/>
      <c r="AP29" s="560"/>
      <c r="AQ29" s="665"/>
      <c r="AR29" s="560"/>
      <c r="AS29" s="560"/>
      <c r="AT29" s="560"/>
      <c r="AU29" s="560"/>
      <c r="AV29" s="560"/>
      <c r="AW29" s="560"/>
      <c r="AX29" s="560"/>
      <c r="AY29" s="560"/>
      <c r="AZ29" s="560"/>
      <c r="BA29" s="560"/>
    </row>
    <row r="30" spans="1:53" ht="18" customHeight="1" x14ac:dyDescent="0.25">
      <c r="A30" s="482"/>
      <c r="B30" s="1022" t="str">
        <f>IF(NOT('DATA ENTRY SHEET'!C20=""),'DATA ENTRY SHEET'!C20,"")</f>
        <v/>
      </c>
      <c r="C30" s="1023"/>
      <c r="D30" s="1023"/>
      <c r="E30" s="1023"/>
      <c r="F30" s="1023"/>
      <c r="G30" s="1023"/>
      <c r="H30" s="1023"/>
      <c r="I30" s="1023"/>
      <c r="J30" s="1023"/>
      <c r="K30" s="649" t="str">
        <f>IF('DATA ENTRY SHEET'!AG20&lt;&gt;"",LEFT('DATA ENTRY SHEET'!AG20,1),"")</f>
        <v/>
      </c>
      <c r="L30" s="1084" t="str">
        <f>IF(NOT('DATA ENTRY SHEET'!G20=""),'DATA ENTRY SHEET'!G20,"")</f>
        <v/>
      </c>
      <c r="M30" s="998"/>
      <c r="N30" s="999" t="str">
        <f>IF(NOT('DATA ENTRY SHEET'!AF20=""),'DATA ENTRY SHEET'!AF20,"")</f>
        <v/>
      </c>
      <c r="O30" s="1000"/>
      <c r="P30" s="1000"/>
      <c r="Q30" s="1000"/>
      <c r="R30" s="1001"/>
      <c r="S30" s="940" t="str">
        <f>IF(NOT('DATA ENTRY SHEET'!AH20=""),'DATA ENTRY SHEET'!AH20,"")</f>
        <v/>
      </c>
      <c r="T30" s="942"/>
      <c r="U30" s="940" t="str">
        <f>IF(NOT('DATA ENTRY SHEET'!AK20=""),'DATA ENTRY SHEET'!AK20,"")</f>
        <v/>
      </c>
      <c r="V30" s="942"/>
      <c r="W30" s="953" t="str">
        <f>IF(NOT('DATA ENTRY SHEET'!AP20=""),'DATA ENTRY SHEET'!AP20,"")</f>
        <v/>
      </c>
      <c r="X30" s="954"/>
      <c r="Y30" s="955"/>
      <c r="Z30" s="935" t="str">
        <f>IF(NOT('DATA ENTRY SHEET'!AX20=""),'DATA ENTRY SHEET'!AX20,"")</f>
        <v/>
      </c>
      <c r="AA30" s="936"/>
      <c r="AB30" s="937"/>
      <c r="AC30" s="935" t="str">
        <f>IF(NOT('DATA ENTRY SHEET'!AZ20=""),'DATA ENTRY SHEET'!AZ20,"")</f>
        <v/>
      </c>
      <c r="AD30" s="936"/>
      <c r="AE30" s="936"/>
      <c r="AF30" s="937"/>
      <c r="AG30" s="932" t="str">
        <f>IF('DATA ENTRY SHEET'!BR20="","",'DATA ENTRY SHEET'!BR20)</f>
        <v/>
      </c>
      <c r="AH30" s="933"/>
      <c r="AI30" s="934" t="str">
        <f>IF('DATA ENTRY SHEET'!BT20="","",'DATA ENTRY SHEET'!BT20)</f>
        <v/>
      </c>
      <c r="AJ30" s="934"/>
      <c r="AK30" s="920" t="str">
        <f>IF(NOT('DATA ENTRY SHEET'!AV20=""),'DATA ENTRY SHEET'!AV20,"")</f>
        <v/>
      </c>
      <c r="AL30" s="921"/>
      <c r="AM30" s="331"/>
      <c r="AN30" s="331"/>
      <c r="AO30" s="332"/>
      <c r="AP30" s="560"/>
      <c r="AQ30" s="665"/>
      <c r="AR30" s="560"/>
      <c r="AS30" s="560"/>
      <c r="AT30" s="560"/>
      <c r="AU30" s="560"/>
      <c r="AV30" s="560"/>
      <c r="AW30" s="560"/>
      <c r="AX30" s="560"/>
      <c r="AY30" s="560"/>
      <c r="AZ30" s="560"/>
      <c r="BA30" s="560"/>
    </row>
    <row r="31" spans="1:53" ht="18" customHeight="1" thickBot="1" x14ac:dyDescent="0.3">
      <c r="A31" s="482"/>
      <c r="B31" s="977" t="str">
        <f>IF(NOT('DATA ENTRY SHEET'!D20=""),'DATA ENTRY SHEET'!D20,"")</f>
        <v/>
      </c>
      <c r="C31" s="978"/>
      <c r="D31" s="978"/>
      <c r="E31" s="978"/>
      <c r="F31" s="979" t="str">
        <f>IF('DATA ENTRY SHEET'!E20="","",'DATA ENTRY SHEET'!E20)</f>
        <v/>
      </c>
      <c r="G31" s="979"/>
      <c r="H31" s="979"/>
      <c r="I31" s="979"/>
      <c r="J31" s="979"/>
      <c r="K31" s="979"/>
      <c r="L31" s="1083" t="str">
        <f>IF(NOT('DATA ENTRY SHEET'!I20=""),'DATA ENTRY SHEET'!I20,"")</f>
        <v/>
      </c>
      <c r="M31" s="993"/>
      <c r="N31" s="994" t="str">
        <f>IF(NOT('DATA ENTRY SHEET'!AE20=""),'DATA ENTRY SHEET'!AE20,"")</f>
        <v/>
      </c>
      <c r="O31" s="995"/>
      <c r="P31" s="995"/>
      <c r="Q31" s="995"/>
      <c r="R31" s="996"/>
      <c r="S31" s="959"/>
      <c r="T31" s="960"/>
      <c r="U31" s="960"/>
      <c r="V31" s="961"/>
      <c r="W31" s="926" t="str">
        <f>IF(NOT('DATA ENTRY SHEET'!AQ20=""),'DATA ENTRY SHEET'!AQ20,"")</f>
        <v/>
      </c>
      <c r="X31" s="927"/>
      <c r="Y31" s="928"/>
      <c r="Z31" s="929" t="str">
        <f>IF(AND(NOT(Z29=""),NOT(Z30="")),(Z30-Z29)/(Z30),"")</f>
        <v/>
      </c>
      <c r="AA31" s="930"/>
      <c r="AB31" s="931"/>
      <c r="AC31" s="929" t="str">
        <f>IF(AND(NOT(AC29=""),NOT(AC30="")),(AC30-AC29)/(AC30),"")</f>
        <v/>
      </c>
      <c r="AD31" s="930"/>
      <c r="AE31" s="930"/>
      <c r="AF31" s="930"/>
      <c r="AG31" s="932" t="str">
        <f>IF('DATA ENTRY SHEET'!BQ20="","",'DATA ENTRY SHEET'!BQ20)</f>
        <v/>
      </c>
      <c r="AH31" s="933"/>
      <c r="AI31" s="956" t="str">
        <f>IF('DATA ENTRY SHEET'!BU20="","",'DATA ENTRY SHEET'!BU20)</f>
        <v/>
      </c>
      <c r="AJ31" s="956"/>
      <c r="AK31" s="956"/>
      <c r="AL31" s="956"/>
      <c r="AM31" s="333"/>
      <c r="AN31" s="334"/>
      <c r="AO31" s="335"/>
      <c r="AP31" s="560"/>
      <c r="AQ31" s="665"/>
      <c r="AR31" s="560"/>
      <c r="AS31" s="560"/>
      <c r="AT31" s="560"/>
      <c r="AU31" s="560"/>
      <c r="AV31" s="560"/>
      <c r="AW31" s="560"/>
      <c r="AX31" s="560"/>
      <c r="AY31" s="560"/>
      <c r="AZ31" s="560"/>
      <c r="BA31" s="560"/>
    </row>
    <row r="32" spans="1:53" ht="4.5" customHeight="1" thickBot="1" x14ac:dyDescent="0.3">
      <c r="A32" s="336"/>
      <c r="B32" s="512"/>
      <c r="C32" s="512"/>
      <c r="D32" s="512"/>
      <c r="E32" s="512"/>
      <c r="F32" s="512"/>
      <c r="G32" s="512"/>
      <c r="H32" s="512"/>
      <c r="I32" s="512"/>
      <c r="J32" s="512"/>
      <c r="K32" s="512"/>
      <c r="L32" s="785"/>
      <c r="M32" s="785"/>
      <c r="N32" s="651"/>
      <c r="O32" s="651"/>
      <c r="P32" s="651"/>
      <c r="Q32" s="651"/>
      <c r="R32" s="651"/>
      <c r="S32" s="511"/>
      <c r="T32" s="511"/>
      <c r="U32" s="511"/>
      <c r="V32" s="511"/>
      <c r="W32" s="511"/>
      <c r="X32" s="511"/>
      <c r="Y32" s="511"/>
      <c r="Z32" s="511"/>
      <c r="AA32" s="511"/>
      <c r="AB32" s="511"/>
      <c r="AC32" s="511"/>
      <c r="AD32" s="511"/>
      <c r="AE32" s="511"/>
      <c r="AF32" s="511"/>
      <c r="AG32" s="684"/>
      <c r="AH32" s="684"/>
      <c r="AI32" s="685"/>
      <c r="AJ32" s="685"/>
      <c r="AK32" s="686"/>
      <c r="AL32" s="687"/>
      <c r="AM32" s="22"/>
      <c r="AN32" s="22"/>
      <c r="AO32" s="22"/>
      <c r="AP32" s="560"/>
      <c r="AQ32" s="665"/>
      <c r="AR32" s="560"/>
      <c r="AS32" s="560"/>
      <c r="AT32" s="560"/>
      <c r="AU32" s="560"/>
      <c r="AV32" s="560"/>
      <c r="AW32" s="560"/>
      <c r="AX32" s="560"/>
      <c r="AY32" s="560"/>
      <c r="AZ32" s="560"/>
      <c r="BA32" s="560"/>
    </row>
    <row r="33" spans="1:53" ht="18" customHeight="1" x14ac:dyDescent="0.25">
      <c r="A33" s="370">
        <v>2</v>
      </c>
      <c r="B33" s="984"/>
      <c r="C33" s="985"/>
      <c r="D33" s="985"/>
      <c r="E33" s="985"/>
      <c r="F33" s="985"/>
      <c r="G33" s="985"/>
      <c r="H33" s="985"/>
      <c r="I33" s="985"/>
      <c r="J33" s="985"/>
      <c r="K33" s="986"/>
      <c r="L33" s="987" t="str">
        <f>IF(NOT('DATA ENTRY SHEET'!F21=""),'DATA ENTRY SHEET'!F21,"")</f>
        <v/>
      </c>
      <c r="M33" s="988"/>
      <c r="N33" s="989" t="str">
        <f>IF(NOT('DATA ENTRY SHEET'!J21=""),'DATA ENTRY SHEET'!J21,"")</f>
        <v/>
      </c>
      <c r="O33" s="990"/>
      <c r="P33" s="990"/>
      <c r="Q33" s="990"/>
      <c r="R33" s="991"/>
      <c r="S33" s="944" t="str">
        <f>IF(NOT('DATA ENTRY SHEET'!AJ21=""),'DATA ENTRY SHEET'!AJ21,"")</f>
        <v/>
      </c>
      <c r="T33" s="946"/>
      <c r="U33" s="944" t="str">
        <f>IF(NOT('DATA ENTRY SHEET'!AM21=""),'DATA ENTRY SHEET'!AM21,"")</f>
        <v/>
      </c>
      <c r="V33" s="946"/>
      <c r="W33" s="944" t="str">
        <f>IF(NOT('DATA ENTRY SHEET'!AN21=""),'DATA ENTRY SHEET'!AN21,"")</f>
        <v/>
      </c>
      <c r="X33" s="945"/>
      <c r="Y33" s="946"/>
      <c r="Z33" s="947" t="str">
        <f>IF('DATA ENTRY SHEET'!AW21="","",'DATA ENTRY SHEET'!AW21)</f>
        <v/>
      </c>
      <c r="AA33" s="948"/>
      <c r="AB33" s="949"/>
      <c r="AC33" s="947" t="str">
        <f>IF('DATA ENTRY SHEET'!AY21="","",'DATA ENTRY SHEET'!AY21)</f>
        <v/>
      </c>
      <c r="AD33" s="948"/>
      <c r="AE33" s="948"/>
      <c r="AF33" s="949"/>
      <c r="AG33" s="950" t="str">
        <f>UPPER(IF('DATA ENTRY SHEET'!AR21="","",'DATA ENTRY SHEET'!AR21))</f>
        <v/>
      </c>
      <c r="AH33" s="951"/>
      <c r="AI33" s="952" t="str">
        <f>IF('DATA ENTRY SHEET'!BS21="","",'DATA ENTRY SHEET'!BS21)</f>
        <v/>
      </c>
      <c r="AJ33" s="952"/>
      <c r="AK33" s="924" t="str">
        <f>IF(NOT('DATA ENTRY SHEET'!AT21=""),'DATA ENTRY SHEET'!AT21,"")</f>
        <v/>
      </c>
      <c r="AL33" s="925"/>
      <c r="AM33" s="330"/>
      <c r="AN33" s="918" t="s">
        <v>37</v>
      </c>
      <c r="AO33" s="919"/>
      <c r="AP33" s="560"/>
      <c r="AQ33" s="675" t="str">
        <f>IF(N33&lt;&gt;"",IF(NOT(INDEX(Table1[CALCULATION:
CASE GTIN CHECK DIGIT VALIDATION],MATCH(N33,Table1[CASE GTIN],0))="VALID"),"Bad Check Digit (CS GTIN)",""),"")</f>
        <v/>
      </c>
      <c r="AR33" s="560"/>
      <c r="AS33" s="560"/>
      <c r="AT33" s="560"/>
      <c r="AU33" s="560"/>
      <c r="AV33" s="560"/>
      <c r="AW33" s="560"/>
      <c r="AX33" s="560"/>
      <c r="AY33" s="560"/>
      <c r="AZ33" s="560"/>
      <c r="BA33" s="560"/>
    </row>
    <row r="34" spans="1:53" ht="18" customHeight="1" x14ac:dyDescent="0.25">
      <c r="A34" s="370"/>
      <c r="B34" s="1036" t="str">
        <f>IF(NOT('DATA ENTRY SHEET'!B21=""),'DATA ENTRY SHEET'!B21,"")</f>
        <v/>
      </c>
      <c r="C34" s="1037"/>
      <c r="D34" s="1037"/>
      <c r="E34" s="1037"/>
      <c r="F34" s="1038" t="str">
        <f>IF('DATA ENTRY SHEET'!BX21="","",'DATA ENTRY SHEET'!BX21)</f>
        <v/>
      </c>
      <c r="G34" s="1038"/>
      <c r="H34" s="1038"/>
      <c r="I34" s="1038"/>
      <c r="J34" s="1038"/>
      <c r="K34" s="1039"/>
      <c r="L34" s="1020" t="str">
        <f>IF(NOT('DATA ENTRY SHEET'!H21=""),'DATA ENTRY SHEET'!H21,"")</f>
        <v/>
      </c>
      <c r="M34" s="1021"/>
      <c r="N34" s="1033" t="str">
        <f>IF(NOT('DATA ENTRY SHEET'!AD21=""),'DATA ENTRY SHEET'!AD21,"")</f>
        <v/>
      </c>
      <c r="O34" s="1034"/>
      <c r="P34" s="1034"/>
      <c r="Q34" s="1034"/>
      <c r="R34" s="1035"/>
      <c r="S34" s="940" t="str">
        <f>IF(NOT('DATA ENTRY SHEET'!AI21=""),'DATA ENTRY SHEET'!AI21,"")</f>
        <v/>
      </c>
      <c r="T34" s="942"/>
      <c r="U34" s="940" t="str">
        <f>IF(NOT('DATA ENTRY SHEET'!AL21=""),'DATA ENTRY SHEET'!AL21,"")</f>
        <v/>
      </c>
      <c r="V34" s="942"/>
      <c r="W34" s="940" t="str">
        <f>IF(NOT('DATA ENTRY SHEET'!AO21=""),'DATA ENTRY SHEET'!AO21,"")</f>
        <v/>
      </c>
      <c r="X34" s="941"/>
      <c r="Y34" s="942"/>
      <c r="Z34" s="935" t="str">
        <f>IF(Z33="","",ROUNDUP((Z33)*((AB24)+1),2))</f>
        <v/>
      </c>
      <c r="AA34" s="936"/>
      <c r="AB34" s="937"/>
      <c r="AC34" s="935" t="str">
        <f>IF(AC33="","",ROUNDUP((AC33)*($AF$24+1),2))</f>
        <v/>
      </c>
      <c r="AD34" s="936"/>
      <c r="AE34" s="936"/>
      <c r="AF34" s="937"/>
      <c r="AG34" s="938" t="str">
        <f>IF(NOT('DATA ENTRY SHEET'!AS21=""),'DATA ENTRY SHEET'!AS21,"")</f>
        <v/>
      </c>
      <c r="AH34" s="939"/>
      <c r="AI34" s="934" t="str">
        <f>IF('DATA ENTRY SHEET'!BV21="","",'DATA ENTRY SHEET'!BV21)</f>
        <v/>
      </c>
      <c r="AJ34" s="934"/>
      <c r="AK34" s="922" t="str">
        <f>IF(NOT('DATA ENTRY SHEET'!AU21=""),'DATA ENTRY SHEET'!AU21,"")</f>
        <v/>
      </c>
      <c r="AL34" s="923"/>
      <c r="AM34" s="331"/>
      <c r="AN34" s="962" t="s">
        <v>34</v>
      </c>
      <c r="AO34" s="963"/>
      <c r="AP34" s="560"/>
      <c r="AQ34" s="665"/>
      <c r="AR34" s="560"/>
      <c r="AS34" s="560"/>
      <c r="AT34" s="560"/>
      <c r="AU34" s="560"/>
      <c r="AV34" s="560"/>
      <c r="AW34" s="560"/>
      <c r="AX34" s="560"/>
      <c r="AY34" s="560"/>
      <c r="AZ34" s="560"/>
      <c r="BA34" s="560"/>
    </row>
    <row r="35" spans="1:53" ht="18" customHeight="1" x14ac:dyDescent="0.25">
      <c r="A35" s="370"/>
      <c r="B35" s="1022" t="str">
        <f>IF(NOT('DATA ENTRY SHEET'!C21=""),'DATA ENTRY SHEET'!C21,"")</f>
        <v/>
      </c>
      <c r="C35" s="1023"/>
      <c r="D35" s="1023"/>
      <c r="E35" s="1023"/>
      <c r="F35" s="1023"/>
      <c r="G35" s="1023"/>
      <c r="H35" s="1023"/>
      <c r="I35" s="1023"/>
      <c r="J35" s="1023"/>
      <c r="K35" s="649" t="str">
        <f>IF('DATA ENTRY SHEET'!AG21&lt;&gt;"",LEFT('DATA ENTRY SHEET'!AG21,1),"")</f>
        <v/>
      </c>
      <c r="L35" s="997" t="str">
        <f>IF(NOT('DATA ENTRY SHEET'!G21=""),'DATA ENTRY SHEET'!G21,"")</f>
        <v/>
      </c>
      <c r="M35" s="998"/>
      <c r="N35" s="999" t="str">
        <f>IF(NOT('DATA ENTRY SHEET'!AF21=""),'DATA ENTRY SHEET'!AF21,"")</f>
        <v/>
      </c>
      <c r="O35" s="1000"/>
      <c r="P35" s="1000"/>
      <c r="Q35" s="1000"/>
      <c r="R35" s="1001"/>
      <c r="S35" s="940" t="str">
        <f>IF(NOT('DATA ENTRY SHEET'!AH21=""),'DATA ENTRY SHEET'!AH21,"")</f>
        <v/>
      </c>
      <c r="T35" s="942"/>
      <c r="U35" s="940" t="str">
        <f>IF(NOT('DATA ENTRY SHEET'!AK21=""),'DATA ENTRY SHEET'!AK21,"")</f>
        <v/>
      </c>
      <c r="V35" s="942"/>
      <c r="W35" s="953" t="str">
        <f>IF(NOT('DATA ENTRY SHEET'!AP21=""),'DATA ENTRY SHEET'!AP21,"")</f>
        <v/>
      </c>
      <c r="X35" s="954"/>
      <c r="Y35" s="955"/>
      <c r="Z35" s="935" t="str">
        <f>IF(NOT('DATA ENTRY SHEET'!AX21=""),'DATA ENTRY SHEET'!AX21,"")</f>
        <v/>
      </c>
      <c r="AA35" s="936"/>
      <c r="AB35" s="937"/>
      <c r="AC35" s="935" t="str">
        <f>IF(NOT('DATA ENTRY SHEET'!AZ21=""),'DATA ENTRY SHEET'!AZ21,"")</f>
        <v/>
      </c>
      <c r="AD35" s="936"/>
      <c r="AE35" s="936"/>
      <c r="AF35" s="937"/>
      <c r="AG35" s="932" t="str">
        <f>IF('DATA ENTRY SHEET'!BR21="","",'DATA ENTRY SHEET'!BR21)</f>
        <v/>
      </c>
      <c r="AH35" s="933"/>
      <c r="AI35" s="934" t="str">
        <f>IF('DATA ENTRY SHEET'!BT21="","",'DATA ENTRY SHEET'!BT21)</f>
        <v/>
      </c>
      <c r="AJ35" s="934"/>
      <c r="AK35" s="920" t="str">
        <f>IF(NOT('DATA ENTRY SHEET'!AV21=""),'DATA ENTRY SHEET'!AV21,"")</f>
        <v/>
      </c>
      <c r="AL35" s="921"/>
      <c r="AM35" s="331"/>
      <c r="AN35" s="331"/>
      <c r="AO35" s="332"/>
      <c r="AP35" s="560"/>
      <c r="AQ35" s="665"/>
      <c r="AR35" s="560"/>
      <c r="AS35" s="560"/>
      <c r="AT35" s="560"/>
      <c r="AU35" s="560"/>
      <c r="AV35" s="560"/>
      <c r="AW35" s="560"/>
      <c r="AX35" s="560"/>
      <c r="AY35" s="560"/>
      <c r="AZ35" s="560"/>
      <c r="BA35" s="560"/>
    </row>
    <row r="36" spans="1:53" ht="18" customHeight="1" thickBot="1" x14ac:dyDescent="0.3">
      <c r="A36" s="370"/>
      <c r="B36" s="981" t="str">
        <f>IF(NOT('DATA ENTRY SHEET'!D21=""),'DATA ENTRY SHEET'!D21,"")</f>
        <v/>
      </c>
      <c r="C36" s="982"/>
      <c r="D36" s="982"/>
      <c r="E36" s="983"/>
      <c r="F36" s="979" t="str">
        <f>IF('DATA ENTRY SHEET'!E21="","",'DATA ENTRY SHEET'!E21)</f>
        <v/>
      </c>
      <c r="G36" s="979"/>
      <c r="H36" s="979"/>
      <c r="I36" s="979"/>
      <c r="J36" s="979"/>
      <c r="K36" s="979"/>
      <c r="L36" s="992" t="str">
        <f>IF(NOT('DATA ENTRY SHEET'!I21=""),'DATA ENTRY SHEET'!I21,"")</f>
        <v/>
      </c>
      <c r="M36" s="993"/>
      <c r="N36" s="994" t="str">
        <f>IF(NOT('DATA ENTRY SHEET'!AE21=""),'DATA ENTRY SHEET'!AE21,"")</f>
        <v/>
      </c>
      <c r="O36" s="995"/>
      <c r="P36" s="995"/>
      <c r="Q36" s="995"/>
      <c r="R36" s="996"/>
      <c r="S36" s="964"/>
      <c r="T36" s="965"/>
      <c r="U36" s="965"/>
      <c r="V36" s="966"/>
      <c r="W36" s="926" t="str">
        <f>IF(NOT('DATA ENTRY SHEET'!AQ21=""),'DATA ENTRY SHEET'!AQ21,"")</f>
        <v/>
      </c>
      <c r="X36" s="927"/>
      <c r="Y36" s="928"/>
      <c r="Z36" s="929" t="str">
        <f t="shared" ref="Z36" si="0">IF(AND(NOT(Z34=""),NOT(Z35="")),(Z35-Z34)/(Z35),"")</f>
        <v/>
      </c>
      <c r="AA36" s="930"/>
      <c r="AB36" s="931"/>
      <c r="AC36" s="929" t="str">
        <f t="shared" ref="AC36" si="1">IF(AND(NOT(AC34=""),NOT(AC35="")),(AC35-AC34)/(AC35),"")</f>
        <v/>
      </c>
      <c r="AD36" s="930"/>
      <c r="AE36" s="930"/>
      <c r="AF36" s="930"/>
      <c r="AG36" s="943" t="str">
        <f>IF('DATA ENTRY SHEET'!BQ21="","",'DATA ENTRY SHEET'!BQ21)</f>
        <v/>
      </c>
      <c r="AH36" s="943"/>
      <c r="AI36" s="980" t="str">
        <f>IF('DATA ENTRY SHEET'!BU21="","",'DATA ENTRY SHEET'!BU21)</f>
        <v/>
      </c>
      <c r="AJ36" s="980"/>
      <c r="AK36" s="980"/>
      <c r="AL36" s="980"/>
      <c r="AM36" s="333"/>
      <c r="AN36" s="334"/>
      <c r="AO36" s="335"/>
      <c r="AP36" s="560"/>
      <c r="AQ36" s="665"/>
      <c r="AR36" s="560"/>
      <c r="AS36" s="560"/>
      <c r="AT36" s="560"/>
      <c r="AU36" s="560"/>
      <c r="AV36" s="560"/>
      <c r="AW36" s="560"/>
      <c r="AX36" s="560"/>
      <c r="AY36" s="560"/>
      <c r="AZ36" s="560"/>
      <c r="BA36" s="560"/>
    </row>
    <row r="37" spans="1:53" ht="4.5" customHeight="1" thickBot="1" x14ac:dyDescent="0.3">
      <c r="A37" s="336"/>
      <c r="B37" s="512"/>
      <c r="C37" s="512"/>
      <c r="D37" s="512"/>
      <c r="E37" s="512"/>
      <c r="F37" s="512"/>
      <c r="G37" s="512"/>
      <c r="H37" s="512"/>
      <c r="I37" s="512"/>
      <c r="J37" s="512"/>
      <c r="K37" s="512"/>
      <c r="L37" s="785"/>
      <c r="M37" s="785"/>
      <c r="N37" s="651"/>
      <c r="O37" s="651"/>
      <c r="P37" s="651"/>
      <c r="Q37" s="651"/>
      <c r="R37" s="651"/>
      <c r="S37" s="511"/>
      <c r="T37" s="511"/>
      <c r="U37" s="511"/>
      <c r="V37" s="511"/>
      <c r="W37" s="511"/>
      <c r="X37" s="511"/>
      <c r="Y37" s="511"/>
      <c r="Z37" s="511"/>
      <c r="AA37" s="511"/>
      <c r="AB37" s="511"/>
      <c r="AC37" s="511"/>
      <c r="AD37" s="511"/>
      <c r="AE37" s="511"/>
      <c r="AF37" s="511"/>
      <c r="AG37" s="340"/>
      <c r="AH37" s="340"/>
      <c r="AI37" s="688"/>
      <c r="AJ37" s="341"/>
      <c r="AK37" s="342"/>
      <c r="AL37" s="301"/>
      <c r="AM37" s="22"/>
      <c r="AN37" s="22"/>
      <c r="AO37" s="22"/>
      <c r="AP37" s="560"/>
      <c r="AQ37" s="665"/>
      <c r="AR37" s="560"/>
      <c r="AS37" s="560"/>
      <c r="AT37" s="560"/>
      <c r="AU37" s="560"/>
      <c r="AV37" s="560"/>
      <c r="AW37" s="560"/>
      <c r="AX37" s="560"/>
      <c r="AY37" s="560"/>
      <c r="AZ37" s="560"/>
      <c r="BA37" s="560"/>
    </row>
    <row r="38" spans="1:53" ht="18" customHeight="1" x14ac:dyDescent="0.25">
      <c r="A38" s="370">
        <v>3</v>
      </c>
      <c r="B38" s="984"/>
      <c r="C38" s="985"/>
      <c r="D38" s="985"/>
      <c r="E38" s="985"/>
      <c r="F38" s="985"/>
      <c r="G38" s="985"/>
      <c r="H38" s="985"/>
      <c r="I38" s="985"/>
      <c r="J38" s="985"/>
      <c r="K38" s="986"/>
      <c r="L38" s="987" t="str">
        <f>IF(NOT('DATA ENTRY SHEET'!F22=""),'DATA ENTRY SHEET'!F22,"")</f>
        <v/>
      </c>
      <c r="M38" s="988"/>
      <c r="N38" s="989" t="str">
        <f>IF(NOT('DATA ENTRY SHEET'!J22=""),'DATA ENTRY SHEET'!J22,"")</f>
        <v/>
      </c>
      <c r="O38" s="990"/>
      <c r="P38" s="990"/>
      <c r="Q38" s="990"/>
      <c r="R38" s="991"/>
      <c r="S38" s="944" t="str">
        <f>IF(NOT('DATA ENTRY SHEET'!AJ22=""),'DATA ENTRY SHEET'!AJ22,"")</f>
        <v/>
      </c>
      <c r="T38" s="946"/>
      <c r="U38" s="944" t="str">
        <f>IF(NOT('DATA ENTRY SHEET'!AM22=""),'DATA ENTRY SHEET'!AM22,"")</f>
        <v/>
      </c>
      <c r="V38" s="946"/>
      <c r="W38" s="944" t="str">
        <f>IF(NOT('DATA ENTRY SHEET'!AN22=""),'DATA ENTRY SHEET'!AN22,"")</f>
        <v/>
      </c>
      <c r="X38" s="945"/>
      <c r="Y38" s="946"/>
      <c r="Z38" s="947" t="str">
        <f>IF('DATA ENTRY SHEET'!AW22="","",'DATA ENTRY SHEET'!AW22)</f>
        <v/>
      </c>
      <c r="AA38" s="948"/>
      <c r="AB38" s="949"/>
      <c r="AC38" s="947" t="str">
        <f>IF('DATA ENTRY SHEET'!AY22="","",'DATA ENTRY SHEET'!AY22)</f>
        <v/>
      </c>
      <c r="AD38" s="948"/>
      <c r="AE38" s="948"/>
      <c r="AF38" s="949"/>
      <c r="AG38" s="950" t="str">
        <f>UPPER(IF('DATA ENTRY SHEET'!AR22="","",'DATA ENTRY SHEET'!AR22))</f>
        <v/>
      </c>
      <c r="AH38" s="951"/>
      <c r="AI38" s="952" t="str">
        <f>IF('DATA ENTRY SHEET'!BS22="","",'DATA ENTRY SHEET'!BS22)</f>
        <v/>
      </c>
      <c r="AJ38" s="952"/>
      <c r="AK38" s="924" t="str">
        <f>IF(NOT('DATA ENTRY SHEET'!AT22=""),'DATA ENTRY SHEET'!AT22,"")</f>
        <v/>
      </c>
      <c r="AL38" s="925"/>
      <c r="AM38" s="330"/>
      <c r="AN38" s="918" t="s">
        <v>37</v>
      </c>
      <c r="AO38" s="919"/>
      <c r="AP38" s="560"/>
      <c r="AQ38" s="672" t="str">
        <f>IF(N38&lt;&gt;"",IF(NOT(INDEX(Table1[CALCULATION:
CASE GTIN CHECK DIGIT VALIDATION],MATCH(N38,Table1[CASE GTIN],0))="VALID"),"Bad Check Digit (CS GTIN)",""),"")</f>
        <v/>
      </c>
      <c r="AR38" s="560"/>
      <c r="AS38" s="560"/>
      <c r="AT38" s="560"/>
      <c r="AU38" s="560"/>
      <c r="AV38" s="560"/>
      <c r="AW38" s="560"/>
      <c r="AX38" s="560"/>
      <c r="AY38" s="560"/>
      <c r="AZ38" s="560"/>
      <c r="BA38" s="560"/>
    </row>
    <row r="39" spans="1:53" ht="18" customHeight="1" x14ac:dyDescent="0.25">
      <c r="A39" s="370"/>
      <c r="B39" s="1036" t="str">
        <f>IF(NOT('DATA ENTRY SHEET'!B22=""),'DATA ENTRY SHEET'!B22,"")</f>
        <v/>
      </c>
      <c r="C39" s="1037"/>
      <c r="D39" s="1037"/>
      <c r="E39" s="1037"/>
      <c r="F39" s="1038" t="str">
        <f>IF('DATA ENTRY SHEET'!BX22="","",'DATA ENTRY SHEET'!BX22)</f>
        <v/>
      </c>
      <c r="G39" s="1038"/>
      <c r="H39" s="1038"/>
      <c r="I39" s="1038"/>
      <c r="J39" s="1038"/>
      <c r="K39" s="1039"/>
      <c r="L39" s="1020" t="str">
        <f>IF(NOT('DATA ENTRY SHEET'!H22=""),'DATA ENTRY SHEET'!H22,"")</f>
        <v/>
      </c>
      <c r="M39" s="1021"/>
      <c r="N39" s="1033" t="str">
        <f>IF(NOT('DATA ENTRY SHEET'!AD22=""),'DATA ENTRY SHEET'!AD22,"")</f>
        <v/>
      </c>
      <c r="O39" s="1034"/>
      <c r="P39" s="1034"/>
      <c r="Q39" s="1034"/>
      <c r="R39" s="1035"/>
      <c r="S39" s="940" t="str">
        <f>IF(NOT('DATA ENTRY SHEET'!AI22=""),'DATA ENTRY SHEET'!AI22,"")</f>
        <v/>
      </c>
      <c r="T39" s="942"/>
      <c r="U39" s="940" t="str">
        <f>IF(NOT('DATA ENTRY SHEET'!AL22=""),'DATA ENTRY SHEET'!AL22,"")</f>
        <v/>
      </c>
      <c r="V39" s="942"/>
      <c r="W39" s="940" t="str">
        <f>IF(NOT('DATA ENTRY SHEET'!AO22=""),'DATA ENTRY SHEET'!AO22,"")</f>
        <v/>
      </c>
      <c r="X39" s="941"/>
      <c r="Y39" s="942"/>
      <c r="Z39" s="935" t="str">
        <f>IF(Z38="","",ROUNDUP((Z38)*((AB24)+1),2))</f>
        <v/>
      </c>
      <c r="AA39" s="936"/>
      <c r="AB39" s="937"/>
      <c r="AC39" s="935" t="str">
        <f>IF(AC38="","",ROUNDUP((AC38)*(AF24+1),2))</f>
        <v/>
      </c>
      <c r="AD39" s="936"/>
      <c r="AE39" s="936"/>
      <c r="AF39" s="937"/>
      <c r="AG39" s="938" t="str">
        <f>IF(NOT('DATA ENTRY SHEET'!AS22=""),'DATA ENTRY SHEET'!AS22,"")</f>
        <v/>
      </c>
      <c r="AH39" s="939"/>
      <c r="AI39" s="934" t="str">
        <f>IF('DATA ENTRY SHEET'!BV22="","",'DATA ENTRY SHEET'!BV22)</f>
        <v/>
      </c>
      <c r="AJ39" s="934"/>
      <c r="AK39" s="922" t="str">
        <f>IF(NOT('DATA ENTRY SHEET'!AU22=""),'DATA ENTRY SHEET'!AU22,"")</f>
        <v/>
      </c>
      <c r="AL39" s="923"/>
      <c r="AM39" s="331"/>
      <c r="AN39" s="962" t="s">
        <v>34</v>
      </c>
      <c r="AO39" s="963"/>
      <c r="AP39" s="560"/>
      <c r="AQ39" s="665"/>
      <c r="AR39" s="560"/>
      <c r="AS39" s="560"/>
      <c r="AT39" s="560"/>
      <c r="AU39" s="560"/>
      <c r="AV39" s="560"/>
      <c r="AW39" s="560"/>
      <c r="AX39" s="560"/>
      <c r="AY39" s="560"/>
      <c r="AZ39" s="560"/>
      <c r="BA39" s="560"/>
    </row>
    <row r="40" spans="1:53" ht="18" customHeight="1" x14ac:dyDescent="0.25">
      <c r="A40" s="370"/>
      <c r="B40" s="1022" t="str">
        <f>IF(NOT('DATA ENTRY SHEET'!C22=""),'DATA ENTRY SHEET'!C22,"")</f>
        <v/>
      </c>
      <c r="C40" s="1023"/>
      <c r="D40" s="1023"/>
      <c r="E40" s="1023"/>
      <c r="F40" s="1023"/>
      <c r="G40" s="1023"/>
      <c r="H40" s="1023"/>
      <c r="I40" s="1023"/>
      <c r="J40" s="1023"/>
      <c r="K40" s="649" t="str">
        <f>IF('DATA ENTRY SHEET'!AG22&lt;&gt;"",LEFT('DATA ENTRY SHEET'!AG22,1),"")</f>
        <v/>
      </c>
      <c r="L40" s="997" t="str">
        <f>IF(NOT('DATA ENTRY SHEET'!G22=""),'DATA ENTRY SHEET'!G22,"")</f>
        <v/>
      </c>
      <c r="M40" s="998"/>
      <c r="N40" s="999" t="str">
        <f>IF(NOT('DATA ENTRY SHEET'!AF22=""),'DATA ENTRY SHEET'!AF22,"")</f>
        <v/>
      </c>
      <c r="O40" s="1000"/>
      <c r="P40" s="1000"/>
      <c r="Q40" s="1000"/>
      <c r="R40" s="1001"/>
      <c r="S40" s="940" t="str">
        <f>IF(NOT('DATA ENTRY SHEET'!AH22=""),'DATA ENTRY SHEET'!AH22,"")</f>
        <v/>
      </c>
      <c r="T40" s="942"/>
      <c r="U40" s="940" t="str">
        <f>IF(NOT('DATA ENTRY SHEET'!AK22=""),'DATA ENTRY SHEET'!AK22,"")</f>
        <v/>
      </c>
      <c r="V40" s="942"/>
      <c r="W40" s="953" t="str">
        <f>IF(NOT('DATA ENTRY SHEET'!AP22=""),'DATA ENTRY SHEET'!AP22,"")</f>
        <v/>
      </c>
      <c r="X40" s="954"/>
      <c r="Y40" s="955"/>
      <c r="Z40" s="935" t="str">
        <f>IF(NOT('DATA ENTRY SHEET'!AX22=""),'DATA ENTRY SHEET'!AX22,"")</f>
        <v/>
      </c>
      <c r="AA40" s="936"/>
      <c r="AB40" s="937"/>
      <c r="AC40" s="935" t="str">
        <f>IF(NOT('DATA ENTRY SHEET'!AZ22=""),'DATA ENTRY SHEET'!AZ22,"")</f>
        <v/>
      </c>
      <c r="AD40" s="936"/>
      <c r="AE40" s="936"/>
      <c r="AF40" s="937"/>
      <c r="AG40" s="932" t="str">
        <f>IF('DATA ENTRY SHEET'!BR22="","",'DATA ENTRY SHEET'!BR22)</f>
        <v/>
      </c>
      <c r="AH40" s="933"/>
      <c r="AI40" s="934" t="str">
        <f>IF('DATA ENTRY SHEET'!BT22="","",'DATA ENTRY SHEET'!BT22)</f>
        <v/>
      </c>
      <c r="AJ40" s="934"/>
      <c r="AK40" s="920" t="str">
        <f>IF(NOT('DATA ENTRY SHEET'!AV22=""),'DATA ENTRY SHEET'!AV22,"")</f>
        <v/>
      </c>
      <c r="AL40" s="921"/>
      <c r="AM40" s="331"/>
      <c r="AN40" s="331"/>
      <c r="AO40" s="332"/>
      <c r="AP40" s="560"/>
      <c r="AQ40" s="665"/>
      <c r="AR40" s="560"/>
      <c r="AS40" s="560"/>
      <c r="AT40" s="560"/>
      <c r="AU40" s="560"/>
      <c r="AV40" s="560"/>
      <c r="AW40" s="560"/>
      <c r="AX40" s="560"/>
      <c r="AY40" s="560"/>
      <c r="AZ40" s="560"/>
      <c r="BA40" s="560"/>
    </row>
    <row r="41" spans="1:53" ht="18" customHeight="1" thickBot="1" x14ac:dyDescent="0.3">
      <c r="A41" s="370"/>
      <c r="B41" s="981" t="str">
        <f>IF(NOT('DATA ENTRY SHEET'!D22=""),'DATA ENTRY SHEET'!D22,"")</f>
        <v/>
      </c>
      <c r="C41" s="982"/>
      <c r="D41" s="982"/>
      <c r="E41" s="983"/>
      <c r="F41" s="979" t="str">
        <f>IF('DATA ENTRY SHEET'!E22="","",'DATA ENTRY SHEET'!E22)</f>
        <v/>
      </c>
      <c r="G41" s="979"/>
      <c r="H41" s="979"/>
      <c r="I41" s="979"/>
      <c r="J41" s="979"/>
      <c r="K41" s="979"/>
      <c r="L41" s="992" t="str">
        <f>IF(NOT('DATA ENTRY SHEET'!I22=""),'DATA ENTRY SHEET'!I22,"")</f>
        <v/>
      </c>
      <c r="M41" s="993"/>
      <c r="N41" s="994" t="str">
        <f>IF(NOT('DATA ENTRY SHEET'!AE22=""),'DATA ENTRY SHEET'!AE22,"")</f>
        <v/>
      </c>
      <c r="O41" s="995"/>
      <c r="P41" s="995"/>
      <c r="Q41" s="995"/>
      <c r="R41" s="996"/>
      <c r="S41" s="964"/>
      <c r="T41" s="965"/>
      <c r="U41" s="965"/>
      <c r="V41" s="966"/>
      <c r="W41" s="926" t="str">
        <f>IF(NOT('DATA ENTRY SHEET'!AQ22=""),'DATA ENTRY SHEET'!AQ22,"")</f>
        <v/>
      </c>
      <c r="X41" s="927"/>
      <c r="Y41" s="928"/>
      <c r="Z41" s="929" t="str">
        <f>IF(AND(NOT(Z39=""),NOT(Z40="")),(Z40-Z39)/(Z40),"")</f>
        <v/>
      </c>
      <c r="AA41" s="930"/>
      <c r="AB41" s="931"/>
      <c r="AC41" s="929" t="str">
        <f t="shared" ref="AC41" si="2">IF(AND(NOT(AC39=""),NOT(AC40="")),(AC40-AC39)/(AC40),"")</f>
        <v/>
      </c>
      <c r="AD41" s="930"/>
      <c r="AE41" s="930"/>
      <c r="AF41" s="930"/>
      <c r="AG41" s="943" t="str">
        <f>IF('DATA ENTRY SHEET'!BQ22="","",'DATA ENTRY SHEET'!BQ22)</f>
        <v/>
      </c>
      <c r="AH41" s="943"/>
      <c r="AI41" s="956" t="str">
        <f>IF('DATA ENTRY SHEET'!BU22="","",'DATA ENTRY SHEET'!BU22)</f>
        <v/>
      </c>
      <c r="AJ41" s="956"/>
      <c r="AK41" s="956"/>
      <c r="AL41" s="956"/>
      <c r="AM41" s="333"/>
      <c r="AN41" s="334"/>
      <c r="AO41" s="335"/>
      <c r="AP41" s="560"/>
      <c r="AQ41" s="665"/>
      <c r="AR41" s="560"/>
      <c r="AS41" s="560"/>
      <c r="AT41" s="560"/>
      <c r="AU41" s="560"/>
      <c r="AV41" s="560"/>
      <c r="AW41" s="560"/>
      <c r="AX41" s="560"/>
      <c r="AY41" s="560"/>
      <c r="AZ41" s="560"/>
      <c r="BA41" s="560"/>
    </row>
    <row r="42" spans="1:53" ht="4.5" customHeight="1" thickBot="1" x14ac:dyDescent="0.3">
      <c r="A42" s="336"/>
      <c r="B42" s="512"/>
      <c r="C42" s="512"/>
      <c r="D42" s="512"/>
      <c r="E42" s="512"/>
      <c r="F42" s="512"/>
      <c r="G42" s="512"/>
      <c r="H42" s="512"/>
      <c r="I42" s="512"/>
      <c r="J42" s="512"/>
      <c r="K42" s="512"/>
      <c r="L42" s="785"/>
      <c r="M42" s="785"/>
      <c r="N42" s="651"/>
      <c r="O42" s="651"/>
      <c r="P42" s="651"/>
      <c r="Q42" s="651"/>
      <c r="R42" s="651"/>
      <c r="S42" s="511"/>
      <c r="T42" s="511"/>
      <c r="U42" s="511"/>
      <c r="V42" s="511"/>
      <c r="W42" s="511"/>
      <c r="X42" s="511"/>
      <c r="Y42" s="511"/>
      <c r="Z42" s="511"/>
      <c r="AA42" s="511"/>
      <c r="AB42" s="511"/>
      <c r="AC42" s="511"/>
      <c r="AD42" s="511"/>
      <c r="AE42" s="511"/>
      <c r="AF42" s="511"/>
      <c r="AG42" s="488"/>
      <c r="AH42" s="488"/>
      <c r="AI42" s="685"/>
      <c r="AJ42" s="685"/>
      <c r="AK42" s="686"/>
      <c r="AL42" s="687"/>
      <c r="AM42" s="22"/>
      <c r="AN42" s="22"/>
      <c r="AO42" s="22"/>
      <c r="AP42" s="560"/>
      <c r="AQ42" s="665"/>
      <c r="AR42" s="560"/>
      <c r="AS42" s="560"/>
      <c r="AT42" s="560"/>
      <c r="AU42" s="560"/>
      <c r="AV42" s="560"/>
      <c r="AW42" s="560"/>
      <c r="AX42" s="560"/>
      <c r="AY42" s="560"/>
      <c r="AZ42" s="560"/>
      <c r="BA42" s="560"/>
    </row>
    <row r="43" spans="1:53" ht="18" customHeight="1" x14ac:dyDescent="0.25">
      <c r="A43" s="370">
        <v>4</v>
      </c>
      <c r="B43" s="984"/>
      <c r="C43" s="985"/>
      <c r="D43" s="985"/>
      <c r="E43" s="985"/>
      <c r="F43" s="985"/>
      <c r="G43" s="985"/>
      <c r="H43" s="985"/>
      <c r="I43" s="985"/>
      <c r="J43" s="985"/>
      <c r="K43" s="986"/>
      <c r="L43" s="987" t="str">
        <f>IF(NOT('DATA ENTRY SHEET'!F23=""),'DATA ENTRY SHEET'!F23,"")</f>
        <v/>
      </c>
      <c r="M43" s="988"/>
      <c r="N43" s="989" t="str">
        <f>IF(NOT('DATA ENTRY SHEET'!J23=""),'DATA ENTRY SHEET'!J23,"")</f>
        <v/>
      </c>
      <c r="O43" s="990"/>
      <c r="P43" s="990"/>
      <c r="Q43" s="990"/>
      <c r="R43" s="991"/>
      <c r="S43" s="944" t="str">
        <f>IF(NOT('DATA ENTRY SHEET'!AJ23=""),'DATA ENTRY SHEET'!AJ23,"")</f>
        <v/>
      </c>
      <c r="T43" s="946"/>
      <c r="U43" s="944" t="str">
        <f>IF(NOT('DATA ENTRY SHEET'!AM23=""),'DATA ENTRY SHEET'!AM23,"")</f>
        <v/>
      </c>
      <c r="V43" s="946"/>
      <c r="W43" s="944" t="str">
        <f>IF(NOT('DATA ENTRY SHEET'!AN23=""),'DATA ENTRY SHEET'!AN23,"")</f>
        <v/>
      </c>
      <c r="X43" s="945"/>
      <c r="Y43" s="946"/>
      <c r="Z43" s="947" t="str">
        <f>IF('DATA ENTRY SHEET'!AW23="","",'DATA ENTRY SHEET'!AW23)</f>
        <v/>
      </c>
      <c r="AA43" s="948"/>
      <c r="AB43" s="949"/>
      <c r="AC43" s="947" t="str">
        <f>IF('DATA ENTRY SHEET'!AY23="","",'DATA ENTRY SHEET'!AY23)</f>
        <v/>
      </c>
      <c r="AD43" s="948"/>
      <c r="AE43" s="948"/>
      <c r="AF43" s="949"/>
      <c r="AG43" s="950" t="str">
        <f>UPPER(IF('DATA ENTRY SHEET'!AR23="","",'DATA ENTRY SHEET'!AR23))</f>
        <v/>
      </c>
      <c r="AH43" s="951"/>
      <c r="AI43" s="952" t="str">
        <f>IF('DATA ENTRY SHEET'!BS23="","",'DATA ENTRY SHEET'!BS23)</f>
        <v/>
      </c>
      <c r="AJ43" s="952"/>
      <c r="AK43" s="924" t="str">
        <f>IF(NOT('DATA ENTRY SHEET'!AT23=""),'DATA ENTRY SHEET'!AT23,"")</f>
        <v/>
      </c>
      <c r="AL43" s="925"/>
      <c r="AM43" s="330"/>
      <c r="AN43" s="918" t="s">
        <v>37</v>
      </c>
      <c r="AO43" s="919"/>
      <c r="AP43" s="560"/>
      <c r="AQ43" s="672" t="str">
        <f>IF(N43&lt;&gt;"",IF(NOT(INDEX(Table1[CALCULATION:
CASE GTIN CHECK DIGIT VALIDATION],MATCH(N43,Table1[CASE GTIN],0))="VALID"),"Bad Check Digit (CS GTIN)",""),"")</f>
        <v/>
      </c>
      <c r="AR43" s="560"/>
      <c r="AS43" s="560"/>
      <c r="AT43" s="560"/>
      <c r="AU43" s="560"/>
      <c r="AV43" s="560"/>
      <c r="AW43" s="560"/>
      <c r="AX43" s="560"/>
      <c r="AY43" s="560"/>
      <c r="AZ43" s="560"/>
      <c r="BA43" s="560"/>
    </row>
    <row r="44" spans="1:53" ht="18" customHeight="1" x14ac:dyDescent="0.25">
      <c r="A44" s="370"/>
      <c r="B44" s="1036" t="str">
        <f>IF(NOT('DATA ENTRY SHEET'!B23=""),'DATA ENTRY SHEET'!B23,"")</f>
        <v/>
      </c>
      <c r="C44" s="1037"/>
      <c r="D44" s="1037"/>
      <c r="E44" s="1037"/>
      <c r="F44" s="1038" t="str">
        <f>IF('DATA ENTRY SHEET'!BX23="","",'DATA ENTRY SHEET'!BX23)</f>
        <v/>
      </c>
      <c r="G44" s="1038"/>
      <c r="H44" s="1038"/>
      <c r="I44" s="1038"/>
      <c r="J44" s="1038"/>
      <c r="K44" s="1039"/>
      <c r="L44" s="1020" t="str">
        <f>IF(NOT('DATA ENTRY SHEET'!H23=""),'DATA ENTRY SHEET'!H23,"")</f>
        <v/>
      </c>
      <c r="M44" s="1021"/>
      <c r="N44" s="1033" t="str">
        <f>IF(NOT('DATA ENTRY SHEET'!AD23=""),'DATA ENTRY SHEET'!AD23,"")</f>
        <v/>
      </c>
      <c r="O44" s="1034"/>
      <c r="P44" s="1034"/>
      <c r="Q44" s="1034"/>
      <c r="R44" s="1035"/>
      <c r="S44" s="940" t="str">
        <f>IF(NOT('DATA ENTRY SHEET'!AI23=""),'DATA ENTRY SHEET'!AI23,"")</f>
        <v/>
      </c>
      <c r="T44" s="942"/>
      <c r="U44" s="940" t="str">
        <f>IF(NOT('DATA ENTRY SHEET'!AL23=""),'DATA ENTRY SHEET'!AL23,"")</f>
        <v/>
      </c>
      <c r="V44" s="942"/>
      <c r="W44" s="940" t="str">
        <f>IF(NOT('DATA ENTRY SHEET'!AO23=""),'DATA ENTRY SHEET'!AO23,"")</f>
        <v/>
      </c>
      <c r="X44" s="941"/>
      <c r="Y44" s="942"/>
      <c r="Z44" s="935" t="str">
        <f>IF(Z43="","",ROUNDUP((Z43)*((AB24)+1),2))</f>
        <v/>
      </c>
      <c r="AA44" s="936"/>
      <c r="AB44" s="937"/>
      <c r="AC44" s="935" t="str">
        <f>IF(AC43="","",ROUNDUP((AC43)*(AF24+1),2))</f>
        <v/>
      </c>
      <c r="AD44" s="936"/>
      <c r="AE44" s="936"/>
      <c r="AF44" s="937"/>
      <c r="AG44" s="938" t="str">
        <f>IF(NOT('DATA ENTRY SHEET'!AS23=""),'DATA ENTRY SHEET'!AS23,"")</f>
        <v/>
      </c>
      <c r="AH44" s="939"/>
      <c r="AI44" s="934" t="str">
        <f>IF('DATA ENTRY SHEET'!BV23="","",'DATA ENTRY SHEET'!BV23)</f>
        <v/>
      </c>
      <c r="AJ44" s="934"/>
      <c r="AK44" s="922" t="str">
        <f>IF(NOT('DATA ENTRY SHEET'!AU23=""),'DATA ENTRY SHEET'!AU23,"")</f>
        <v/>
      </c>
      <c r="AL44" s="923"/>
      <c r="AM44" s="331"/>
      <c r="AN44" s="962" t="s">
        <v>34</v>
      </c>
      <c r="AO44" s="963"/>
      <c r="AP44" s="560"/>
      <c r="AQ44" s="665"/>
      <c r="AR44" s="560"/>
      <c r="AS44" s="560"/>
      <c r="AT44" s="560"/>
      <c r="AU44" s="560"/>
      <c r="AV44" s="560"/>
      <c r="AW44" s="560"/>
      <c r="AX44" s="560"/>
      <c r="AY44" s="560"/>
      <c r="AZ44" s="560"/>
      <c r="BA44" s="560"/>
    </row>
    <row r="45" spans="1:53" ht="18" customHeight="1" x14ac:dyDescent="0.25">
      <c r="A45" s="370"/>
      <c r="B45" s="1022" t="str">
        <f>IF(NOT('DATA ENTRY SHEET'!C23=""),'DATA ENTRY SHEET'!C23,"")</f>
        <v/>
      </c>
      <c r="C45" s="1023"/>
      <c r="D45" s="1023"/>
      <c r="E45" s="1023"/>
      <c r="F45" s="1023"/>
      <c r="G45" s="1023"/>
      <c r="H45" s="1023"/>
      <c r="I45" s="1023"/>
      <c r="J45" s="1023"/>
      <c r="K45" s="649" t="str">
        <f>IF('DATA ENTRY SHEET'!AG23&lt;&gt;"",LEFT('DATA ENTRY SHEET'!AG23,1),"")</f>
        <v/>
      </c>
      <c r="L45" s="997" t="str">
        <f>IF(NOT('DATA ENTRY SHEET'!G23=""),'DATA ENTRY SHEET'!G23,"")</f>
        <v/>
      </c>
      <c r="M45" s="998"/>
      <c r="N45" s="999" t="str">
        <f>IF(NOT('DATA ENTRY SHEET'!AF23=""),'DATA ENTRY SHEET'!AF23,"")</f>
        <v/>
      </c>
      <c r="O45" s="1000"/>
      <c r="P45" s="1000"/>
      <c r="Q45" s="1000"/>
      <c r="R45" s="1001"/>
      <c r="S45" s="940" t="str">
        <f>IF(NOT('DATA ENTRY SHEET'!AH23=""),'DATA ENTRY SHEET'!AH23,"")</f>
        <v/>
      </c>
      <c r="T45" s="942"/>
      <c r="U45" s="940" t="str">
        <f>IF(NOT('DATA ENTRY SHEET'!AK23=""),'DATA ENTRY SHEET'!AK23,"")</f>
        <v/>
      </c>
      <c r="V45" s="942"/>
      <c r="W45" s="953" t="str">
        <f>IF(NOT('DATA ENTRY SHEET'!AP23=""),'DATA ENTRY SHEET'!AP23,"")</f>
        <v/>
      </c>
      <c r="X45" s="954"/>
      <c r="Y45" s="955"/>
      <c r="Z45" s="935" t="str">
        <f>IF(NOT('DATA ENTRY SHEET'!AX23=""),'DATA ENTRY SHEET'!AX23,"")</f>
        <v/>
      </c>
      <c r="AA45" s="936"/>
      <c r="AB45" s="937"/>
      <c r="AC45" s="935" t="str">
        <f>IF(NOT('DATA ENTRY SHEET'!AZ23=""),'DATA ENTRY SHEET'!AZ23,"")</f>
        <v/>
      </c>
      <c r="AD45" s="936"/>
      <c r="AE45" s="936"/>
      <c r="AF45" s="937"/>
      <c r="AG45" s="932" t="str">
        <f>IF('DATA ENTRY SHEET'!BR23="","",'DATA ENTRY SHEET'!BR23)</f>
        <v/>
      </c>
      <c r="AH45" s="933"/>
      <c r="AI45" s="934" t="str">
        <f>IF('DATA ENTRY SHEET'!BT23="","",'DATA ENTRY SHEET'!BT23)</f>
        <v/>
      </c>
      <c r="AJ45" s="934"/>
      <c r="AK45" s="920" t="str">
        <f>IF(NOT('DATA ENTRY SHEET'!AV23=""),'DATA ENTRY SHEET'!AV23,"")</f>
        <v/>
      </c>
      <c r="AL45" s="921"/>
      <c r="AM45" s="331"/>
      <c r="AN45" s="331"/>
      <c r="AO45" s="332"/>
      <c r="AP45" s="560"/>
      <c r="AQ45" s="665"/>
      <c r="AR45" s="560"/>
      <c r="AS45" s="560"/>
      <c r="AT45" s="560"/>
      <c r="AU45" s="560"/>
      <c r="AV45" s="560"/>
      <c r="AW45" s="560"/>
      <c r="AX45" s="560"/>
      <c r="AY45" s="560"/>
      <c r="AZ45" s="560"/>
      <c r="BA45" s="560"/>
    </row>
    <row r="46" spans="1:53" ht="18" customHeight="1" thickBot="1" x14ac:dyDescent="0.3">
      <c r="A46" s="370"/>
      <c r="B46" s="981" t="str">
        <f>IF(NOT('DATA ENTRY SHEET'!D23=""),'DATA ENTRY SHEET'!D23,"")</f>
        <v/>
      </c>
      <c r="C46" s="982"/>
      <c r="D46" s="982"/>
      <c r="E46" s="983"/>
      <c r="F46" s="979" t="str">
        <f>IF('DATA ENTRY SHEET'!E23="","",'DATA ENTRY SHEET'!E23)</f>
        <v/>
      </c>
      <c r="G46" s="979"/>
      <c r="H46" s="979"/>
      <c r="I46" s="979"/>
      <c r="J46" s="979"/>
      <c r="K46" s="979"/>
      <c r="L46" s="992" t="str">
        <f>IF(NOT('DATA ENTRY SHEET'!I23=""),'DATA ENTRY SHEET'!I23,"")</f>
        <v/>
      </c>
      <c r="M46" s="993"/>
      <c r="N46" s="994" t="str">
        <f>IF(NOT('DATA ENTRY SHEET'!AE23=""),'DATA ENTRY SHEET'!AE23,"")</f>
        <v/>
      </c>
      <c r="O46" s="995"/>
      <c r="P46" s="995"/>
      <c r="Q46" s="995"/>
      <c r="R46" s="996"/>
      <c r="S46" s="964"/>
      <c r="T46" s="965"/>
      <c r="U46" s="965"/>
      <c r="V46" s="966"/>
      <c r="W46" s="926" t="str">
        <f>IF(NOT('DATA ENTRY SHEET'!AQ23=""),'DATA ENTRY SHEET'!AQ23,"")</f>
        <v/>
      </c>
      <c r="X46" s="927"/>
      <c r="Y46" s="928"/>
      <c r="Z46" s="929" t="str">
        <f t="shared" ref="Z46" si="3">IF(AND(NOT(Z44=""),NOT(Z45="")),(Z45-Z44)/(Z45),"")</f>
        <v/>
      </c>
      <c r="AA46" s="930"/>
      <c r="AB46" s="931"/>
      <c r="AC46" s="929" t="str">
        <f t="shared" ref="AC46" si="4">IF(AND(NOT(AC44=""),NOT(AC45="")),(AC45-AC44)/(AC45),"")</f>
        <v/>
      </c>
      <c r="AD46" s="930"/>
      <c r="AE46" s="930"/>
      <c r="AF46" s="930"/>
      <c r="AG46" s="943" t="str">
        <f>IF('DATA ENTRY SHEET'!BQ23="","",'DATA ENTRY SHEET'!BQ23)</f>
        <v/>
      </c>
      <c r="AH46" s="943"/>
      <c r="AI46" s="980" t="str">
        <f>IF('DATA ENTRY SHEET'!BU23="","",'DATA ENTRY SHEET'!BU23)</f>
        <v/>
      </c>
      <c r="AJ46" s="980"/>
      <c r="AK46" s="980"/>
      <c r="AL46" s="980"/>
      <c r="AM46" s="333"/>
      <c r="AN46" s="334"/>
      <c r="AO46" s="335"/>
      <c r="AP46" s="560"/>
      <c r="AQ46" s="665"/>
      <c r="AR46" s="560"/>
      <c r="AS46" s="560"/>
      <c r="AT46" s="560"/>
      <c r="AU46" s="560"/>
      <c r="AV46" s="560"/>
      <c r="AW46" s="560"/>
      <c r="AX46" s="560"/>
      <c r="AY46" s="560"/>
      <c r="AZ46" s="560"/>
      <c r="BA46" s="560"/>
    </row>
    <row r="47" spans="1:53" ht="4.5" customHeight="1" x14ac:dyDescent="0.3">
      <c r="A47" s="301"/>
      <c r="B47" s="337"/>
      <c r="C47" s="337"/>
      <c r="D47" s="337"/>
      <c r="E47" s="337"/>
      <c r="F47" s="337"/>
      <c r="G47" s="337"/>
      <c r="H47" s="337"/>
      <c r="I47" s="337"/>
      <c r="J47" s="337"/>
      <c r="K47" s="337"/>
      <c r="L47" s="338"/>
      <c r="M47" s="338"/>
      <c r="N47" s="338"/>
      <c r="O47" s="338"/>
      <c r="P47" s="338"/>
      <c r="Q47" s="338"/>
      <c r="R47" s="338"/>
      <c r="S47" s="338"/>
      <c r="T47" s="338"/>
      <c r="U47" s="338"/>
      <c r="V47" s="338"/>
      <c r="W47" s="338"/>
      <c r="X47" s="338"/>
      <c r="Y47" s="338"/>
      <c r="Z47" s="339"/>
      <c r="AA47" s="339"/>
      <c r="AB47" s="339"/>
      <c r="AC47" s="339"/>
      <c r="AD47" s="339"/>
      <c r="AE47" s="339"/>
      <c r="AF47" s="338"/>
      <c r="AG47" s="340"/>
      <c r="AH47" s="340"/>
      <c r="AI47" s="683"/>
      <c r="AJ47" s="341"/>
      <c r="AK47" s="342"/>
      <c r="AL47" s="301"/>
      <c r="AM47" s="22"/>
      <c r="AN47" s="22"/>
      <c r="AO47" s="22"/>
      <c r="AP47" s="560"/>
      <c r="AQ47" s="665"/>
      <c r="AR47" s="560"/>
      <c r="AS47" s="560"/>
      <c r="AT47" s="560"/>
      <c r="AU47" s="560"/>
      <c r="AV47" s="560"/>
      <c r="AW47" s="560"/>
      <c r="AX47" s="560"/>
      <c r="AY47" s="560"/>
      <c r="AZ47" s="560"/>
      <c r="BA47" s="560"/>
    </row>
    <row r="48" spans="1:53" s="323" customFormat="1" ht="11.25" customHeight="1" x14ac:dyDescent="0.2">
      <c r="A48" s="310"/>
      <c r="B48" s="316" t="s">
        <v>38</v>
      </c>
      <c r="C48" s="310"/>
      <c r="D48" s="310"/>
      <c r="E48" s="310"/>
      <c r="F48" s="483"/>
      <c r="G48" s="343" t="s">
        <v>39</v>
      </c>
      <c r="H48" s="343"/>
      <c r="I48" s="343"/>
      <c r="J48" s="343"/>
      <c r="K48" s="976"/>
      <c r="L48" s="976"/>
      <c r="M48" s="976"/>
      <c r="N48" s="343"/>
      <c r="O48" s="483"/>
      <c r="P48" s="343"/>
      <c r="Q48" s="343" t="s">
        <v>42</v>
      </c>
      <c r="R48" s="344"/>
      <c r="S48" s="343"/>
      <c r="T48" s="483"/>
      <c r="U48" s="343" t="s">
        <v>43</v>
      </c>
      <c r="V48" s="344"/>
      <c r="W48" s="343"/>
      <c r="X48" s="343"/>
      <c r="Y48" s="343"/>
      <c r="Z48" s="483"/>
      <c r="AA48" s="343" t="s">
        <v>48</v>
      </c>
      <c r="AB48" s="344"/>
      <c r="AC48" s="343"/>
      <c r="AD48" s="343"/>
      <c r="AE48" s="343"/>
      <c r="AF48" s="343"/>
      <c r="AG48" s="343"/>
      <c r="AH48" s="483"/>
      <c r="AI48" s="345" t="s">
        <v>505</v>
      </c>
      <c r="AJ48" s="68"/>
      <c r="AK48" s="976"/>
      <c r="AL48" s="976"/>
      <c r="AM48" s="976"/>
      <c r="AN48" s="976"/>
      <c r="AO48" s="976"/>
      <c r="AP48" s="566"/>
      <c r="AQ48" s="667"/>
      <c r="AR48" s="566"/>
      <c r="AS48" s="566"/>
      <c r="AT48" s="566"/>
      <c r="AU48" s="566"/>
      <c r="AV48" s="566"/>
      <c r="AW48" s="566"/>
      <c r="AX48" s="566"/>
      <c r="AY48" s="566"/>
      <c r="AZ48" s="566"/>
      <c r="BA48" s="566"/>
    </row>
    <row r="49" spans="1:53" ht="3.75" customHeight="1" thickBot="1" x14ac:dyDescent="0.3">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560"/>
      <c r="AQ49" s="665"/>
      <c r="AR49" s="560"/>
      <c r="AS49" s="560"/>
      <c r="AT49" s="560"/>
      <c r="AU49" s="560"/>
      <c r="AV49" s="560"/>
      <c r="AW49" s="560"/>
      <c r="AX49" s="560"/>
      <c r="AY49" s="560"/>
      <c r="AZ49" s="560"/>
      <c r="BA49" s="560"/>
    </row>
    <row r="50" spans="1:53" ht="13.5" customHeight="1" x14ac:dyDescent="0.25">
      <c r="A50" s="301"/>
      <c r="B50" s="1024" t="s">
        <v>747</v>
      </c>
      <c r="C50" s="1025"/>
      <c r="D50" s="1025"/>
      <c r="E50" s="1026"/>
      <c r="F50" s="346" t="s">
        <v>867</v>
      </c>
      <c r="G50" s="347"/>
      <c r="H50" s="347"/>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9"/>
      <c r="AP50" s="560"/>
      <c r="AQ50" s="665"/>
      <c r="AR50" s="560"/>
      <c r="AS50" s="560"/>
      <c r="AT50" s="560"/>
      <c r="AU50" s="560"/>
      <c r="AV50" s="560"/>
      <c r="AW50" s="560"/>
      <c r="AX50" s="560"/>
      <c r="AY50" s="560"/>
      <c r="AZ50" s="560"/>
      <c r="BA50" s="560"/>
    </row>
    <row r="51" spans="1:53" ht="12" customHeight="1" x14ac:dyDescent="0.25">
      <c r="A51" s="301"/>
      <c r="B51" s="1027"/>
      <c r="C51" s="1028"/>
      <c r="D51" s="1028"/>
      <c r="E51" s="1029"/>
      <c r="F51" s="350"/>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2"/>
      <c r="AP51" s="560"/>
      <c r="AQ51" s="665" t="s">
        <v>1070</v>
      </c>
      <c r="AR51" s="560"/>
      <c r="AS51" s="560"/>
      <c r="AT51" s="560"/>
      <c r="AU51" s="560"/>
      <c r="AV51" s="560"/>
      <c r="AW51" s="560"/>
      <c r="AX51" s="560"/>
      <c r="AY51" s="560"/>
      <c r="AZ51" s="560"/>
      <c r="BA51" s="560"/>
    </row>
    <row r="52" spans="1:53" ht="12" customHeight="1" x14ac:dyDescent="0.25">
      <c r="A52" s="301"/>
      <c r="B52" s="1027"/>
      <c r="C52" s="1028"/>
      <c r="D52" s="1028"/>
      <c r="E52" s="1029"/>
      <c r="F52" s="350"/>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2"/>
      <c r="AP52" s="560"/>
      <c r="AQ52" s="665"/>
      <c r="AR52" s="560"/>
      <c r="AS52" s="560"/>
      <c r="AT52" s="560"/>
      <c r="AU52" s="560"/>
      <c r="AV52" s="560"/>
      <c r="AW52" s="560"/>
      <c r="AX52" s="560"/>
      <c r="AY52" s="560"/>
      <c r="AZ52" s="560"/>
      <c r="BA52" s="560"/>
    </row>
    <row r="53" spans="1:53" ht="12" customHeight="1" x14ac:dyDescent="0.25">
      <c r="A53" s="301"/>
      <c r="B53" s="1027"/>
      <c r="C53" s="1028"/>
      <c r="D53" s="1028"/>
      <c r="E53" s="1029"/>
      <c r="F53" s="350"/>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2"/>
      <c r="AP53" s="560"/>
      <c r="AQ53" s="665"/>
      <c r="AR53" s="560"/>
      <c r="AS53" s="560"/>
      <c r="AT53" s="560"/>
      <c r="AU53" s="560"/>
      <c r="AV53" s="560"/>
      <c r="AW53" s="560"/>
      <c r="AX53" s="560"/>
      <c r="AY53" s="560"/>
      <c r="AZ53" s="560"/>
      <c r="BA53" s="560"/>
    </row>
    <row r="54" spans="1:53" ht="12" customHeight="1" x14ac:dyDescent="0.25">
      <c r="A54" s="301"/>
      <c r="B54" s="1027"/>
      <c r="C54" s="1028"/>
      <c r="D54" s="1028"/>
      <c r="E54" s="1029"/>
      <c r="F54" s="350"/>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2"/>
      <c r="AP54" s="560"/>
      <c r="AQ54" s="665"/>
      <c r="AR54" s="560"/>
      <c r="AS54" s="560"/>
      <c r="AT54" s="560"/>
      <c r="AU54" s="560"/>
      <c r="AV54" s="560"/>
      <c r="AW54" s="560"/>
      <c r="AX54" s="560"/>
      <c r="AY54" s="560"/>
      <c r="AZ54" s="560"/>
      <c r="BA54" s="560"/>
    </row>
    <row r="55" spans="1:53" ht="12" customHeight="1" x14ac:dyDescent="0.25">
      <c r="A55" s="301"/>
      <c r="B55" s="1027"/>
      <c r="C55" s="1028"/>
      <c r="D55" s="1028"/>
      <c r="E55" s="1029"/>
      <c r="F55" s="350"/>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2"/>
      <c r="AP55" s="560"/>
      <c r="AQ55" s="665"/>
      <c r="AR55" s="560"/>
      <c r="AS55" s="560"/>
      <c r="AT55" s="560"/>
      <c r="AU55" s="560"/>
      <c r="AV55" s="560"/>
      <c r="AW55" s="560"/>
      <c r="AX55" s="560"/>
      <c r="AY55" s="560"/>
      <c r="AZ55" s="560"/>
      <c r="BA55" s="560"/>
    </row>
    <row r="56" spans="1:53" ht="12" customHeight="1" thickBot="1" x14ac:dyDescent="0.3">
      <c r="A56" s="301"/>
      <c r="B56" s="1030"/>
      <c r="C56" s="1031"/>
      <c r="D56" s="1031"/>
      <c r="E56" s="1032"/>
      <c r="F56" s="353"/>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5"/>
      <c r="AP56" s="560"/>
      <c r="AQ56" s="665"/>
      <c r="AR56" s="560"/>
      <c r="AS56" s="560"/>
      <c r="AT56" s="560"/>
      <c r="AU56" s="560"/>
      <c r="AV56" s="560"/>
      <c r="AW56" s="560"/>
      <c r="AX56" s="560"/>
      <c r="AY56" s="560"/>
      <c r="AZ56" s="560"/>
      <c r="BA56" s="560"/>
    </row>
    <row r="57" spans="1:53" ht="20.25" customHeight="1" x14ac:dyDescent="0.25">
      <c r="A57" s="301"/>
      <c r="B57" s="967" t="s">
        <v>44</v>
      </c>
      <c r="C57" s="967"/>
      <c r="D57" s="967"/>
      <c r="E57" s="967"/>
      <c r="F57" s="967"/>
      <c r="G57" s="967"/>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c r="AM57" s="967"/>
      <c r="AN57" s="967"/>
      <c r="AO57" s="967"/>
      <c r="AP57" s="560"/>
      <c r="AQ57" s="665"/>
      <c r="AR57" s="560"/>
      <c r="AS57" s="560"/>
      <c r="AT57" s="560"/>
      <c r="AU57" s="560"/>
      <c r="AV57" s="560"/>
      <c r="AW57" s="560"/>
      <c r="AX57" s="560"/>
      <c r="AY57" s="560"/>
      <c r="AZ57" s="560"/>
      <c r="BA57" s="560"/>
    </row>
    <row r="58" spans="1:53" ht="15.75" customHeight="1" x14ac:dyDescent="0.25">
      <c r="A58" s="301"/>
      <c r="B58" s="968"/>
      <c r="C58" s="968"/>
      <c r="D58" s="968"/>
      <c r="E58" s="968"/>
      <c r="F58" s="968"/>
      <c r="G58" s="968"/>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c r="AL58" s="968"/>
      <c r="AM58" s="968"/>
      <c r="AN58" s="968"/>
      <c r="AO58" s="968"/>
      <c r="AP58" s="560"/>
      <c r="AQ58" s="665"/>
      <c r="AR58" s="560"/>
      <c r="AS58" s="560"/>
      <c r="AT58" s="560"/>
      <c r="AU58" s="560"/>
      <c r="AV58" s="560"/>
      <c r="AW58" s="560"/>
      <c r="AX58" s="560"/>
      <c r="AY58" s="560"/>
      <c r="AZ58" s="560"/>
      <c r="BA58" s="560"/>
    </row>
    <row r="59" spans="1:53" s="363" customFormat="1" ht="9" customHeight="1" x14ac:dyDescent="0.2">
      <c r="A59" s="356"/>
      <c r="B59" s="357" t="s">
        <v>45</v>
      </c>
      <c r="C59" s="358"/>
      <c r="D59" s="358"/>
      <c r="E59" s="969"/>
      <c r="F59" s="969"/>
      <c r="G59" s="970" t="s">
        <v>47</v>
      </c>
      <c r="H59" s="970"/>
      <c r="I59" s="971" t="str">
        <f>IF(NOT('DATA ENTRY SHEET'!AF4=""),'DATA ENTRY SHEET'!AF4,"")</f>
        <v/>
      </c>
      <c r="J59" s="970"/>
      <c r="K59" s="970"/>
      <c r="L59" s="972"/>
      <c r="M59" s="359" t="s">
        <v>828</v>
      </c>
      <c r="N59" s="360"/>
      <c r="O59" s="360"/>
      <c r="P59" s="360"/>
      <c r="Q59" s="360"/>
      <c r="R59" s="360"/>
      <c r="S59" s="1050"/>
      <c r="T59" s="1050"/>
      <c r="U59" s="973" t="s">
        <v>47</v>
      </c>
      <c r="V59" s="973"/>
      <c r="W59" s="974"/>
      <c r="X59" s="974"/>
      <c r="Y59" s="974"/>
      <c r="Z59" s="975"/>
      <c r="AA59" s="359" t="s">
        <v>46</v>
      </c>
      <c r="AB59" s="361"/>
      <c r="AC59" s="361"/>
      <c r="AD59" s="361"/>
      <c r="AE59" s="361"/>
      <c r="AF59" s="1049"/>
      <c r="AG59" s="1049"/>
      <c r="AH59" s="1049"/>
      <c r="AI59" s="1049"/>
      <c r="AJ59" s="362" t="s">
        <v>47</v>
      </c>
      <c r="AK59" s="974"/>
      <c r="AL59" s="974"/>
      <c r="AM59" s="974"/>
      <c r="AN59" s="974"/>
      <c r="AO59" s="975"/>
      <c r="AP59" s="568"/>
      <c r="AQ59" s="669"/>
      <c r="AR59" s="568"/>
      <c r="AS59" s="568"/>
      <c r="AT59" s="568"/>
      <c r="AU59" s="568"/>
      <c r="AV59" s="568"/>
      <c r="AW59" s="568"/>
      <c r="AX59" s="568"/>
      <c r="AY59" s="568"/>
      <c r="AZ59" s="568"/>
      <c r="BA59" s="568"/>
    </row>
    <row r="60" spans="1:53" s="323" customFormat="1" ht="9" customHeight="1" x14ac:dyDescent="0.2">
      <c r="A60" s="310"/>
      <c r="B60" s="1002"/>
      <c r="C60" s="1003"/>
      <c r="D60" s="1003"/>
      <c r="E60" s="1003"/>
      <c r="F60" s="1003"/>
      <c r="G60" s="1003"/>
      <c r="H60" s="1003"/>
      <c r="I60" s="1003"/>
      <c r="J60" s="1003"/>
      <c r="K60" s="1003"/>
      <c r="L60" s="1004"/>
      <c r="M60" s="1008"/>
      <c r="N60" s="1009"/>
      <c r="O60" s="1009"/>
      <c r="P60" s="1009"/>
      <c r="Q60" s="1009"/>
      <c r="R60" s="1009"/>
      <c r="S60" s="1009"/>
      <c r="T60" s="1009"/>
      <c r="U60" s="1009"/>
      <c r="V60" s="1009"/>
      <c r="W60" s="1009"/>
      <c r="X60" s="1009"/>
      <c r="Y60" s="1009"/>
      <c r="Z60" s="1010"/>
      <c r="AA60" s="1014"/>
      <c r="AB60" s="1015"/>
      <c r="AC60" s="1015"/>
      <c r="AD60" s="1015"/>
      <c r="AE60" s="1015"/>
      <c r="AF60" s="1015"/>
      <c r="AG60" s="1015"/>
      <c r="AH60" s="1015"/>
      <c r="AI60" s="1015"/>
      <c r="AJ60" s="1015"/>
      <c r="AK60" s="1015"/>
      <c r="AL60" s="1015"/>
      <c r="AM60" s="1015"/>
      <c r="AN60" s="1015"/>
      <c r="AO60" s="1016"/>
      <c r="AP60" s="566"/>
      <c r="AQ60" s="667"/>
      <c r="AR60" s="566"/>
      <c r="AS60" s="566"/>
      <c r="AT60" s="566"/>
      <c r="AU60" s="566"/>
      <c r="AV60" s="566"/>
      <c r="AW60" s="566"/>
      <c r="AX60" s="566"/>
      <c r="AY60" s="566"/>
      <c r="AZ60" s="566"/>
      <c r="BA60" s="566"/>
    </row>
    <row r="61" spans="1:53" s="323" customFormat="1" ht="9" customHeight="1" x14ac:dyDescent="0.2">
      <c r="A61" s="310"/>
      <c r="B61" s="1005"/>
      <c r="C61" s="1006"/>
      <c r="D61" s="1006"/>
      <c r="E61" s="1006"/>
      <c r="F61" s="1006"/>
      <c r="G61" s="1006"/>
      <c r="H61" s="1006"/>
      <c r="I61" s="1006"/>
      <c r="J61" s="1006"/>
      <c r="K61" s="1006"/>
      <c r="L61" s="1007"/>
      <c r="M61" s="1011"/>
      <c r="N61" s="1012"/>
      <c r="O61" s="1012"/>
      <c r="P61" s="1012"/>
      <c r="Q61" s="1012"/>
      <c r="R61" s="1012"/>
      <c r="S61" s="1012"/>
      <c r="T61" s="1012"/>
      <c r="U61" s="1012"/>
      <c r="V61" s="1012"/>
      <c r="W61" s="1012"/>
      <c r="X61" s="1012"/>
      <c r="Y61" s="1012"/>
      <c r="Z61" s="1013"/>
      <c r="AA61" s="1017"/>
      <c r="AB61" s="1018"/>
      <c r="AC61" s="1018"/>
      <c r="AD61" s="1018"/>
      <c r="AE61" s="1018"/>
      <c r="AF61" s="1018"/>
      <c r="AG61" s="1018"/>
      <c r="AH61" s="1018"/>
      <c r="AI61" s="1018"/>
      <c r="AJ61" s="1018"/>
      <c r="AK61" s="1018"/>
      <c r="AL61" s="1018"/>
      <c r="AM61" s="1018"/>
      <c r="AN61" s="1018"/>
      <c r="AO61" s="1019"/>
      <c r="AP61" s="566"/>
      <c r="AQ61" s="667"/>
      <c r="AR61" s="566"/>
      <c r="AS61" s="566"/>
      <c r="AT61" s="566"/>
      <c r="AU61" s="566"/>
      <c r="AV61" s="566"/>
      <c r="AW61" s="566"/>
      <c r="AX61" s="566"/>
      <c r="AY61" s="566"/>
      <c r="AZ61" s="566"/>
      <c r="BA61" s="566"/>
    </row>
    <row r="62" spans="1:53" s="323" customFormat="1" ht="2.25" customHeight="1" x14ac:dyDescent="0.2">
      <c r="A62" s="310"/>
      <c r="B62" s="310"/>
      <c r="C62" s="310"/>
      <c r="D62" s="310"/>
      <c r="E62" s="310"/>
      <c r="F62" s="310"/>
      <c r="G62" s="134"/>
      <c r="H62" s="134"/>
      <c r="I62" s="310"/>
      <c r="J62" s="310"/>
      <c r="K62" s="310"/>
      <c r="L62" s="310"/>
      <c r="M62" s="310"/>
      <c r="N62" s="310"/>
      <c r="O62" s="310"/>
      <c r="P62" s="310"/>
      <c r="Q62" s="310"/>
      <c r="R62" s="310"/>
      <c r="S62" s="310"/>
      <c r="T62" s="310"/>
      <c r="U62" s="134"/>
      <c r="V62" s="134"/>
      <c r="W62" s="310"/>
      <c r="X62" s="310"/>
      <c r="Y62" s="310"/>
      <c r="Z62" s="310"/>
      <c r="AA62" s="310"/>
      <c r="AB62" s="310"/>
      <c r="AC62" s="310"/>
      <c r="AD62" s="310"/>
      <c r="AE62" s="310"/>
      <c r="AF62" s="310"/>
      <c r="AG62" s="310"/>
      <c r="AH62" s="310"/>
      <c r="AI62" s="310"/>
      <c r="AJ62" s="310"/>
      <c r="AK62" s="134"/>
      <c r="AL62" s="134"/>
      <c r="AM62" s="310"/>
      <c r="AN62" s="310"/>
      <c r="AO62" s="310"/>
      <c r="AP62" s="566"/>
      <c r="AQ62" s="667"/>
      <c r="AR62" s="566"/>
      <c r="AS62" s="566"/>
      <c r="AT62" s="566"/>
      <c r="AU62" s="566"/>
      <c r="AV62" s="566"/>
      <c r="AW62" s="566"/>
      <c r="AX62" s="566"/>
      <c r="AY62" s="566"/>
      <c r="AZ62" s="566"/>
      <c r="BA62" s="566"/>
    </row>
    <row r="63" spans="1:53" s="363" customFormat="1" ht="9.75" customHeight="1" x14ac:dyDescent="0.2">
      <c r="A63" s="356"/>
      <c r="B63" s="364" t="str">
        <f>'DATA ENTRY SHEET'!A101</f>
        <v>DeCAF 40-15 + DeCAF 40-16, Apr 21, 2025</v>
      </c>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957" t="s">
        <v>40</v>
      </c>
      <c r="AK63" s="957"/>
      <c r="AL63" s="958"/>
      <c r="AM63" s="365"/>
      <c r="AN63" s="366" t="s">
        <v>41</v>
      </c>
      <c r="AO63" s="367"/>
      <c r="AP63" s="568"/>
      <c r="AQ63" s="669"/>
      <c r="AR63" s="568"/>
      <c r="AS63" s="568"/>
      <c r="AT63" s="568"/>
      <c r="AU63" s="568"/>
      <c r="AV63" s="568"/>
      <c r="AW63" s="568"/>
      <c r="AX63" s="568"/>
      <c r="AY63" s="568"/>
      <c r="AZ63" s="568"/>
      <c r="BA63" s="568"/>
    </row>
    <row r="64" spans="1:53" s="323" customFormat="1" ht="11.25" customHeight="1" x14ac:dyDescent="0.2">
      <c r="A64" s="368"/>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c r="AD64" s="368"/>
      <c r="AE64" s="368"/>
      <c r="AF64" s="368"/>
      <c r="AG64" s="368"/>
      <c r="AH64" s="368"/>
      <c r="AI64" s="369"/>
      <c r="AJ64" s="369"/>
      <c r="AK64" s="368"/>
      <c r="AL64" s="369"/>
      <c r="AM64" s="369"/>
      <c r="AN64" s="368"/>
      <c r="AO64" s="368"/>
      <c r="AQ64" s="670"/>
    </row>
  </sheetData>
  <sheetProtection algorithmName="SHA-512" hashValue="4Urifck/1qt/jasf565u5K2K755EswjyEFGHTB3FQFi+EHstMKZjczsTUgVGi7uYeID7YdpbFWKW2+wSVuM/TA==" saltValue="sHrrBZ6UEBms2BjxFdElMA==" spinCount="100000" sheet="1" formatCells="0"/>
  <dataConsolidate/>
  <mergeCells count="273">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K38:AL38"/>
    <mergeCell ref="AG38:AH38"/>
    <mergeCell ref="AI38:AJ38"/>
    <mergeCell ref="Z30:AB30"/>
    <mergeCell ref="AC30:AF30"/>
    <mergeCell ref="AC29:AF29"/>
    <mergeCell ref="AI29:AJ29"/>
    <mergeCell ref="AI30:AJ30"/>
    <mergeCell ref="AI31:AL31"/>
    <mergeCell ref="AI36:AL36"/>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L29:M29"/>
    <mergeCell ref="N29:R29"/>
    <mergeCell ref="S29:T29"/>
    <mergeCell ref="U29:V29"/>
    <mergeCell ref="B28:K28"/>
    <mergeCell ref="L28:M28"/>
    <mergeCell ref="N28:R28"/>
    <mergeCell ref="S28:T28"/>
    <mergeCell ref="U28:V28"/>
    <mergeCell ref="F29:K29"/>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s>
  <conditionalFormatting sqref="K48">
    <cfRule type="expression" dxfId="1081" priority="124">
      <formula>AND(NOT($F$48=""),$K$48="")</formula>
    </cfRule>
  </conditionalFormatting>
  <conditionalFormatting sqref="AK48:AO48">
    <cfRule type="expression" dxfId="1080" priority="123">
      <formula>AND($AK$48="",NOT($AH$48=""))</formula>
    </cfRule>
  </conditionalFormatting>
  <conditionalFormatting sqref="F48 O48 T48 Z48 AH48">
    <cfRule type="expression" dxfId="1079" priority="125">
      <formula>AND($S$2="FILE MAINTENANCE",$F$48="",$O$48="",$T$48="",$Z$48="",$AH$48="")</formula>
    </cfRule>
  </conditionalFormatting>
  <conditionalFormatting sqref="E8:O8">
    <cfRule type="expression" dxfId="1078" priority="126">
      <formula>AND($E$8="",OR($S$2="NEW ITEM",$S$2="FILE MAINTENANCE"))</formula>
    </cfRule>
  </conditionalFormatting>
  <conditionalFormatting sqref="E10:O10">
    <cfRule type="expression" dxfId="1077" priority="127">
      <formula>AND($E$10="",OR($S$2="NEW ITEM",$S$2="FILE MAINTENANCE"))</formula>
    </cfRule>
  </conditionalFormatting>
  <conditionalFormatting sqref="G12:J12">
    <cfRule type="expression" dxfId="1076" priority="128">
      <formula>AND($G$12="",OR($S$2="NEW ITEM",$S$2="FILE MAINTENANCE"))</formula>
    </cfRule>
  </conditionalFormatting>
  <conditionalFormatting sqref="E14:AB14">
    <cfRule type="expression" dxfId="1075" priority="129">
      <formula>AND($E$14="",OR($S$2="NEW ITEM",$S$2="FILE MAINTENANCE"))</formula>
    </cfRule>
  </conditionalFormatting>
  <conditionalFormatting sqref="E16:AB16">
    <cfRule type="expression" dxfId="1074" priority="130">
      <formula>AND($E$16="",OR($S$2="NEW ITEM",$S$2="FILE MAINTENANCE"))</formula>
    </cfRule>
  </conditionalFormatting>
  <conditionalFormatting sqref="Y10:AB10">
    <cfRule type="expression" dxfId="1073" priority="134">
      <formula>AND($Y$10="",$S$2="NEW ITEM")</formula>
    </cfRule>
  </conditionalFormatting>
  <conditionalFormatting sqref="N29 N34 N39 N44">
    <cfRule type="expression" dxfId="1072" priority="137">
      <formula>AND($N$29="",$S$2="NEW ITEM")</formula>
    </cfRule>
  </conditionalFormatting>
  <conditionalFormatting sqref="N30">
    <cfRule type="expression" dxfId="1071" priority="82">
      <formula>NOT($N$30="")</formula>
    </cfRule>
  </conditionalFormatting>
  <conditionalFormatting sqref="S28 S33 S38 S43">
    <cfRule type="expression" dxfId="1070" priority="139">
      <formula>AND($S$28="",$S$2="NEW ITEM",NOT(AND($L$28=1,$L$29="LB",$L$30=1,$L$31="LB")))</formula>
    </cfRule>
  </conditionalFormatting>
  <conditionalFormatting sqref="U28 U33 U38 U43">
    <cfRule type="expression" dxfId="1069" priority="140">
      <formula>AND($U$28="",$S$2="NEW ITEM")</formula>
    </cfRule>
  </conditionalFormatting>
  <conditionalFormatting sqref="Y12:AB12">
    <cfRule type="expression" dxfId="1068" priority="71">
      <formula>NOT($Y$12="")</formula>
    </cfRule>
    <cfRule type="expression" dxfId="1067" priority="144">
      <formula>AND($Y$12="",OR($S$2="NEW ITEM",$S$2="FILE MAINTENANCE"))</formula>
    </cfRule>
  </conditionalFormatting>
  <conditionalFormatting sqref="AE10 AE8 AE6 AE14 AE12 AE4">
    <cfRule type="expression" dxfId="1066" priority="146">
      <formula>AND($S$2="NEW ITEM",$AE$4="",$AE$6="",$AE$8="",$AE$10="",$AE$12="",$AE$14="",$E$20="")</formula>
    </cfRule>
  </conditionalFormatting>
  <conditionalFormatting sqref="S2:AC2">
    <cfRule type="expression" dxfId="1065" priority="120">
      <formula>$S$2=""</formula>
    </cfRule>
  </conditionalFormatting>
  <conditionalFormatting sqref="Z30 Z35 Z40 Z45">
    <cfRule type="expression" dxfId="1064" priority="90">
      <formula>IF(AND(NOT(L30="SH"),NOT($L$30="PL")),AND($Z$30="",NOT($Z$28="")))</formula>
    </cfRule>
  </conditionalFormatting>
  <conditionalFormatting sqref="AC30 AC35 AC40 AC45">
    <cfRule type="expression" dxfId="1063" priority="89">
      <formula>IF(NOT($L$29="sh"),AND($AC$30="",NOT($AC$28="")))</formula>
    </cfRule>
  </conditionalFormatting>
  <conditionalFormatting sqref="AM63">
    <cfRule type="expression" dxfId="1062" priority="85">
      <formula>$AM$63=""</formula>
    </cfRule>
  </conditionalFormatting>
  <conditionalFormatting sqref="AO63">
    <cfRule type="expression" dxfId="1061" priority="84">
      <formula>$AO$63=""</formula>
    </cfRule>
  </conditionalFormatting>
  <conditionalFormatting sqref="B59:L61">
    <cfRule type="expression" dxfId="1060" priority="83">
      <formula>$I$59=""</formula>
    </cfRule>
  </conditionalFormatting>
  <conditionalFormatting sqref="B29 B34 B39 B44">
    <cfRule type="expression" dxfId="1059" priority="469">
      <formula>AND(OR(NOT($O$48= ""), NOT($T$48= ""), NOT($Z$48= ""), NOT($AH$48= "")),B$29="")</formula>
    </cfRule>
    <cfRule type="expression" dxfId="1058" priority="470">
      <formula>AND(NOT($F$48=""),NOT($K$48=""),$B$29="")</formula>
    </cfRule>
    <cfRule type="expression" dxfId="1057" priority="471">
      <formula>AND($B$29="",$S$2="NEW ITEM")</formula>
    </cfRule>
  </conditionalFormatting>
  <conditionalFormatting sqref="B30 B35 B40">
    <cfRule type="expression" dxfId="1056" priority="472">
      <formula>AND(OR(NOT($O$48= ""), NOT($T$48= ""), NOT($Z$48= ""), NOT($AH$48= "")),B$30="")</formula>
    </cfRule>
    <cfRule type="expression" dxfId="1055" priority="473">
      <formula>AND(NOT($F$48= ""),NOT($K$48=""),B$30="")</formula>
    </cfRule>
    <cfRule type="expression" dxfId="1054" priority="474">
      <formula>AND($B$30="",$S$2="NEW ITEM")</formula>
    </cfRule>
  </conditionalFormatting>
  <conditionalFormatting sqref="B31 B36 B41 B46">
    <cfRule type="expression" dxfId="1053" priority="475">
      <formula>AND(NOT($F$48= ""),$K$48="MIN SHIP QTY",$B$31="")</formula>
    </cfRule>
    <cfRule type="expression" dxfId="1052" priority="476">
      <formula>AND($B$31="",$S$2="NEW ITEM")</formula>
    </cfRule>
  </conditionalFormatting>
  <conditionalFormatting sqref="L31 L36 L41 L46">
    <cfRule type="expression" dxfId="1051" priority="477">
      <formula>AND(NOT($F$48= ""),OR($K$48="UPK",$K$48="UOM"),$L$31="")</formula>
    </cfRule>
    <cfRule type="expression" dxfId="1050" priority="478">
      <formula>AND($L$31="",$S$2="NEW ITEM")</formula>
    </cfRule>
  </conditionalFormatting>
  <conditionalFormatting sqref="N28">
    <cfRule type="expression" dxfId="1049" priority="479">
      <formula>AND(OR(NOT($F$48= ""), NOT($T$48= "")),OR($K$48="UNIT GTIN",$K$48="CASE GTIN",$K$48="CASE UPC",$K$48="UPK",NOT($T$48= "")),$N$28="")</formula>
    </cfRule>
    <cfRule type="expression" dxfId="1048" priority="480">
      <formula>AND($N$28="",$S$2="NEW ITEM")</formula>
    </cfRule>
  </conditionalFormatting>
  <conditionalFormatting sqref="N31 N36 N41 N46">
    <cfRule type="expression" dxfId="1047" priority="481">
      <formula>AND(OR(NOT($F$48= ""),NOT($T$48= "")),OR($K$48="CASE UPC",$K$48="UPK", NOT($T$48= "")),$N$31="")</formula>
    </cfRule>
    <cfRule type="expression" dxfId="1046" priority="482">
      <formula>AND($N$31="",$S$2="NEW ITEM")</formula>
    </cfRule>
  </conditionalFormatting>
  <conditionalFormatting sqref="W28 W33 W38 W43">
    <cfRule type="expression" dxfId="1045" priority="483">
      <formula>AND(NOT($F$48= ""),OR($K$48="CS CUBE",$K$48="UPK",$K$48="NET CONTENT"),$W$28="")</formula>
    </cfRule>
    <cfRule type="expression" dxfId="1044" priority="484">
      <formula>AND($W$28="",$S$2="NEW ITEM")</formula>
    </cfRule>
  </conditionalFormatting>
  <conditionalFormatting sqref="W29 W34 W39 W44">
    <cfRule type="expression" dxfId="1043" priority="485">
      <formula>AND(NOT($F$48= ""),OR($K$48="CS WT",$K$48="UPK",$K$48="NET CONTENT"),$W$29="")</formula>
    </cfRule>
    <cfRule type="expression" dxfId="1042" priority="486">
      <formula>AND($W$29="",$S$2="NEW ITEM")</formula>
    </cfRule>
  </conditionalFormatting>
  <conditionalFormatting sqref="W31 W36 W41 W46">
    <cfRule type="expression" dxfId="1041" priority="487">
      <formula>AND(NOT($F$48= ""),OR($K$48="PLT TIER",$K$48="UPK",$K$48="NET CONTENT"),$W$31="")</formula>
    </cfRule>
    <cfRule type="expression" dxfId="1040" priority="488">
      <formula>AND($W$31="",$S$2="NEW ITEM")</formula>
    </cfRule>
  </conditionalFormatting>
  <conditionalFormatting sqref="W30 W35 W40 W45">
    <cfRule type="expression" dxfId="1039" priority="489">
      <formula>AND(NOT($F$48= ""),OR($K$48="PLT TIE",$K$48="UPK",$K$48="NET CONTENT"),$W$30="")</formula>
    </cfRule>
    <cfRule type="expression" dxfId="1038" priority="490">
      <formula>AND($W$30="",$S$2="NEW ITEM")</formula>
    </cfRule>
  </conditionalFormatting>
  <conditionalFormatting sqref="S29 S34 S39 S44">
    <cfRule type="expression" dxfId="1037" priority="491">
      <formula>AND(NOT($F$48= ""),OR($K$48="ITEM WT",$K$48="UPK",$K$48="NET CONTENT"),$S$29="")</formula>
    </cfRule>
    <cfRule type="expression" dxfId="1036" priority="492">
      <formula>AND($S$29="",$S$2="NEW ITEM",NOT(AND($L$28=1,$L$29="LB",$L$30=1,$L$31="LB")))</formula>
    </cfRule>
  </conditionalFormatting>
  <conditionalFormatting sqref="U29 U34 U39 U44">
    <cfRule type="expression" dxfId="1035" priority="493">
      <formula>AND(NOT($F$48= ""),OR($K$48="CASE WT",$K$48="UPK",$K$48="NET CONTENT"),$U$29="")</formula>
    </cfRule>
    <cfRule type="expression" dxfId="1034" priority="494">
      <formula>AND($U$29="",$S$2="NEW ITEM")</formula>
    </cfRule>
  </conditionalFormatting>
  <conditionalFormatting sqref="U30 U35 U40 U45">
    <cfRule type="expression" dxfId="1033" priority="495">
      <formula>AND(NOT($F$48= ""),OR($K$48="CASE DPT",$K$48="UPK",$K$48="NET CONTENT"),$U$30="")</formula>
    </cfRule>
    <cfRule type="expression" dxfId="1032" priority="496">
      <formula>AND($U$30="",$S$2="NEW ITEM")</formula>
    </cfRule>
  </conditionalFormatting>
  <conditionalFormatting sqref="L28 L33 L38 L43">
    <cfRule type="expression" dxfId="1031" priority="497">
      <formula>AND(OR(NOT($F$48= ""),NOT($T$48= "")),OR($K$48="UPK",$K$48="NET CONTENT", $K$48="UOM",$K$48="CASE UPC",$K$48="UNIT GTIN",$K$48="CASE GTIN",$K$48="ITEM HT",$K$48="ITEM WT",$K$48="ITEM DPT",$K$48="CASE HT",$K$48="CASE WT",$K$48="CASE DPT",$K$48="CS CUBE",$K$48="CS WT",$K$48="PLT TIE",$K$48="PLT TIER",NOT($T$48= "")),$L$28="")</formula>
    </cfRule>
    <cfRule type="expression" dxfId="1030" priority="498">
      <formula>AND($L$28="",$S$2="NEW ITEM")</formula>
    </cfRule>
  </conditionalFormatting>
  <conditionalFormatting sqref="N29 N34 N39 N44">
    <cfRule type="expression" dxfId="1029" priority="500">
      <formula>AND(NOT($F$48= ""),NOT($K$48=""),$N$29="")</formula>
    </cfRule>
    <cfRule type="expression" dxfId="1028" priority="501">
      <formula>AND(OR(NOT($O$48= ""), NOT($T$48= ""), NOT($Z$48= ""), NOT($AH$48= "")),$L$29="")</formula>
    </cfRule>
    <cfRule type="expression" dxfId="1027" priority="502">
      <formula>AND(NOT($F$48= ""),OR($K$48="CASE GTIN",$K$48="UNIT GTIN",$K$48="UPK"),$N$29="")</formula>
    </cfRule>
  </conditionalFormatting>
  <conditionalFormatting sqref="S28 S33 S38 S43">
    <cfRule type="expression" dxfId="1026" priority="503">
      <formula>AND(NOT($F$48= ""),OR($K$48="ITEM HT",$K$48="UPK"),$S$28="")</formula>
    </cfRule>
  </conditionalFormatting>
  <conditionalFormatting sqref="U28 U33 U38 U43">
    <cfRule type="expression" dxfId="1025" priority="504">
      <formula>AND(NOT($F$48= ""),OR($K$48="CASE HT",$K$48="UPK",$K$48="NET CONTENT"),$U$28="")</formula>
    </cfRule>
  </conditionalFormatting>
  <conditionalFormatting sqref="AG29 AG34 AG39">
    <cfRule type="expression" dxfId="1024" priority="505">
      <formula>AND(OR(NOT($F$48= ""), NOT($T$48= "")),OR($K$48="DCG",NOT($T$48= "")),$AG$29="")</formula>
    </cfRule>
  </conditionalFormatting>
  <conditionalFormatting sqref="Z38 Z43">
    <cfRule type="expression" dxfId="1023" priority="506">
      <formula>OR(AND(AC38="",NOT(Z38=""),NOT($L$30="sh"),NOT($L$30="pl")),AND(Z38=AC38,NOT(Z38="")))</formula>
    </cfRule>
    <cfRule type="expression" dxfId="1022" priority="507">
      <formula>AND(NOT($O$48=""),NOT($L$30="sh"),NOT($L$30="pl"))</formula>
    </cfRule>
    <cfRule type="expression" dxfId="1021" priority="508">
      <formula xml:space="preserve"> AND($S$2="NEW ITEM",$Z$28="", NOT($L$30="sh"),NOT($L$30="pl"))</formula>
    </cfRule>
  </conditionalFormatting>
  <conditionalFormatting sqref="N30">
    <cfRule type="expression" dxfId="1020" priority="509">
      <formula>AND(OR(NOT($O$48= ""), NOT($T$48= ""), NOT($Z$48= ""), NOT($AH$48= "")),$N$30="")</formula>
    </cfRule>
    <cfRule type="expression" dxfId="1019" priority="510">
      <formula>AND(NOT($F$48= ""),NOT($K$48=""),$N$30="")</formula>
    </cfRule>
    <cfRule type="expression" dxfId="1018" priority="511">
      <formula>AND($N$30="",$S$2="NEW ITEM")</formula>
    </cfRule>
  </conditionalFormatting>
  <conditionalFormatting sqref="S28 S30 S33 S38 S43 S35 S40 S45">
    <cfRule type="expression" dxfId="1017" priority="512">
      <formula>AND(NOT($F$48= ""),OR($K$48="ITEM DPT",$K$48="UPK",$K$48="NET CONTENT"),$S$30="")</formula>
    </cfRule>
    <cfRule type="expression" dxfId="1016" priority="513">
      <formula>AND($S$30="",$S$2="NEW ITEM",NOT(AND($L$28=1,$L$29="LB",$L$30=1,$L$31="LB")))</formula>
    </cfRule>
  </conditionalFormatting>
  <conditionalFormatting sqref="L30 L35 L40 L45">
    <cfRule type="expression" dxfId="1015" priority="516">
      <formula>AND(NOT($F$48= ""),$K$48="UI",$L$30="")</formula>
    </cfRule>
    <cfRule type="expression" dxfId="1014" priority="517">
      <formula>AND($L$30="",$S$2="NEW ITEM")</formula>
    </cfRule>
  </conditionalFormatting>
  <conditionalFormatting sqref="L29 L34 L39 L44">
    <cfRule type="expression" dxfId="1013" priority="518">
      <formula>AND(NOT($F$48= ""),OR($K$48="UPK",$K$48="NET CONTENT"),$L$29="")</formula>
    </cfRule>
    <cfRule type="expression" dxfId="1012" priority="519">
      <formula>AND($L$29="",$S$2="NEW ITEM")</formula>
    </cfRule>
  </conditionalFormatting>
  <conditionalFormatting sqref="AC38">
    <cfRule type="expression" dxfId="1011" priority="59">
      <formula>AND(NOT(AC38=""),NOT(AC38=Z38))</formula>
    </cfRule>
  </conditionalFormatting>
  <conditionalFormatting sqref="AC43">
    <cfRule type="expression" dxfId="1010" priority="58">
      <formula>AND(NOT(AC43=""),NOT(AC43=Z43))</formula>
    </cfRule>
  </conditionalFormatting>
  <conditionalFormatting sqref="Z33">
    <cfRule type="expression" dxfId="1009" priority="35">
      <formula>OR(AND(AC33="",NOT(Z33=""),NOT($L$30="sh"),NOT($L$30="pl")),AND(Z33=AC33,NOT(Z33="")))</formula>
    </cfRule>
    <cfRule type="expression" dxfId="1008" priority="36">
      <formula>AND(NOT($O$48=""),NOT($L$30="sh"),NOT($L$30="pl"))</formula>
    </cfRule>
    <cfRule type="expression" dxfId="1007" priority="37">
      <formula xml:space="preserve"> AND($S$2="NEW ITEM",$Z$28="", NOT($L$30="sh"),NOT($L$30="pl"))</formula>
    </cfRule>
  </conditionalFormatting>
  <conditionalFormatting sqref="Z28">
    <cfRule type="expression" dxfId="1006" priority="32">
      <formula>OR(AND(AC28="",NOT(Z28=""),NOT($L$30="sh"),NOT($L$30="pl")),AND(Z28=AC28,NOT(Z28="")))</formula>
    </cfRule>
    <cfRule type="expression" dxfId="1005" priority="33">
      <formula>AND(NOT($O$48=""),NOT($L$30="sh"),NOT($L$30="pl"))</formula>
    </cfRule>
    <cfRule type="expression" dxfId="1004" priority="34">
      <formula xml:space="preserve"> AND($S$2="NEW ITEM",$Z$28="", NOT($L$30="sh"),NOT($L$30="pl"))</formula>
    </cfRule>
  </conditionalFormatting>
  <conditionalFormatting sqref="AC33">
    <cfRule type="expression" dxfId="1003" priority="31">
      <formula>AND(NOT(AC33=""),NOT(AC33=Z33))</formula>
    </cfRule>
  </conditionalFormatting>
  <conditionalFormatting sqref="AC28">
    <cfRule type="expression" dxfId="1002" priority="30">
      <formula>AND(NOT(AC28=""),NOT(AC28=Z28))</formula>
    </cfRule>
  </conditionalFormatting>
  <conditionalFormatting sqref="AG44">
    <cfRule type="expression" dxfId="1001" priority="29">
      <formula>AND(OR(NOT($F$48= ""), NOT($T$48= "")),OR($K$48="DCG",NOT($T$48= "")),$AG$29="")</formula>
    </cfRule>
  </conditionalFormatting>
  <conditionalFormatting sqref="AJ16">
    <cfRule type="expression" dxfId="1000" priority="886">
      <formula>AND($S$2="NEW ITEM",$AJ$16="")</formula>
    </cfRule>
  </conditionalFormatting>
  <conditionalFormatting sqref="AJ18 AJ20">
    <cfRule type="expression" dxfId="999" priority="887">
      <formula>AND($S$2="NEW ITEM",$AJ$18="")</formula>
    </cfRule>
  </conditionalFormatting>
  <conditionalFormatting sqref="N40">
    <cfRule type="expression" dxfId="998" priority="24">
      <formula>NOT($N$30="")</formula>
    </cfRule>
  </conditionalFormatting>
  <conditionalFormatting sqref="N40">
    <cfRule type="expression" dxfId="997" priority="25">
      <formula>AND(OR(NOT($O$48= ""), NOT($T$48= ""), NOT($Z$48= ""), NOT($AH$48= "")),$N$30="")</formula>
    </cfRule>
    <cfRule type="expression" dxfId="996" priority="26">
      <formula>AND(NOT($F$48= ""),NOT($K$48=""),$N$30="")</formula>
    </cfRule>
    <cfRule type="expression" dxfId="995" priority="27">
      <formula>AND($N$30="",$S$2="NEW ITEM")</formula>
    </cfRule>
  </conditionalFormatting>
  <conditionalFormatting sqref="N35">
    <cfRule type="expression" dxfId="994" priority="20">
      <formula>NOT($N$30="")</formula>
    </cfRule>
  </conditionalFormatting>
  <conditionalFormatting sqref="N35">
    <cfRule type="expression" dxfId="993" priority="21">
      <formula>AND(OR(NOT($O$48= ""), NOT($T$48= ""), NOT($Z$48= ""), NOT($AH$48= "")),$N$30="")</formula>
    </cfRule>
    <cfRule type="expression" dxfId="992" priority="22">
      <formula>AND(NOT($F$48= ""),NOT($K$48=""),$N$30="")</formula>
    </cfRule>
    <cfRule type="expression" dxfId="991" priority="23">
      <formula>AND($N$30="",$S$2="NEW ITEM")</formula>
    </cfRule>
  </conditionalFormatting>
  <conditionalFormatting sqref="N45">
    <cfRule type="expression" dxfId="990" priority="16">
      <formula>NOT($N$30="")</formula>
    </cfRule>
  </conditionalFormatting>
  <conditionalFormatting sqref="N45">
    <cfRule type="expression" dxfId="989" priority="17">
      <formula>AND(OR(NOT($O$48= ""), NOT($T$48= ""), NOT($Z$48= ""), NOT($AH$48= "")),$N$30="")</formula>
    </cfRule>
    <cfRule type="expression" dxfId="988" priority="18">
      <formula>AND(NOT($F$48= ""),NOT($K$48=""),$N$30="")</formula>
    </cfRule>
    <cfRule type="expression" dxfId="987" priority="19">
      <formula>AND($N$30="",$S$2="NEW ITEM")</formula>
    </cfRule>
  </conditionalFormatting>
  <conditionalFormatting sqref="B45">
    <cfRule type="expression" dxfId="986" priority="13">
      <formula>AND(OR(NOT($O$48= ""), NOT($T$48= ""), NOT($Z$48= ""), NOT($AH$48= "")),B$30="")</formula>
    </cfRule>
    <cfRule type="expression" dxfId="985" priority="14">
      <formula>AND(NOT($F$48= ""),NOT($K$48=""),B$30="")</formula>
    </cfRule>
    <cfRule type="expression" dxfId="984" priority="15">
      <formula>AND($B$30="",$S$2="NEW ITEM")</formula>
    </cfRule>
  </conditionalFormatting>
  <conditionalFormatting sqref="N28:R28">
    <cfRule type="expression" dxfId="983" priority="9">
      <formula>$AQ28="Bad Check Digit (CS GTIN)"</formula>
    </cfRule>
  </conditionalFormatting>
  <conditionalFormatting sqref="AQ28">
    <cfRule type="expression" dxfId="982" priority="8">
      <formula>$AQ28="Bad Check Digit (CS GTIN)"</formula>
    </cfRule>
  </conditionalFormatting>
  <conditionalFormatting sqref="N43 N38 N33">
    <cfRule type="expression" dxfId="981" priority="5">
      <formula>AND(OR(NOT($F$48= ""), NOT($T$48= "")),OR($K$48="UNIT GTIN",$K$48="CASE GTIN",$K$48="CASE UPC",$K$48="UPK",NOT($T$48= "")),$N$28="")</formula>
    </cfRule>
    <cfRule type="expression" dxfId="980" priority="6">
      <formula>AND($N$28="",$S$2="NEW ITEM")</formula>
    </cfRule>
  </conditionalFormatting>
  <conditionalFormatting sqref="N43:R43 N38:R38 N33:R33">
    <cfRule type="expression" dxfId="979" priority="4">
      <formula>$AQ33="Bad Check Digit (CS GTIN)"</formula>
    </cfRule>
  </conditionalFormatting>
  <conditionalFormatting sqref="AQ33">
    <cfRule type="expression" dxfId="978" priority="3">
      <formula>$AQ33="Bad Check Digit (CS GTIN)"</formula>
    </cfRule>
  </conditionalFormatting>
  <conditionalFormatting sqref="AQ38">
    <cfRule type="expression" dxfId="977" priority="2">
      <formula>$AQ38="Bad Check Digit (CS GTIN)"</formula>
    </cfRule>
  </conditionalFormatting>
  <conditionalFormatting sqref="AQ43">
    <cfRule type="expression" dxfId="976"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28515625" defaultRowHeight="15.75" x14ac:dyDescent="0.25"/>
  <cols>
    <col min="1" max="1" width="10.5703125" style="52" customWidth="1"/>
    <col min="2" max="2" width="3.7109375" style="52" customWidth="1"/>
    <col min="3" max="3" width="6.7109375" style="52" customWidth="1"/>
    <col min="4" max="4" width="7.28515625" style="55" customWidth="1"/>
    <col min="5" max="5" width="9.7109375" style="55" customWidth="1"/>
    <col min="6" max="6" width="9.7109375" style="50" customWidth="1"/>
    <col min="7" max="7" width="10.7109375" style="52" customWidth="1"/>
    <col min="8" max="8" width="6.5703125" style="52" bestFit="1" customWidth="1"/>
    <col min="9" max="9" width="5.7109375" style="52" customWidth="1"/>
    <col min="10" max="10" width="7.28515625" style="52" customWidth="1"/>
    <col min="11" max="11" width="3.7109375" style="52" customWidth="1"/>
    <col min="12" max="12" width="4.5703125" style="52" customWidth="1"/>
    <col min="13" max="13" width="11.7109375" style="52" customWidth="1"/>
    <col min="14" max="15" width="10.28515625" style="52" customWidth="1"/>
    <col min="16" max="16" width="7.28515625" style="52" customWidth="1"/>
    <col min="17" max="17" width="10.7109375" style="52" customWidth="1"/>
    <col min="18" max="18" width="2.7109375" style="7" customWidth="1"/>
    <col min="19" max="19" width="4.7109375" style="7" customWidth="1"/>
    <col min="20" max="20" width="2.7109375" style="7" customWidth="1"/>
    <col min="21" max="21" width="9.28515625" style="7" customWidth="1"/>
    <col min="22" max="22" width="20.7109375" style="7" bestFit="1" customWidth="1"/>
    <col min="23" max="40" width="9.28515625" style="7" customWidth="1"/>
    <col min="41" max="62" width="9.28515625" style="1" customWidth="1"/>
    <col min="63" max="16384" width="9.28515625" style="1"/>
  </cols>
  <sheetData>
    <row r="1" spans="1:41" ht="2.25" customHeight="1" x14ac:dyDescent="0.25">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25">
      <c r="A2" s="117" t="s">
        <v>7</v>
      </c>
      <c r="B2" s="117"/>
      <c r="C2" s="272" t="str">
        <f>IF('40-15 PRES - MANDATORY'!$E$8&gt;0,'40-15 PRES - MANDATORY'!$E$8,"")</f>
        <v/>
      </c>
      <c r="D2" s="272"/>
      <c r="E2" s="272"/>
      <c r="F2" s="272"/>
      <c r="G2" s="272"/>
      <c r="H2" s="6"/>
      <c r="I2" s="95" t="s">
        <v>525</v>
      </c>
      <c r="J2" s="111"/>
      <c r="L2" s="6"/>
      <c r="M2" s="292" t="str">
        <f>IF(NOT('40-15 PRES - MANDATORY'!Y6=""),'40-15 PRES - MANDATORY'!Y6,"")</f>
        <v/>
      </c>
      <c r="N2" s="272"/>
      <c r="O2" s="272"/>
      <c r="P2" s="272"/>
      <c r="Q2" s="272"/>
      <c r="R2" s="272"/>
      <c r="S2" s="272"/>
      <c r="T2" s="32"/>
      <c r="U2" s="32"/>
      <c r="V2" s="9"/>
      <c r="W2" s="9"/>
      <c r="X2" s="9"/>
      <c r="Y2" s="9"/>
      <c r="Z2" s="9"/>
    </row>
    <row r="3" spans="1:41" s="3" customFormat="1" ht="2.25" customHeight="1" x14ac:dyDescent="0.25">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25">
      <c r="A4" s="121" t="s">
        <v>8</v>
      </c>
      <c r="B4" s="111"/>
      <c r="C4" s="272" t="str">
        <f>IF('40-15 PRES - MANDATORY'!$E$10&gt;0,'40-15 PRES - MANDATORY'!$E$10,"")</f>
        <v/>
      </c>
      <c r="D4" s="272"/>
      <c r="E4" s="272"/>
      <c r="F4" s="272"/>
      <c r="G4" s="851" t="s">
        <v>51</v>
      </c>
      <c r="H4" s="1249" t="str">
        <f>IF(NOT('40-15 PRES - MANDATORY'!$Y$12=""),'40-15 PRES - MANDATORY'!$Y$12,"")</f>
        <v/>
      </c>
      <c r="I4" s="1249"/>
      <c r="J4" s="1249"/>
      <c r="K4" s="1208" t="s">
        <v>1197</v>
      </c>
      <c r="L4" s="1208"/>
      <c r="M4" s="1208"/>
      <c r="N4" s="1250" t="str">
        <f>IF('40-15 PRES - MANDATORY'!$G$12&gt;0,'40-15 PRES - MANDATORY'!$G$12,"")</f>
        <v/>
      </c>
      <c r="O4" s="1250"/>
      <c r="P4" s="272" t="s">
        <v>50</v>
      </c>
      <c r="Q4" s="1249" t="str">
        <f>IF('40-15 PRES - MANDATORY'!$M$12&gt;0,'40-15 PRES - MANDATORY'!$M$12,"")</f>
        <v/>
      </c>
      <c r="R4" s="1249"/>
      <c r="S4" s="1249"/>
      <c r="T4" s="122"/>
      <c r="U4" s="25"/>
      <c r="V4" s="9"/>
      <c r="W4" s="9"/>
      <c r="X4" s="9"/>
      <c r="Y4" s="9"/>
      <c r="Z4" s="9"/>
      <c r="AA4" s="9"/>
      <c r="AB4" s="9"/>
    </row>
    <row r="5" spans="1:41" ht="4.5" customHeight="1" x14ac:dyDescent="0.25">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25">
      <c r="A6" s="56"/>
      <c r="B6" s="56"/>
      <c r="C6" s="56"/>
      <c r="D6" s="42"/>
      <c r="E6" s="42"/>
      <c r="F6" s="43"/>
      <c r="G6" s="44"/>
      <c r="H6" s="44"/>
      <c r="I6" s="44"/>
      <c r="J6" s="44"/>
      <c r="K6" s="44"/>
      <c r="L6" s="44"/>
      <c r="M6" s="44"/>
      <c r="N6" s="44"/>
      <c r="O6" s="44"/>
      <c r="P6" s="44"/>
      <c r="Q6" s="44"/>
      <c r="R6" s="4"/>
      <c r="S6" s="4"/>
      <c r="T6" s="4"/>
      <c r="AJ6" s="8"/>
    </row>
    <row r="7" spans="1:41" s="2" customFormat="1" ht="12.75" x14ac:dyDescent="0.2">
      <c r="A7" s="1251" t="s">
        <v>261</v>
      </c>
      <c r="B7" s="1251"/>
      <c r="C7" s="1251"/>
      <c r="D7" s="1251"/>
      <c r="E7" s="1251"/>
      <c r="F7" s="1251"/>
      <c r="G7" s="1251" t="s">
        <v>262</v>
      </c>
      <c r="H7" s="1251"/>
      <c r="I7" s="1251"/>
      <c r="J7" s="1251"/>
      <c r="K7" s="1251"/>
      <c r="L7" s="1251"/>
      <c r="M7" s="1251"/>
      <c r="N7" s="1251" t="s">
        <v>144</v>
      </c>
      <c r="O7" s="1251"/>
      <c r="P7" s="1251"/>
      <c r="Q7" s="1251"/>
      <c r="R7" s="1251"/>
      <c r="S7" s="1251"/>
      <c r="T7" s="1251"/>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25">
      <c r="A8" s="285" t="s">
        <v>62</v>
      </c>
      <c r="B8" s="285"/>
      <c r="C8" s="285"/>
      <c r="D8" s="60" t="s">
        <v>742</v>
      </c>
      <c r="E8" s="1252" t="s">
        <v>63</v>
      </c>
      <c r="F8" s="1252"/>
      <c r="G8" s="285" t="s">
        <v>62</v>
      </c>
      <c r="H8" s="285"/>
      <c r="I8" s="285"/>
      <c r="J8" s="60" t="s">
        <v>742</v>
      </c>
      <c r="K8" s="1252" t="s">
        <v>63</v>
      </c>
      <c r="L8" s="1252"/>
      <c r="M8" s="1252"/>
      <c r="N8" s="285" t="s">
        <v>62</v>
      </c>
      <c r="O8" s="285"/>
      <c r="P8" s="60" t="s">
        <v>742</v>
      </c>
      <c r="Q8" s="1252" t="s">
        <v>63</v>
      </c>
      <c r="R8" s="1252"/>
      <c r="S8" s="1252"/>
      <c r="T8" s="1252"/>
      <c r="U8" s="46"/>
      <c r="V8" s="736" t="s">
        <v>1106</v>
      </c>
      <c r="W8" s="46"/>
      <c r="X8" s="46"/>
      <c r="Y8" s="61"/>
      <c r="Z8" s="46"/>
      <c r="AA8" s="13"/>
      <c r="AB8" s="13"/>
      <c r="AC8" s="13"/>
      <c r="AD8" s="13"/>
      <c r="AE8" s="13"/>
      <c r="AF8" s="13"/>
      <c r="AG8" s="13"/>
      <c r="AH8" s="13"/>
      <c r="AI8" s="13"/>
      <c r="AJ8" s="33"/>
      <c r="AK8" s="13"/>
      <c r="AL8" s="13"/>
      <c r="AM8" s="13"/>
      <c r="AN8" s="13"/>
    </row>
    <row r="9" spans="1:41" s="2" customFormat="1" ht="7.5" customHeight="1" x14ac:dyDescent="0.2">
      <c r="A9" s="58"/>
      <c r="B9" s="58"/>
      <c r="C9" s="58"/>
      <c r="D9" s="59"/>
      <c r="E9" s="59"/>
      <c r="F9" s="58"/>
      <c r="G9" s="58"/>
      <c r="H9" s="58"/>
      <c r="I9" s="58"/>
      <c r="J9" s="59"/>
      <c r="K9" s="58"/>
      <c r="L9" s="58"/>
      <c r="M9" s="58"/>
      <c r="N9" s="285"/>
      <c r="O9" s="285"/>
      <c r="P9" s="60"/>
      <c r="Q9" s="285"/>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2">
      <c r="A10" s="59" t="s">
        <v>204</v>
      </c>
      <c r="B10" s="59"/>
      <c r="C10" s="59"/>
      <c r="D10" s="198" t="s">
        <v>205</v>
      </c>
      <c r="E10" s="1244"/>
      <c r="F10" s="1244"/>
      <c r="G10" s="59" t="s">
        <v>145</v>
      </c>
      <c r="H10" s="59"/>
      <c r="I10" s="59"/>
      <c r="J10" s="198" t="s">
        <v>146</v>
      </c>
      <c r="K10" s="1244"/>
      <c r="L10" s="1244"/>
      <c r="M10" s="1244"/>
      <c r="N10" s="59" t="s">
        <v>64</v>
      </c>
      <c r="O10" s="59"/>
      <c r="P10" s="198" t="s">
        <v>65</v>
      </c>
      <c r="Q10" s="1244"/>
      <c r="R10" s="1244"/>
      <c r="S10" s="1244"/>
      <c r="T10" s="1244"/>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2">
      <c r="A11" s="59" t="s">
        <v>206</v>
      </c>
      <c r="B11" s="59"/>
      <c r="C11" s="59"/>
      <c r="D11" s="198" t="s">
        <v>207</v>
      </c>
      <c r="E11" s="1244"/>
      <c r="F11" s="1244"/>
      <c r="G11" s="59" t="s">
        <v>537</v>
      </c>
      <c r="H11" s="59"/>
      <c r="I11" s="59"/>
      <c r="J11" s="199" t="s">
        <v>147</v>
      </c>
      <c r="K11" s="1244"/>
      <c r="L11" s="1244"/>
      <c r="M11" s="1244"/>
      <c r="N11" s="59" t="s">
        <v>66</v>
      </c>
      <c r="O11" s="59"/>
      <c r="P11" s="198" t="s">
        <v>67</v>
      </c>
      <c r="Q11" s="1244"/>
      <c r="R11" s="1244"/>
      <c r="S11" s="1244"/>
      <c r="T11" s="1244"/>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2">
      <c r="A12" s="59" t="s">
        <v>208</v>
      </c>
      <c r="B12" s="59"/>
      <c r="C12" s="59"/>
      <c r="D12" s="198" t="s">
        <v>209</v>
      </c>
      <c r="E12" s="1244"/>
      <c r="F12" s="1244"/>
      <c r="G12" s="59" t="s">
        <v>148</v>
      </c>
      <c r="H12" s="59"/>
      <c r="I12" s="59"/>
      <c r="J12" s="199" t="s">
        <v>149</v>
      </c>
      <c r="K12" s="1244"/>
      <c r="L12" s="1244"/>
      <c r="M12" s="1244"/>
      <c r="N12" s="59" t="s">
        <v>68</v>
      </c>
      <c r="O12" s="59"/>
      <c r="P12" s="198" t="s">
        <v>69</v>
      </c>
      <c r="Q12" s="1244"/>
      <c r="R12" s="1244"/>
      <c r="S12" s="1244"/>
      <c r="T12" s="1244"/>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2">
      <c r="A13" s="59" t="s">
        <v>210</v>
      </c>
      <c r="B13" s="59"/>
      <c r="C13" s="59"/>
      <c r="D13" s="198" t="s">
        <v>211</v>
      </c>
      <c r="E13" s="1244"/>
      <c r="F13" s="1244"/>
      <c r="G13" s="59" t="s">
        <v>150</v>
      </c>
      <c r="H13" s="59"/>
      <c r="I13" s="59"/>
      <c r="J13" s="199" t="s">
        <v>151</v>
      </c>
      <c r="K13" s="1244"/>
      <c r="L13" s="1244"/>
      <c r="M13" s="1244"/>
      <c r="N13" s="59" t="s">
        <v>70</v>
      </c>
      <c r="O13" s="59"/>
      <c r="P13" s="198" t="s">
        <v>71</v>
      </c>
      <c r="Q13" s="1244"/>
      <c r="R13" s="1244"/>
      <c r="S13" s="1244"/>
      <c r="T13" s="1244"/>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2">
      <c r="A14" s="59" t="s">
        <v>212</v>
      </c>
      <c r="B14" s="59"/>
      <c r="C14" s="59"/>
      <c r="D14" s="198" t="s">
        <v>213</v>
      </c>
      <c r="E14" s="1244"/>
      <c r="F14" s="1244"/>
      <c r="G14" s="59" t="s">
        <v>152</v>
      </c>
      <c r="H14" s="59"/>
      <c r="I14" s="59"/>
      <c r="J14" s="199" t="s">
        <v>153</v>
      </c>
      <c r="K14" s="1244"/>
      <c r="L14" s="1244"/>
      <c r="M14" s="1244"/>
      <c r="N14" s="59" t="s">
        <v>72</v>
      </c>
      <c r="O14" s="59"/>
      <c r="P14" s="198" t="s">
        <v>73</v>
      </c>
      <c r="Q14" s="1244"/>
      <c r="R14" s="1244"/>
      <c r="S14" s="1244"/>
      <c r="T14" s="1244"/>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2">
      <c r="A15" s="59" t="s">
        <v>214</v>
      </c>
      <c r="B15" s="59"/>
      <c r="C15" s="59"/>
      <c r="D15" s="198" t="s">
        <v>215</v>
      </c>
      <c r="E15" s="1244"/>
      <c r="F15" s="1244"/>
      <c r="G15" s="59" t="s">
        <v>154</v>
      </c>
      <c r="H15" s="59"/>
      <c r="I15" s="59"/>
      <c r="J15" s="199" t="s">
        <v>155</v>
      </c>
      <c r="K15" s="1244"/>
      <c r="L15" s="1244"/>
      <c r="M15" s="1244"/>
      <c r="N15" s="59" t="s">
        <v>74</v>
      </c>
      <c r="O15" s="59"/>
      <c r="P15" s="198" t="s">
        <v>75</v>
      </c>
      <c r="Q15" s="1244"/>
      <c r="R15" s="1244"/>
      <c r="S15" s="1244"/>
      <c r="T15" s="1244"/>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2">
      <c r="A16" s="59" t="s">
        <v>216</v>
      </c>
      <c r="B16" s="59"/>
      <c r="C16" s="59"/>
      <c r="D16" s="198" t="s">
        <v>217</v>
      </c>
      <c r="E16" s="1244"/>
      <c r="F16" s="1244"/>
      <c r="G16" s="59" t="s">
        <v>156</v>
      </c>
      <c r="H16" s="59"/>
      <c r="I16" s="59"/>
      <c r="J16" s="199" t="s">
        <v>157</v>
      </c>
      <c r="K16" s="1244"/>
      <c r="L16" s="1244"/>
      <c r="M16" s="1244"/>
      <c r="N16" s="59" t="s">
        <v>76</v>
      </c>
      <c r="O16" s="59"/>
      <c r="P16" s="198" t="s">
        <v>77</v>
      </c>
      <c r="Q16" s="1244"/>
      <c r="R16" s="1244"/>
      <c r="S16" s="1244"/>
      <c r="T16" s="1244"/>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2">
      <c r="A17" s="59" t="s">
        <v>218</v>
      </c>
      <c r="B17" s="59"/>
      <c r="C17" s="59"/>
      <c r="D17" s="198" t="s">
        <v>219</v>
      </c>
      <c r="E17" s="1244"/>
      <c r="F17" s="1244"/>
      <c r="G17" s="59" t="s">
        <v>158</v>
      </c>
      <c r="H17" s="59"/>
      <c r="I17" s="59"/>
      <c r="J17" s="199" t="s">
        <v>159</v>
      </c>
      <c r="K17" s="1244"/>
      <c r="L17" s="1244"/>
      <c r="M17" s="1244"/>
      <c r="N17" s="59" t="s">
        <v>78</v>
      </c>
      <c r="O17" s="59"/>
      <c r="P17" s="198" t="s">
        <v>79</v>
      </c>
      <c r="Q17" s="1244"/>
      <c r="R17" s="1244"/>
      <c r="S17" s="1244"/>
      <c r="T17" s="1244"/>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2">
      <c r="A18" s="59" t="s">
        <v>220</v>
      </c>
      <c r="B18" s="59"/>
      <c r="C18" s="59"/>
      <c r="D18" s="198" t="s">
        <v>221</v>
      </c>
      <c r="E18" s="1244"/>
      <c r="F18" s="1244"/>
      <c r="G18" s="59" t="s">
        <v>160</v>
      </c>
      <c r="H18" s="59"/>
      <c r="I18" s="59"/>
      <c r="J18" s="199" t="s">
        <v>161</v>
      </c>
      <c r="K18" s="1244"/>
      <c r="L18" s="1244"/>
      <c r="M18" s="1244"/>
      <c r="N18" s="59" t="s">
        <v>80</v>
      </c>
      <c r="O18" s="59"/>
      <c r="P18" s="198" t="s">
        <v>81</v>
      </c>
      <c r="Q18" s="1244"/>
      <c r="R18" s="1244"/>
      <c r="S18" s="1244"/>
      <c r="T18" s="1244"/>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2">
      <c r="A19" s="59" t="s">
        <v>222</v>
      </c>
      <c r="B19" s="59"/>
      <c r="C19" s="59"/>
      <c r="D19" s="198" t="s">
        <v>223</v>
      </c>
      <c r="E19" s="1244"/>
      <c r="F19" s="1244"/>
      <c r="G19" s="59" t="s">
        <v>162</v>
      </c>
      <c r="H19" s="59"/>
      <c r="I19" s="59"/>
      <c r="J19" s="199" t="s">
        <v>163</v>
      </c>
      <c r="K19" s="1244"/>
      <c r="L19" s="1244"/>
      <c r="M19" s="1244"/>
      <c r="N19" s="59" t="s">
        <v>82</v>
      </c>
      <c r="O19" s="59"/>
      <c r="P19" s="198" t="s">
        <v>83</v>
      </c>
      <c r="Q19" s="1244"/>
      <c r="R19" s="1244"/>
      <c r="S19" s="1244"/>
      <c r="T19" s="1244"/>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2">
      <c r="A20" s="59" t="s">
        <v>224</v>
      </c>
      <c r="B20" s="59"/>
      <c r="C20" s="59"/>
      <c r="D20" s="198" t="s">
        <v>225</v>
      </c>
      <c r="E20" s="1244"/>
      <c r="F20" s="1244"/>
      <c r="G20" s="59" t="s">
        <v>164</v>
      </c>
      <c r="H20" s="59"/>
      <c r="I20" s="59"/>
      <c r="J20" s="199" t="s">
        <v>165</v>
      </c>
      <c r="K20" s="1244"/>
      <c r="L20" s="1244"/>
      <c r="M20" s="1244"/>
      <c r="N20" s="59" t="s">
        <v>84</v>
      </c>
      <c r="O20" s="59"/>
      <c r="P20" s="198" t="s">
        <v>85</v>
      </c>
      <c r="Q20" s="1244"/>
      <c r="R20" s="1244"/>
      <c r="S20" s="1244"/>
      <c r="T20" s="1244"/>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2">
      <c r="A21" s="59" t="s">
        <v>226</v>
      </c>
      <c r="B21" s="59"/>
      <c r="C21" s="59"/>
      <c r="D21" s="198" t="s">
        <v>227</v>
      </c>
      <c r="E21" s="1244"/>
      <c r="F21" s="1244"/>
      <c r="G21" s="59" t="s">
        <v>166</v>
      </c>
      <c r="H21" s="59"/>
      <c r="I21" s="59"/>
      <c r="J21" s="199" t="s">
        <v>167</v>
      </c>
      <c r="K21" s="1244"/>
      <c r="L21" s="1244"/>
      <c r="M21" s="1244"/>
      <c r="N21" s="59" t="s">
        <v>86</v>
      </c>
      <c r="O21" s="59"/>
      <c r="P21" s="198" t="s">
        <v>87</v>
      </c>
      <c r="Q21" s="1244"/>
      <c r="R21" s="1244"/>
      <c r="S21" s="1244"/>
      <c r="T21" s="1244"/>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2">
      <c r="A22" s="59" t="s">
        <v>228</v>
      </c>
      <c r="B22" s="59"/>
      <c r="C22" s="59"/>
      <c r="D22" s="198" t="s">
        <v>229</v>
      </c>
      <c r="E22" s="1244"/>
      <c r="F22" s="1244"/>
      <c r="G22" s="59" t="s">
        <v>168</v>
      </c>
      <c r="H22" s="59"/>
      <c r="I22" s="59"/>
      <c r="J22" s="199" t="s">
        <v>169</v>
      </c>
      <c r="K22" s="1244"/>
      <c r="L22" s="1244"/>
      <c r="M22" s="1244"/>
      <c r="N22" s="59" t="s">
        <v>88</v>
      </c>
      <c r="O22" s="59"/>
      <c r="P22" s="198" t="s">
        <v>89</v>
      </c>
      <c r="Q22" s="1244"/>
      <c r="R22" s="1244"/>
      <c r="S22" s="1244"/>
      <c r="T22" s="1244"/>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2">
      <c r="A23" s="59" t="s">
        <v>230</v>
      </c>
      <c r="B23" s="59"/>
      <c r="C23" s="59"/>
      <c r="D23" s="198" t="s">
        <v>231</v>
      </c>
      <c r="E23" s="1244"/>
      <c r="F23" s="1244"/>
      <c r="G23" s="59" t="s">
        <v>170</v>
      </c>
      <c r="H23" s="59"/>
      <c r="I23" s="59"/>
      <c r="J23" s="199" t="s">
        <v>171</v>
      </c>
      <c r="K23" s="1244"/>
      <c r="L23" s="1244"/>
      <c r="M23" s="1244"/>
      <c r="N23" s="59" t="s">
        <v>90</v>
      </c>
      <c r="O23" s="59"/>
      <c r="P23" s="198" t="s">
        <v>91</v>
      </c>
      <c r="Q23" s="1244"/>
      <c r="R23" s="1244"/>
      <c r="S23" s="1244"/>
      <c r="T23" s="1244"/>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2">
      <c r="A24" s="59" t="s">
        <v>232</v>
      </c>
      <c r="B24" s="59"/>
      <c r="C24" s="59"/>
      <c r="D24" s="198" t="s">
        <v>233</v>
      </c>
      <c r="E24" s="1244"/>
      <c r="F24" s="1244"/>
      <c r="G24" s="59" t="s">
        <v>172</v>
      </c>
      <c r="H24" s="59"/>
      <c r="I24" s="59"/>
      <c r="J24" s="199" t="s">
        <v>173</v>
      </c>
      <c r="K24" s="1244"/>
      <c r="L24" s="1244"/>
      <c r="M24" s="1244"/>
      <c r="N24" s="59" t="s">
        <v>92</v>
      </c>
      <c r="O24" s="59"/>
      <c r="P24" s="198" t="s">
        <v>93</v>
      </c>
      <c r="Q24" s="1244"/>
      <c r="R24" s="1244"/>
      <c r="S24" s="1244"/>
      <c r="T24" s="1244"/>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2">
      <c r="A25" s="59" t="s">
        <v>234</v>
      </c>
      <c r="B25" s="59"/>
      <c r="C25" s="59"/>
      <c r="D25" s="198" t="s">
        <v>235</v>
      </c>
      <c r="E25" s="1244"/>
      <c r="F25" s="1244"/>
      <c r="G25" s="59" t="s">
        <v>174</v>
      </c>
      <c r="H25" s="59"/>
      <c r="I25" s="59"/>
      <c r="J25" s="199" t="s">
        <v>175</v>
      </c>
      <c r="K25" s="1244"/>
      <c r="L25" s="1244"/>
      <c r="M25" s="1244"/>
      <c r="N25" s="59" t="s">
        <v>94</v>
      </c>
      <c r="O25" s="59"/>
      <c r="P25" s="198" t="s">
        <v>95</v>
      </c>
      <c r="Q25" s="1244"/>
      <c r="R25" s="1244"/>
      <c r="S25" s="1244"/>
      <c r="T25" s="1244"/>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2">
      <c r="A26" s="59" t="s">
        <v>236</v>
      </c>
      <c r="B26" s="59"/>
      <c r="C26" s="59"/>
      <c r="D26" s="198" t="s">
        <v>237</v>
      </c>
      <c r="E26" s="1244"/>
      <c r="F26" s="1244"/>
      <c r="G26" s="59" t="s">
        <v>176</v>
      </c>
      <c r="H26" s="59"/>
      <c r="I26" s="59"/>
      <c r="J26" s="200" t="s">
        <v>177</v>
      </c>
      <c r="K26" s="1244"/>
      <c r="L26" s="1244"/>
      <c r="M26" s="1244"/>
      <c r="N26" s="59" t="s">
        <v>96</v>
      </c>
      <c r="O26" s="59"/>
      <c r="P26" s="198" t="s">
        <v>97</v>
      </c>
      <c r="Q26" s="1244"/>
      <c r="R26" s="1244"/>
      <c r="S26" s="1244"/>
      <c r="T26" s="1244"/>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2">
      <c r="A27" s="59" t="s">
        <v>238</v>
      </c>
      <c r="B27" s="59"/>
      <c r="C27" s="59"/>
      <c r="D27" s="198" t="s">
        <v>239</v>
      </c>
      <c r="E27" s="1244"/>
      <c r="F27" s="1244"/>
      <c r="G27" s="59" t="s">
        <v>178</v>
      </c>
      <c r="H27" s="59"/>
      <c r="I27" s="59"/>
      <c r="J27" s="200" t="s">
        <v>179</v>
      </c>
      <c r="K27" s="1244"/>
      <c r="L27" s="1244"/>
      <c r="M27" s="1244"/>
      <c r="N27" s="59" t="s">
        <v>98</v>
      </c>
      <c r="O27" s="59"/>
      <c r="P27" s="198" t="s">
        <v>99</v>
      </c>
      <c r="Q27" s="1244"/>
      <c r="R27" s="1244"/>
      <c r="S27" s="1244"/>
      <c r="T27" s="1244"/>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2">
      <c r="A28" s="59" t="s">
        <v>240</v>
      </c>
      <c r="B28" s="59"/>
      <c r="C28" s="59"/>
      <c r="D28" s="198" t="s">
        <v>241</v>
      </c>
      <c r="E28" s="1244"/>
      <c r="F28" s="1244"/>
      <c r="G28" s="59" t="s">
        <v>180</v>
      </c>
      <c r="H28" s="59"/>
      <c r="I28" s="59"/>
      <c r="J28" s="200" t="s">
        <v>181</v>
      </c>
      <c r="K28" s="1244"/>
      <c r="L28" s="1244"/>
      <c r="M28" s="1244"/>
      <c r="N28" s="59" t="s">
        <v>100</v>
      </c>
      <c r="O28" s="59"/>
      <c r="P28" s="198" t="s">
        <v>101</v>
      </c>
      <c r="Q28" s="1244"/>
      <c r="R28" s="1244"/>
      <c r="S28" s="1244"/>
      <c r="T28" s="1244"/>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2">
      <c r="A29" s="59" t="s">
        <v>242</v>
      </c>
      <c r="B29" s="59"/>
      <c r="C29" s="59"/>
      <c r="D29" s="198" t="s">
        <v>243</v>
      </c>
      <c r="E29" s="1244"/>
      <c r="F29" s="1244"/>
      <c r="G29" s="59" t="s">
        <v>182</v>
      </c>
      <c r="H29" s="59"/>
      <c r="I29" s="59"/>
      <c r="J29" s="200" t="s">
        <v>183</v>
      </c>
      <c r="K29" s="1244"/>
      <c r="L29" s="1244"/>
      <c r="M29" s="1244"/>
      <c r="N29" s="59" t="s">
        <v>102</v>
      </c>
      <c r="O29" s="59"/>
      <c r="P29" s="198" t="s">
        <v>103</v>
      </c>
      <c r="Q29" s="1244"/>
      <c r="R29" s="1244"/>
      <c r="S29" s="1244"/>
      <c r="T29" s="1244"/>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2">
      <c r="A30" s="59" t="s">
        <v>244</v>
      </c>
      <c r="B30" s="59"/>
      <c r="C30" s="59"/>
      <c r="D30" s="198" t="s">
        <v>245</v>
      </c>
      <c r="E30" s="1244"/>
      <c r="F30" s="1244"/>
      <c r="G30" s="59" t="s">
        <v>184</v>
      </c>
      <c r="H30" s="59"/>
      <c r="I30" s="59"/>
      <c r="J30" s="200" t="s">
        <v>185</v>
      </c>
      <c r="K30" s="1244"/>
      <c r="L30" s="1244"/>
      <c r="M30" s="1244"/>
      <c r="N30" s="59" t="s">
        <v>104</v>
      </c>
      <c r="O30" s="59"/>
      <c r="P30" s="198" t="s">
        <v>105</v>
      </c>
      <c r="Q30" s="1244"/>
      <c r="R30" s="1244"/>
      <c r="S30" s="1244"/>
      <c r="T30" s="1244"/>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2">
      <c r="A31" s="59" t="s">
        <v>246</v>
      </c>
      <c r="B31" s="59"/>
      <c r="C31" s="59"/>
      <c r="D31" s="198" t="s">
        <v>247</v>
      </c>
      <c r="E31" s="1244"/>
      <c r="F31" s="1244"/>
      <c r="G31" s="59" t="s">
        <v>186</v>
      </c>
      <c r="H31" s="59"/>
      <c r="I31" s="59"/>
      <c r="J31" s="200" t="s">
        <v>187</v>
      </c>
      <c r="K31" s="1244"/>
      <c r="L31" s="1244"/>
      <c r="M31" s="1244"/>
      <c r="N31" s="59" t="s">
        <v>106</v>
      </c>
      <c r="O31" s="59"/>
      <c r="P31" s="198" t="s">
        <v>107</v>
      </c>
      <c r="Q31" s="1244"/>
      <c r="R31" s="1244"/>
      <c r="S31" s="1244"/>
      <c r="T31" s="1244"/>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2">
      <c r="A32" s="59" t="s">
        <v>248</v>
      </c>
      <c r="B32" s="59"/>
      <c r="C32" s="59"/>
      <c r="D32" s="198" t="s">
        <v>249</v>
      </c>
      <c r="E32" s="1244"/>
      <c r="F32" s="1244"/>
      <c r="G32" s="59" t="s">
        <v>188</v>
      </c>
      <c r="H32" s="59"/>
      <c r="I32" s="59"/>
      <c r="J32" s="200" t="s">
        <v>189</v>
      </c>
      <c r="K32" s="1244"/>
      <c r="L32" s="1244"/>
      <c r="M32" s="1244"/>
      <c r="N32" s="59" t="s">
        <v>108</v>
      </c>
      <c r="O32" s="59"/>
      <c r="P32" s="198" t="s">
        <v>109</v>
      </c>
      <c r="Q32" s="1244"/>
      <c r="R32" s="1244"/>
      <c r="S32" s="1244"/>
      <c r="T32" s="1244"/>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2">
      <c r="A33" s="59" t="s">
        <v>250</v>
      </c>
      <c r="B33" s="59"/>
      <c r="C33" s="59"/>
      <c r="D33" s="198" t="s">
        <v>251</v>
      </c>
      <c r="E33" s="1244"/>
      <c r="F33" s="1244"/>
      <c r="G33" s="59" t="s">
        <v>190</v>
      </c>
      <c r="H33" s="59"/>
      <c r="I33" s="59"/>
      <c r="J33" s="200" t="s">
        <v>191</v>
      </c>
      <c r="K33" s="1244"/>
      <c r="L33" s="1244"/>
      <c r="M33" s="1244"/>
      <c r="N33" s="59" t="s">
        <v>110</v>
      </c>
      <c r="O33" s="59"/>
      <c r="P33" s="198" t="s">
        <v>111</v>
      </c>
      <c r="Q33" s="1244"/>
      <c r="R33" s="1244"/>
      <c r="S33" s="1244"/>
      <c r="T33" s="1244"/>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2">
      <c r="A34" s="59" t="s">
        <v>252</v>
      </c>
      <c r="B34" s="59"/>
      <c r="C34" s="59"/>
      <c r="D34" s="198" t="s">
        <v>253</v>
      </c>
      <c r="E34" s="1244"/>
      <c r="F34" s="1244"/>
      <c r="G34" s="59" t="s">
        <v>192</v>
      </c>
      <c r="H34" s="59"/>
      <c r="I34" s="59"/>
      <c r="J34" s="200" t="s">
        <v>193</v>
      </c>
      <c r="K34" s="1244"/>
      <c r="L34" s="1244"/>
      <c r="M34" s="1244"/>
      <c r="N34" s="59" t="s">
        <v>112</v>
      </c>
      <c r="O34" s="59"/>
      <c r="P34" s="198" t="s">
        <v>113</v>
      </c>
      <c r="Q34" s="1244"/>
      <c r="R34" s="1244"/>
      <c r="S34" s="1244"/>
      <c r="T34" s="1244"/>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2">
      <c r="A35" s="59" t="s">
        <v>254</v>
      </c>
      <c r="B35" s="59"/>
      <c r="C35" s="59"/>
      <c r="D35" s="198" t="s">
        <v>255</v>
      </c>
      <c r="E35" s="1244"/>
      <c r="F35" s="1244"/>
      <c r="G35" s="59" t="s">
        <v>194</v>
      </c>
      <c r="H35" s="59"/>
      <c r="I35" s="59"/>
      <c r="J35" s="200" t="s">
        <v>195</v>
      </c>
      <c r="K35" s="1244"/>
      <c r="L35" s="1244"/>
      <c r="M35" s="1244"/>
      <c r="N35" s="59" t="s">
        <v>114</v>
      </c>
      <c r="O35" s="59"/>
      <c r="P35" s="198" t="s">
        <v>115</v>
      </c>
      <c r="Q35" s="1244"/>
      <c r="R35" s="1244"/>
      <c r="S35" s="1244"/>
      <c r="T35" s="1244"/>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2">
      <c r="A36" s="59" t="s">
        <v>256</v>
      </c>
      <c r="B36" s="59"/>
      <c r="C36" s="59"/>
      <c r="D36" s="198" t="s">
        <v>257</v>
      </c>
      <c r="E36" s="1244"/>
      <c r="F36" s="1244"/>
      <c r="G36" s="59" t="s">
        <v>196</v>
      </c>
      <c r="H36" s="59"/>
      <c r="I36" s="59"/>
      <c r="J36" s="200" t="s">
        <v>197</v>
      </c>
      <c r="K36" s="1244"/>
      <c r="L36" s="1244"/>
      <c r="M36" s="1244"/>
      <c r="N36" s="59" t="s">
        <v>116</v>
      </c>
      <c r="O36" s="59"/>
      <c r="P36" s="198" t="s">
        <v>117</v>
      </c>
      <c r="Q36" s="1244"/>
      <c r="R36" s="1244"/>
      <c r="S36" s="1244"/>
      <c r="T36" s="1244"/>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2">
      <c r="A37" s="59" t="s">
        <v>258</v>
      </c>
      <c r="B37" s="59"/>
      <c r="C37" s="59"/>
      <c r="D37" s="198" t="s">
        <v>259</v>
      </c>
      <c r="E37" s="1244"/>
      <c r="F37" s="1244"/>
      <c r="G37" s="59" t="s">
        <v>198</v>
      </c>
      <c r="H37" s="59"/>
      <c r="I37" s="59"/>
      <c r="J37" s="200" t="s">
        <v>199</v>
      </c>
      <c r="K37" s="1244"/>
      <c r="L37" s="1244"/>
      <c r="M37" s="1244"/>
      <c r="N37" s="59" t="s">
        <v>118</v>
      </c>
      <c r="O37" s="59"/>
      <c r="P37" s="198" t="s">
        <v>119</v>
      </c>
      <c r="Q37" s="1244"/>
      <c r="R37" s="1244"/>
      <c r="S37" s="1244"/>
      <c r="T37" s="1244"/>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2">
      <c r="A38" s="59" t="s">
        <v>536</v>
      </c>
      <c r="B38" s="59"/>
      <c r="C38" s="59"/>
      <c r="D38" s="198" t="s">
        <v>260</v>
      </c>
      <c r="E38" s="1244"/>
      <c r="F38" s="1244"/>
      <c r="G38" s="59" t="s">
        <v>200</v>
      </c>
      <c r="H38" s="59"/>
      <c r="I38" s="59"/>
      <c r="J38" s="200" t="s">
        <v>201</v>
      </c>
      <c r="K38" s="1244"/>
      <c r="L38" s="1244"/>
      <c r="M38" s="1244"/>
      <c r="N38" s="59" t="s">
        <v>538</v>
      </c>
      <c r="O38" s="59"/>
      <c r="P38" s="198" t="s">
        <v>120</v>
      </c>
      <c r="Q38" s="1244"/>
      <c r="R38" s="1244"/>
      <c r="S38" s="1244"/>
      <c r="T38" s="1244"/>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2">
      <c r="A39" s="59"/>
      <c r="B39" s="59"/>
      <c r="C39" s="59"/>
      <c r="D39" s="59"/>
      <c r="E39" s="59"/>
      <c r="F39" s="59"/>
      <c r="G39" s="59" t="s">
        <v>202</v>
      </c>
      <c r="H39" s="59"/>
      <c r="I39" s="59"/>
      <c r="J39" s="200" t="s">
        <v>203</v>
      </c>
      <c r="K39" s="1244"/>
      <c r="L39" s="1244"/>
      <c r="M39" s="1244"/>
      <c r="N39" s="59" t="s">
        <v>121</v>
      </c>
      <c r="O39" s="59"/>
      <c r="P39" s="198" t="s">
        <v>122</v>
      </c>
      <c r="Q39" s="1244"/>
      <c r="R39" s="1244"/>
      <c r="S39" s="1244"/>
      <c r="T39" s="1244"/>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2">
      <c r="A40" s="59"/>
      <c r="B40" s="59"/>
      <c r="C40" s="59"/>
      <c r="D40" s="59"/>
      <c r="E40" s="59"/>
      <c r="F40" s="59"/>
      <c r="G40" s="59" t="s">
        <v>546</v>
      </c>
      <c r="H40" s="59"/>
      <c r="I40" s="59"/>
      <c r="J40" s="200" t="s">
        <v>547</v>
      </c>
      <c r="K40" s="1244"/>
      <c r="L40" s="1244"/>
      <c r="M40" s="1244"/>
      <c r="N40" s="59" t="s">
        <v>123</v>
      </c>
      <c r="O40" s="59"/>
      <c r="P40" s="198" t="s">
        <v>124</v>
      </c>
      <c r="Q40" s="1244"/>
      <c r="R40" s="1244"/>
      <c r="S40" s="1244"/>
      <c r="T40" s="1244"/>
      <c r="U40" s="13"/>
      <c r="V40" s="13"/>
      <c r="W40" s="13"/>
      <c r="X40" s="13"/>
      <c r="Y40" s="13"/>
      <c r="Z40" s="13"/>
      <c r="AA40" s="13"/>
      <c r="AB40" s="13"/>
      <c r="AC40" s="13"/>
      <c r="AD40" s="13"/>
      <c r="AE40" s="13"/>
      <c r="AF40" s="1247"/>
      <c r="AG40" s="1247"/>
      <c r="AH40" s="1247"/>
      <c r="AI40" s="1247"/>
      <c r="AJ40" s="1247"/>
      <c r="AK40" s="1247"/>
      <c r="AL40" s="1247"/>
      <c r="AM40" s="1247"/>
      <c r="AN40" s="13"/>
    </row>
    <row r="41" spans="1:41" s="2" customFormat="1" ht="12.75" customHeight="1" x14ac:dyDescent="0.2">
      <c r="A41" s="59"/>
      <c r="B41" s="59"/>
      <c r="C41" s="59"/>
      <c r="D41" s="59"/>
      <c r="E41" s="59"/>
      <c r="F41" s="59"/>
      <c r="G41" s="59"/>
      <c r="H41" s="59"/>
      <c r="I41" s="59"/>
      <c r="J41" s="59"/>
      <c r="K41" s="62"/>
      <c r="L41" s="62"/>
      <c r="M41" s="62"/>
      <c r="N41" s="59" t="s">
        <v>125</v>
      </c>
      <c r="O41" s="59"/>
      <c r="P41" s="198" t="s">
        <v>126</v>
      </c>
      <c r="Q41" s="1244"/>
      <c r="R41" s="1244"/>
      <c r="S41" s="1244"/>
      <c r="T41" s="1244"/>
      <c r="U41" s="282"/>
      <c r="V41" s="282"/>
      <c r="W41" s="33"/>
      <c r="X41" s="282"/>
      <c r="Y41" s="282"/>
      <c r="Z41" s="282"/>
      <c r="AA41" s="33"/>
      <c r="AB41" s="282"/>
      <c r="AC41" s="282"/>
      <c r="AD41" s="33"/>
      <c r="AE41" s="33"/>
      <c r="AF41" s="284"/>
      <c r="AG41" s="284"/>
      <c r="AH41" s="284"/>
      <c r="AI41" s="284"/>
      <c r="AJ41" s="284"/>
      <c r="AK41" s="284"/>
      <c r="AL41" s="284"/>
      <c r="AM41" s="34"/>
      <c r="AN41" s="13"/>
    </row>
    <row r="42" spans="1:41" s="2" customFormat="1" ht="12.75" customHeight="1" x14ac:dyDescent="0.2">
      <c r="A42" s="59"/>
      <c r="B42" s="59"/>
      <c r="C42" s="59"/>
      <c r="D42" s="59"/>
      <c r="E42" s="59"/>
      <c r="F42" s="59"/>
      <c r="G42" s="59"/>
      <c r="H42" s="59"/>
      <c r="I42" s="59"/>
      <c r="J42" s="59"/>
      <c r="K42" s="62"/>
      <c r="L42" s="62"/>
      <c r="M42" s="62"/>
      <c r="N42" s="59" t="s">
        <v>127</v>
      </c>
      <c r="O42" s="59"/>
      <c r="P42" s="198" t="s">
        <v>128</v>
      </c>
      <c r="Q42" s="1244"/>
      <c r="R42" s="1244"/>
      <c r="S42" s="1244"/>
      <c r="T42" s="1244"/>
      <c r="U42" s="81"/>
      <c r="V42" s="81"/>
      <c r="W42" s="1248"/>
      <c r="X42" s="1248"/>
      <c r="Y42" s="1248"/>
      <c r="Z42" s="1248"/>
      <c r="AA42" s="1245"/>
      <c r="AB42" s="1245"/>
      <c r="AC42" s="1245"/>
      <c r="AD42" s="1246"/>
      <c r="AE42" s="1246"/>
      <c r="AF42" s="35"/>
      <c r="AG42" s="35"/>
      <c r="AH42" s="35"/>
      <c r="AI42" s="35"/>
      <c r="AJ42" s="35"/>
      <c r="AK42" s="35"/>
      <c r="AL42" s="35"/>
      <c r="AM42" s="35"/>
      <c r="AN42" s="13"/>
    </row>
    <row r="43" spans="1:41" s="2" customFormat="1" ht="12.75" customHeight="1" x14ac:dyDescent="0.2">
      <c r="A43" s="59"/>
      <c r="B43" s="59"/>
      <c r="C43" s="59"/>
      <c r="D43" s="59"/>
      <c r="E43" s="59"/>
      <c r="F43" s="59"/>
      <c r="G43" s="59"/>
      <c r="H43" s="59"/>
      <c r="I43" s="59"/>
      <c r="J43" s="59"/>
      <c r="K43" s="62"/>
      <c r="L43" s="62"/>
      <c r="M43" s="62"/>
      <c r="N43" s="59" t="s">
        <v>129</v>
      </c>
      <c r="O43" s="59"/>
      <c r="P43" s="198" t="s">
        <v>130</v>
      </c>
      <c r="Q43" s="1244"/>
      <c r="R43" s="1244"/>
      <c r="S43" s="1244"/>
      <c r="T43" s="1244"/>
      <c r="U43" s="81"/>
      <c r="V43" s="81"/>
      <c r="W43" s="36"/>
      <c r="X43" s="36"/>
      <c r="Y43" s="36"/>
      <c r="Z43" s="36"/>
      <c r="AA43" s="1245"/>
      <c r="AB43" s="1245"/>
      <c r="AC43" s="1245"/>
      <c r="AD43" s="1246"/>
      <c r="AE43" s="1246"/>
      <c r="AF43" s="37"/>
      <c r="AG43" s="37"/>
      <c r="AH43" s="37"/>
      <c r="AI43" s="37"/>
      <c r="AJ43" s="37"/>
      <c r="AK43" s="37"/>
      <c r="AL43" s="37"/>
      <c r="AM43" s="37"/>
      <c r="AN43" s="13"/>
    </row>
    <row r="44" spans="1:41" s="2" customFormat="1" ht="12.75" customHeight="1" x14ac:dyDescent="0.2">
      <c r="A44" s="96"/>
      <c r="B44" s="96"/>
      <c r="C44" s="96"/>
      <c r="D44" s="1243"/>
      <c r="E44" s="1243"/>
      <c r="F44" s="1243"/>
      <c r="G44" s="1243"/>
      <c r="H44" s="1243"/>
      <c r="I44" s="1243"/>
      <c r="J44" s="1243"/>
      <c r="K44" s="62"/>
      <c r="L44" s="62"/>
      <c r="M44" s="62"/>
      <c r="N44" s="59" t="s">
        <v>131</v>
      </c>
      <c r="O44" s="59"/>
      <c r="P44" s="198" t="s">
        <v>132</v>
      </c>
      <c r="Q44" s="1244"/>
      <c r="R44" s="1244"/>
      <c r="S44" s="1244"/>
      <c r="T44" s="1244"/>
      <c r="U44" s="81"/>
      <c r="V44" s="81"/>
      <c r="W44" s="36"/>
      <c r="X44" s="36"/>
      <c r="Y44" s="36"/>
      <c r="Z44" s="36"/>
      <c r="AA44" s="1245"/>
      <c r="AB44" s="1245"/>
      <c r="AC44" s="1245"/>
      <c r="AD44" s="1246"/>
      <c r="AE44" s="1246"/>
      <c r="AF44" s="37"/>
      <c r="AG44" s="37"/>
      <c r="AH44" s="37"/>
      <c r="AI44" s="37"/>
      <c r="AJ44" s="37"/>
      <c r="AK44" s="37"/>
      <c r="AL44" s="37"/>
      <c r="AM44" s="37"/>
      <c r="AN44" s="13"/>
    </row>
    <row r="45" spans="1:41" s="2" customFormat="1" ht="12.75" customHeight="1" x14ac:dyDescent="0.2">
      <c r="A45" s="59"/>
      <c r="B45" s="59"/>
      <c r="C45" s="59"/>
      <c r="D45" s="1243"/>
      <c r="E45" s="1243"/>
      <c r="F45" s="1243"/>
      <c r="G45" s="1243"/>
      <c r="H45" s="1243"/>
      <c r="I45" s="1243"/>
      <c r="J45" s="1243"/>
      <c r="K45" s="62"/>
      <c r="L45" s="62"/>
      <c r="M45" s="62"/>
      <c r="N45" s="59" t="s">
        <v>133</v>
      </c>
      <c r="O45" s="59"/>
      <c r="P45" s="198" t="s">
        <v>134</v>
      </c>
      <c r="Q45" s="1244"/>
      <c r="R45" s="1244"/>
      <c r="S45" s="1244"/>
      <c r="T45" s="1244"/>
      <c r="U45" s="81"/>
      <c r="V45" s="81"/>
      <c r="W45" s="36"/>
      <c r="X45" s="36"/>
      <c r="Y45" s="36"/>
      <c r="Z45" s="36"/>
      <c r="AA45" s="1245"/>
      <c r="AB45" s="1245"/>
      <c r="AC45" s="1245"/>
      <c r="AD45" s="1246"/>
      <c r="AE45" s="1246"/>
      <c r="AF45" s="37"/>
      <c r="AG45" s="37"/>
      <c r="AH45" s="37"/>
      <c r="AI45" s="37"/>
      <c r="AJ45" s="37"/>
      <c r="AK45" s="37"/>
      <c r="AL45" s="37"/>
      <c r="AM45" s="37"/>
      <c r="AN45" s="13"/>
    </row>
    <row r="46" spans="1:41" s="2" customFormat="1" ht="12.75" customHeight="1" x14ac:dyDescent="0.2">
      <c r="A46" s="59"/>
      <c r="B46" s="59"/>
      <c r="C46" s="59"/>
      <c r="D46" s="1243"/>
      <c r="E46" s="1243"/>
      <c r="F46" s="1243"/>
      <c r="G46" s="1243"/>
      <c r="H46" s="1243"/>
      <c r="I46" s="1243"/>
      <c r="J46" s="1243"/>
      <c r="K46" s="62"/>
      <c r="L46" s="62"/>
      <c r="M46" s="62"/>
      <c r="N46" s="59" t="s">
        <v>135</v>
      </c>
      <c r="O46" s="59"/>
      <c r="P46" s="198" t="s">
        <v>136</v>
      </c>
      <c r="Q46" s="1244"/>
      <c r="R46" s="1244"/>
      <c r="S46" s="1244"/>
      <c r="T46" s="1244"/>
      <c r="U46" s="81"/>
      <c r="V46" s="81"/>
      <c r="W46" s="36"/>
      <c r="X46" s="36"/>
      <c r="Y46" s="36"/>
      <c r="Z46" s="36"/>
      <c r="AA46" s="1245"/>
      <c r="AB46" s="1245"/>
      <c r="AC46" s="1245"/>
      <c r="AD46" s="1246"/>
      <c r="AE46" s="1246"/>
      <c r="AF46" s="37"/>
      <c r="AG46" s="37"/>
      <c r="AH46" s="37"/>
      <c r="AI46" s="37"/>
      <c r="AJ46" s="37"/>
      <c r="AK46" s="37"/>
      <c r="AL46" s="37"/>
      <c r="AM46" s="37"/>
      <c r="AN46" s="13"/>
    </row>
    <row r="47" spans="1:41" s="2" customFormat="1" ht="12.75" customHeight="1" x14ac:dyDescent="0.2">
      <c r="A47" s="59"/>
      <c r="B47" s="59"/>
      <c r="C47" s="59"/>
      <c r="D47" s="1243"/>
      <c r="E47" s="1243"/>
      <c r="F47" s="1243"/>
      <c r="G47" s="1243"/>
      <c r="H47" s="1243"/>
      <c r="I47" s="1243"/>
      <c r="J47" s="1243"/>
      <c r="K47" s="62"/>
      <c r="L47" s="62"/>
      <c r="M47" s="62"/>
      <c r="N47" s="59" t="s">
        <v>137</v>
      </c>
      <c r="O47" s="59"/>
      <c r="P47" s="198" t="s">
        <v>138</v>
      </c>
      <c r="Q47" s="1244"/>
      <c r="R47" s="1244"/>
      <c r="S47" s="1244"/>
      <c r="T47" s="1244"/>
      <c r="U47" s="81"/>
      <c r="V47" s="81"/>
      <c r="W47" s="36"/>
      <c r="X47" s="36"/>
      <c r="Y47" s="36"/>
      <c r="Z47" s="36"/>
      <c r="AA47" s="1245"/>
      <c r="AB47" s="1245"/>
      <c r="AC47" s="1245"/>
      <c r="AD47" s="1246"/>
      <c r="AE47" s="1246"/>
      <c r="AF47" s="37"/>
      <c r="AG47" s="37"/>
      <c r="AH47" s="37"/>
      <c r="AI47" s="37"/>
      <c r="AJ47" s="37"/>
      <c r="AK47" s="37"/>
      <c r="AL47" s="37"/>
      <c r="AM47" s="37"/>
      <c r="AN47" s="13"/>
    </row>
    <row r="48" spans="1:41" s="2" customFormat="1" ht="12.75" customHeight="1" x14ac:dyDescent="0.2">
      <c r="A48" s="59"/>
      <c r="B48" s="59"/>
      <c r="C48" s="59"/>
      <c r="D48" s="1243"/>
      <c r="E48" s="1243"/>
      <c r="F48" s="1243"/>
      <c r="G48" s="1243"/>
      <c r="H48" s="1243"/>
      <c r="I48" s="1243"/>
      <c r="J48" s="1243"/>
      <c r="K48" s="62"/>
      <c r="L48" s="62"/>
      <c r="M48" s="62"/>
      <c r="N48" s="59" t="s">
        <v>139</v>
      </c>
      <c r="O48" s="59"/>
      <c r="P48" s="198" t="s">
        <v>140</v>
      </c>
      <c r="Q48" s="1244"/>
      <c r="R48" s="1244"/>
      <c r="S48" s="1244"/>
      <c r="T48" s="1244"/>
      <c r="U48" s="81"/>
      <c r="V48" s="81"/>
      <c r="W48" s="36"/>
      <c r="X48" s="36"/>
      <c r="Y48" s="36"/>
      <c r="Z48" s="36"/>
      <c r="AA48" s="1245"/>
      <c r="AB48" s="1245"/>
      <c r="AC48" s="1245"/>
      <c r="AD48" s="1246"/>
      <c r="AE48" s="1246"/>
      <c r="AF48" s="37"/>
      <c r="AG48" s="37"/>
      <c r="AH48" s="37"/>
      <c r="AI48" s="37"/>
      <c r="AJ48" s="37"/>
      <c r="AK48" s="37"/>
      <c r="AL48" s="37"/>
      <c r="AM48" s="37"/>
      <c r="AN48" s="13"/>
    </row>
    <row r="49" spans="1:40" s="2" customFormat="1" ht="12" customHeight="1" x14ac:dyDescent="0.2">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2">
      <c r="A50" s="18" t="str">
        <f>'40-15 PRES - MANDATORY'!$B$63</f>
        <v>DeCAF 40-15 + DeCAF 40-16, Apr 21, 2025</v>
      </c>
      <c r="B50" s="18"/>
      <c r="C50" s="18"/>
      <c r="D50" s="28"/>
      <c r="E50" s="280"/>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2">
      <c r="A51" s="282"/>
      <c r="B51" s="282"/>
      <c r="C51" s="282"/>
      <c r="D51" s="89"/>
      <c r="E51" s="89"/>
      <c r="F51" s="90"/>
      <c r="G51" s="282"/>
      <c r="H51" s="282"/>
      <c r="I51" s="282"/>
      <c r="J51" s="282"/>
      <c r="K51" s="282"/>
      <c r="L51" s="282"/>
      <c r="M51" s="282"/>
      <c r="N51" s="282"/>
      <c r="O51" s="282"/>
      <c r="P51" s="282"/>
      <c r="Q51" s="282"/>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 ref="E14:F14"/>
    <mergeCell ref="K14:M14"/>
    <mergeCell ref="Q14:T14"/>
    <mergeCell ref="E15:F15"/>
    <mergeCell ref="K15:M15"/>
    <mergeCell ref="Q15:T15"/>
    <mergeCell ref="E12:F12"/>
    <mergeCell ref="K12:M12"/>
    <mergeCell ref="Q12:T12"/>
    <mergeCell ref="E13:F13"/>
    <mergeCell ref="K13:M13"/>
    <mergeCell ref="Q13:T13"/>
    <mergeCell ref="E18:F18"/>
    <mergeCell ref="K18:M18"/>
    <mergeCell ref="Q18:T18"/>
    <mergeCell ref="E19:F19"/>
    <mergeCell ref="K19:M19"/>
    <mergeCell ref="Q19:T19"/>
    <mergeCell ref="E16:F16"/>
    <mergeCell ref="K16:M16"/>
    <mergeCell ref="Q16:T16"/>
    <mergeCell ref="E17:F17"/>
    <mergeCell ref="K17:M17"/>
    <mergeCell ref="Q17:T17"/>
    <mergeCell ref="E22:F22"/>
    <mergeCell ref="K22:M22"/>
    <mergeCell ref="Q22:T22"/>
    <mergeCell ref="E23:F23"/>
    <mergeCell ref="K23:M23"/>
    <mergeCell ref="Q23:T23"/>
    <mergeCell ref="E20:F20"/>
    <mergeCell ref="K20:M20"/>
    <mergeCell ref="Q20:T20"/>
    <mergeCell ref="E21:F21"/>
    <mergeCell ref="K21:M21"/>
    <mergeCell ref="Q21:T21"/>
    <mergeCell ref="E26:F26"/>
    <mergeCell ref="K26:M26"/>
    <mergeCell ref="Q26:T26"/>
    <mergeCell ref="E27:F27"/>
    <mergeCell ref="K27:M27"/>
    <mergeCell ref="Q27:T27"/>
    <mergeCell ref="E24:F24"/>
    <mergeCell ref="K24:M24"/>
    <mergeCell ref="Q24:T24"/>
    <mergeCell ref="E25:F25"/>
    <mergeCell ref="K25:M25"/>
    <mergeCell ref="Q25:T25"/>
    <mergeCell ref="E30:F30"/>
    <mergeCell ref="K30:M30"/>
    <mergeCell ref="Q30:T30"/>
    <mergeCell ref="E31:F31"/>
    <mergeCell ref="K31:M31"/>
    <mergeCell ref="Q31:T31"/>
    <mergeCell ref="E28:F28"/>
    <mergeCell ref="K28:M28"/>
    <mergeCell ref="Q28:T28"/>
    <mergeCell ref="E29:F29"/>
    <mergeCell ref="K29:M29"/>
    <mergeCell ref="Q29:T29"/>
    <mergeCell ref="E34:F34"/>
    <mergeCell ref="K34:M34"/>
    <mergeCell ref="Q34:T34"/>
    <mergeCell ref="E35:F35"/>
    <mergeCell ref="K35:M35"/>
    <mergeCell ref="Q35:T35"/>
    <mergeCell ref="E32:F32"/>
    <mergeCell ref="K32:M32"/>
    <mergeCell ref="Q32:T32"/>
    <mergeCell ref="E33:F33"/>
    <mergeCell ref="K33:M33"/>
    <mergeCell ref="Q33:T33"/>
    <mergeCell ref="E38:F38"/>
    <mergeCell ref="K38:M38"/>
    <mergeCell ref="Q38:T38"/>
    <mergeCell ref="K39:M39"/>
    <mergeCell ref="Q39:T39"/>
    <mergeCell ref="K40:M40"/>
    <mergeCell ref="Q40:T40"/>
    <mergeCell ref="E36:F36"/>
    <mergeCell ref="K36:M36"/>
    <mergeCell ref="Q36:T36"/>
    <mergeCell ref="E37:F37"/>
    <mergeCell ref="K37:M37"/>
    <mergeCell ref="Q37:T37"/>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28515625" defaultRowHeight="15.75" x14ac:dyDescent="0.25"/>
  <cols>
    <col min="1" max="1" width="10.5703125" style="52" customWidth="1"/>
    <col min="2" max="2" width="3.7109375" style="52" customWidth="1"/>
    <col min="3" max="3" width="6.7109375" style="52" customWidth="1"/>
    <col min="4" max="4" width="7.28515625" style="55" customWidth="1"/>
    <col min="5" max="5" width="9.7109375" style="55" customWidth="1"/>
    <col min="6" max="6" width="9.7109375" style="50" customWidth="1"/>
    <col min="7" max="7" width="10.7109375" style="52" customWidth="1"/>
    <col min="8" max="8" width="6.5703125" style="52" bestFit="1" customWidth="1"/>
    <col min="9" max="9" width="5.7109375" style="52" customWidth="1"/>
    <col min="10" max="10" width="7.28515625" style="52" customWidth="1"/>
    <col min="11" max="11" width="3.7109375" style="52" customWidth="1"/>
    <col min="12" max="12" width="4.5703125" style="52" customWidth="1"/>
    <col min="13" max="13" width="11.7109375" style="52" customWidth="1"/>
    <col min="14" max="15" width="10.28515625" style="52" customWidth="1"/>
    <col min="16" max="16" width="7.28515625" style="52" customWidth="1"/>
    <col min="17" max="17" width="10.7109375" style="52" customWidth="1"/>
    <col min="18" max="18" width="2.7109375" style="7" customWidth="1"/>
    <col min="19" max="19" width="4.7109375" style="7" customWidth="1"/>
    <col min="20" max="20" width="2.7109375" style="7" customWidth="1"/>
    <col min="21" max="21" width="14.7109375" style="7" customWidth="1"/>
    <col min="22" max="22" width="2.7109375" style="7" customWidth="1"/>
    <col min="23" max="23" width="20.7109375" style="7" bestFit="1" customWidth="1"/>
    <col min="24" max="24" width="14.7109375" style="7" customWidth="1"/>
    <col min="25" max="25" width="3" style="7" bestFit="1" customWidth="1"/>
    <col min="26" max="26" width="7.7109375" style="7" customWidth="1"/>
    <col min="27" max="35" width="10.7109375" style="7" customWidth="1"/>
    <col min="36" max="36" width="3.7109375" style="7" customWidth="1"/>
    <col min="37" max="37" width="9.7109375" style="7" customWidth="1"/>
    <col min="38" max="40" width="9.28515625" style="7"/>
    <col min="41" max="16384" width="9.28515625" style="1"/>
  </cols>
  <sheetData>
    <row r="1" spans="1:41" ht="2.25" customHeight="1" x14ac:dyDescent="0.25">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25">
      <c r="A2" s="117" t="s">
        <v>7</v>
      </c>
      <c r="B2" s="117"/>
      <c r="C2" s="272" t="str">
        <f>IF('40-15 PRES - MANDATORY'!$E$8&gt;0,'40-15 PRES - MANDATORY'!$E$8,"")</f>
        <v/>
      </c>
      <c r="D2" s="272"/>
      <c r="E2" s="272"/>
      <c r="F2" s="272"/>
      <c r="G2" s="272"/>
      <c r="H2" s="6"/>
      <c r="I2" s="95" t="s">
        <v>525</v>
      </c>
      <c r="J2" s="111"/>
      <c r="L2" s="6"/>
      <c r="M2" s="292" t="str">
        <f>IF(NOT('40-15 PRES - MANDATORY'!Y6=""),'40-15 PRES - MANDATORY'!Y6,"")</f>
        <v/>
      </c>
      <c r="N2" s="272"/>
      <c r="O2" s="272"/>
      <c r="P2" s="272"/>
      <c r="Q2" s="272"/>
      <c r="R2" s="272"/>
      <c r="S2" s="272"/>
      <c r="T2" s="32"/>
      <c r="U2" s="32"/>
      <c r="V2" s="32"/>
      <c r="W2" s="9"/>
      <c r="X2" s="9"/>
      <c r="Y2" s="9"/>
      <c r="Z2" s="9"/>
      <c r="AA2" s="9"/>
    </row>
    <row r="3" spans="1:41" s="3" customFormat="1" ht="2.25" customHeight="1" x14ac:dyDescent="0.25">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25">
      <c r="A4" s="121" t="s">
        <v>8</v>
      </c>
      <c r="B4" s="111"/>
      <c r="C4" s="272" t="str">
        <f>IF('40-15 PRES - MANDATORY'!$E$10&gt;0,'40-15 PRES - MANDATORY'!$E$10,"")</f>
        <v/>
      </c>
      <c r="D4" s="272"/>
      <c r="E4" s="272"/>
      <c r="F4" s="272"/>
      <c r="G4" s="851" t="s">
        <v>51</v>
      </c>
      <c r="H4" s="1249" t="str">
        <f>IF(NOT('40-15 PRES - MANDATORY'!$Y$12=""),'40-15 PRES - MANDATORY'!$Y$12,"")</f>
        <v/>
      </c>
      <c r="I4" s="1249"/>
      <c r="J4" s="1249"/>
      <c r="K4" s="1208" t="s">
        <v>1197</v>
      </c>
      <c r="L4" s="1208"/>
      <c r="M4" s="1208"/>
      <c r="N4" s="1250" t="str">
        <f>IF('40-15 PRES - MANDATORY'!$G$12&gt;0,'40-15 PRES - MANDATORY'!$G$12,"")</f>
        <v/>
      </c>
      <c r="O4" s="1250"/>
      <c r="P4" s="821" t="s">
        <v>50</v>
      </c>
      <c r="Q4" s="1249" t="str">
        <f>IF('40-15 PRES - MANDATORY'!$M$12&gt;0,'40-15 PRES - MANDATORY'!$M$12,"")</f>
        <v/>
      </c>
      <c r="R4" s="1249"/>
      <c r="S4" s="1249"/>
      <c r="T4" s="122"/>
      <c r="U4" s="120"/>
      <c r="V4" s="120"/>
      <c r="W4" s="730"/>
      <c r="X4" s="9"/>
      <c r="Y4" s="9"/>
      <c r="Z4" s="9"/>
      <c r="AA4" s="9"/>
      <c r="AB4" s="9"/>
    </row>
    <row r="5" spans="1:41" ht="4.5" customHeight="1" x14ac:dyDescent="0.25">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25">
      <c r="A6" s="56"/>
      <c r="B6" s="56"/>
      <c r="C6" s="56"/>
      <c r="D6" s="42"/>
      <c r="E6" s="42"/>
      <c r="F6" s="43"/>
      <c r="G6" s="44"/>
      <c r="H6" s="44"/>
      <c r="I6" s="44"/>
      <c r="J6" s="44"/>
      <c r="K6" s="44"/>
      <c r="L6" s="44"/>
      <c r="M6" s="44"/>
      <c r="N6" s="44"/>
      <c r="O6" s="44"/>
      <c r="P6" s="44"/>
      <c r="Q6" s="44"/>
      <c r="R6" s="4"/>
      <c r="S6" s="4"/>
      <c r="T6" s="4"/>
      <c r="AJ6" s="8"/>
    </row>
    <row r="7" spans="1:41" s="2" customFormat="1" ht="12.75" x14ac:dyDescent="0.2">
      <c r="A7" s="1251" t="s">
        <v>433</v>
      </c>
      <c r="B7" s="1251"/>
      <c r="C7" s="1251"/>
      <c r="D7" s="1251"/>
      <c r="E7" s="1251"/>
      <c r="F7" s="1251"/>
      <c r="G7" s="1251" t="s">
        <v>434</v>
      </c>
      <c r="H7" s="1251"/>
      <c r="I7" s="1251"/>
      <c r="J7" s="1251"/>
      <c r="K7" s="1251"/>
      <c r="L7" s="281"/>
      <c r="M7" s="281"/>
      <c r="N7" s="1251" t="s">
        <v>435</v>
      </c>
      <c r="O7" s="1251"/>
      <c r="P7" s="1251"/>
      <c r="Q7" s="1251"/>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25">
      <c r="A8" s="285" t="s">
        <v>62</v>
      </c>
      <c r="B8" s="285"/>
      <c r="C8" s="285"/>
      <c r="D8" s="60" t="s">
        <v>742</v>
      </c>
      <c r="E8" s="1254" t="s">
        <v>63</v>
      </c>
      <c r="F8" s="1254"/>
      <c r="G8" s="285" t="s">
        <v>62</v>
      </c>
      <c r="H8" s="285"/>
      <c r="I8" s="285"/>
      <c r="J8" s="60" t="s">
        <v>742</v>
      </c>
      <c r="K8" s="1254" t="s">
        <v>63</v>
      </c>
      <c r="L8" s="1254"/>
      <c r="M8" s="1254"/>
      <c r="N8" s="285" t="s">
        <v>62</v>
      </c>
      <c r="O8" s="285"/>
      <c r="P8" s="60" t="s">
        <v>742</v>
      </c>
      <c r="Q8" s="285" t="s">
        <v>63</v>
      </c>
      <c r="R8" s="85"/>
      <c r="S8" s="86"/>
      <c r="T8" s="85"/>
      <c r="U8" s="46"/>
      <c r="V8" s="61"/>
      <c r="W8" s="730" t="s">
        <v>1106</v>
      </c>
      <c r="X8" s="46"/>
      <c r="Y8" s="61"/>
      <c r="Z8" s="46"/>
      <c r="AA8" s="13"/>
      <c r="AB8" s="13"/>
      <c r="AC8" s="13"/>
      <c r="AD8" s="13"/>
      <c r="AE8" s="13"/>
      <c r="AF8" s="13"/>
      <c r="AG8" s="13"/>
      <c r="AH8" s="13"/>
      <c r="AI8" s="13"/>
      <c r="AJ8" s="33"/>
      <c r="AK8" s="13"/>
      <c r="AL8" s="13"/>
      <c r="AM8" s="13"/>
      <c r="AN8" s="13"/>
    </row>
    <row r="9" spans="1:41" s="2" customFormat="1" ht="7.5" customHeight="1" x14ac:dyDescent="0.2">
      <c r="A9" s="58"/>
      <c r="B9" s="58"/>
      <c r="C9" s="58"/>
      <c r="D9" s="59"/>
      <c r="E9" s="59"/>
      <c r="F9" s="58"/>
      <c r="G9" s="58"/>
      <c r="H9" s="58"/>
      <c r="I9" s="58"/>
      <c r="J9" s="59"/>
      <c r="K9" s="58"/>
      <c r="L9" s="58"/>
      <c r="M9" s="58"/>
      <c r="N9" s="285"/>
      <c r="O9" s="285"/>
      <c r="P9" s="60"/>
      <c r="Q9" s="285"/>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2">
      <c r="A10" s="59" t="s">
        <v>263</v>
      </c>
      <c r="B10" s="59"/>
      <c r="C10" s="59"/>
      <c r="D10" s="198" t="s">
        <v>264</v>
      </c>
      <c r="E10" s="1244"/>
      <c r="F10" s="1244"/>
      <c r="G10" s="59" t="s">
        <v>327</v>
      </c>
      <c r="H10" s="59"/>
      <c r="I10" s="59"/>
      <c r="J10" s="198" t="s">
        <v>328</v>
      </c>
      <c r="K10" s="1244"/>
      <c r="L10" s="1244"/>
      <c r="M10" s="1244"/>
      <c r="N10" s="59" t="s">
        <v>367</v>
      </c>
      <c r="O10" s="59"/>
      <c r="P10" s="198" t="s">
        <v>368</v>
      </c>
      <c r="Q10" s="1244"/>
      <c r="R10" s="1244"/>
      <c r="S10" s="1244"/>
      <c r="T10" s="1244"/>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2">
      <c r="A11" s="59" t="s">
        <v>265</v>
      </c>
      <c r="B11" s="59"/>
      <c r="C11" s="59"/>
      <c r="D11" s="198" t="s">
        <v>266</v>
      </c>
      <c r="E11" s="1244"/>
      <c r="F11" s="1244"/>
      <c r="G11" s="59" t="s">
        <v>329</v>
      </c>
      <c r="H11" s="59"/>
      <c r="I11" s="59"/>
      <c r="J11" s="199" t="s">
        <v>330</v>
      </c>
      <c r="K11" s="1244"/>
      <c r="L11" s="1244"/>
      <c r="M11" s="1244"/>
      <c r="N11" s="59" t="s">
        <v>369</v>
      </c>
      <c r="O11" s="59"/>
      <c r="P11" s="198" t="s">
        <v>370</v>
      </c>
      <c r="Q11" s="1244"/>
      <c r="R11" s="1244"/>
      <c r="S11" s="1244"/>
      <c r="T11" s="1244"/>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2">
      <c r="A12" s="59" t="s">
        <v>267</v>
      </c>
      <c r="B12" s="59"/>
      <c r="C12" s="59"/>
      <c r="D12" s="198" t="s">
        <v>268</v>
      </c>
      <c r="E12" s="1244"/>
      <c r="F12" s="1244"/>
      <c r="G12" s="59" t="s">
        <v>331</v>
      </c>
      <c r="H12" s="59"/>
      <c r="I12" s="59"/>
      <c r="J12" s="199" t="s">
        <v>332</v>
      </c>
      <c r="K12" s="1244"/>
      <c r="L12" s="1244"/>
      <c r="M12" s="1244"/>
      <c r="N12" s="59" t="s">
        <v>371</v>
      </c>
      <c r="O12" s="59"/>
      <c r="P12" s="198" t="s">
        <v>372</v>
      </c>
      <c r="Q12" s="1244"/>
      <c r="R12" s="1244"/>
      <c r="S12" s="1244"/>
      <c r="T12" s="1244"/>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2">
      <c r="A13" s="59" t="s">
        <v>269</v>
      </c>
      <c r="B13" s="59"/>
      <c r="C13" s="59"/>
      <c r="D13" s="198" t="s">
        <v>270</v>
      </c>
      <c r="E13" s="1244"/>
      <c r="F13" s="1244"/>
      <c r="G13" s="59" t="s">
        <v>333</v>
      </c>
      <c r="H13" s="59"/>
      <c r="I13" s="59"/>
      <c r="J13" s="199" t="s">
        <v>334</v>
      </c>
      <c r="K13" s="1244"/>
      <c r="L13" s="1244"/>
      <c r="M13" s="1244"/>
      <c r="N13" s="59" t="s">
        <v>373</v>
      </c>
      <c r="O13" s="59"/>
      <c r="P13" s="198" t="s">
        <v>374</v>
      </c>
      <c r="Q13" s="1244"/>
      <c r="R13" s="1244"/>
      <c r="S13" s="1244"/>
      <c r="T13" s="1244"/>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2">
      <c r="A14" s="59" t="s">
        <v>271</v>
      </c>
      <c r="B14" s="59"/>
      <c r="C14" s="59"/>
      <c r="D14" s="198" t="s">
        <v>272</v>
      </c>
      <c r="E14" s="1244"/>
      <c r="F14" s="1244"/>
      <c r="G14" s="59" t="s">
        <v>335</v>
      </c>
      <c r="H14" s="59"/>
      <c r="I14" s="59"/>
      <c r="J14" s="199" t="s">
        <v>336</v>
      </c>
      <c r="K14" s="1244"/>
      <c r="L14" s="1244"/>
      <c r="M14" s="1244"/>
      <c r="N14" s="59" t="s">
        <v>375</v>
      </c>
      <c r="O14" s="59"/>
      <c r="P14" s="198" t="s">
        <v>376</v>
      </c>
      <c r="Q14" s="1244"/>
      <c r="R14" s="1244"/>
      <c r="S14" s="1244"/>
      <c r="T14" s="1244"/>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2">
      <c r="A15" s="59" t="s">
        <v>273</v>
      </c>
      <c r="B15" s="59"/>
      <c r="C15" s="59"/>
      <c r="D15" s="198" t="s">
        <v>274</v>
      </c>
      <c r="E15" s="1244"/>
      <c r="F15" s="1244"/>
      <c r="G15" s="59" t="s">
        <v>337</v>
      </c>
      <c r="H15" s="59"/>
      <c r="I15" s="59"/>
      <c r="J15" s="199" t="s">
        <v>338</v>
      </c>
      <c r="K15" s="1244"/>
      <c r="L15" s="1244"/>
      <c r="M15" s="1244"/>
      <c r="N15" s="59" t="s">
        <v>377</v>
      </c>
      <c r="O15" s="59"/>
      <c r="P15" s="198" t="s">
        <v>378</v>
      </c>
      <c r="Q15" s="1244"/>
      <c r="R15" s="1244"/>
      <c r="S15" s="1244"/>
      <c r="T15" s="1244"/>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2">
      <c r="A16" s="59" t="s">
        <v>275</v>
      </c>
      <c r="B16" s="59"/>
      <c r="C16" s="59"/>
      <c r="D16" s="198" t="s">
        <v>276</v>
      </c>
      <c r="E16" s="1244"/>
      <c r="F16" s="1244"/>
      <c r="G16" s="59" t="s">
        <v>339</v>
      </c>
      <c r="H16" s="59"/>
      <c r="I16" s="59"/>
      <c r="J16" s="199" t="s">
        <v>340</v>
      </c>
      <c r="K16" s="1244"/>
      <c r="L16" s="1244"/>
      <c r="M16" s="1244"/>
      <c r="N16" s="59" t="s">
        <v>379</v>
      </c>
      <c r="O16" s="59"/>
      <c r="P16" s="198" t="s">
        <v>380</v>
      </c>
      <c r="Q16" s="1244"/>
      <c r="R16" s="1244"/>
      <c r="S16" s="1244"/>
      <c r="T16" s="1244"/>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2">
      <c r="A17" s="59" t="s">
        <v>277</v>
      </c>
      <c r="B17" s="59"/>
      <c r="C17" s="59"/>
      <c r="D17" s="198" t="s">
        <v>278</v>
      </c>
      <c r="E17" s="1244"/>
      <c r="F17" s="1244"/>
      <c r="G17" s="59" t="s">
        <v>341</v>
      </c>
      <c r="H17" s="59"/>
      <c r="I17" s="59"/>
      <c r="J17" s="199" t="s">
        <v>342</v>
      </c>
      <c r="K17" s="1244"/>
      <c r="L17" s="1244"/>
      <c r="M17" s="1244"/>
      <c r="N17" s="59" t="s">
        <v>381</v>
      </c>
      <c r="O17" s="59"/>
      <c r="P17" s="198" t="s">
        <v>382</v>
      </c>
      <c r="Q17" s="1244"/>
      <c r="R17" s="1244"/>
      <c r="S17" s="1244"/>
      <c r="T17" s="1244"/>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2">
      <c r="A18" s="59" t="s">
        <v>279</v>
      </c>
      <c r="B18" s="59"/>
      <c r="C18" s="59"/>
      <c r="D18" s="198" t="s">
        <v>280</v>
      </c>
      <c r="E18" s="1244"/>
      <c r="F18" s="1244"/>
      <c r="G18" s="59" t="s">
        <v>343</v>
      </c>
      <c r="H18" s="59"/>
      <c r="I18" s="59"/>
      <c r="J18" s="199" t="s">
        <v>344</v>
      </c>
      <c r="K18" s="1244"/>
      <c r="L18" s="1244"/>
      <c r="M18" s="1244"/>
      <c r="N18" s="59" t="s">
        <v>383</v>
      </c>
      <c r="O18" s="59"/>
      <c r="P18" s="198" t="s">
        <v>384</v>
      </c>
      <c r="Q18" s="1244"/>
      <c r="R18" s="1244"/>
      <c r="S18" s="1244"/>
      <c r="T18" s="1244"/>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2">
      <c r="A19" s="59" t="s">
        <v>281</v>
      </c>
      <c r="B19" s="59"/>
      <c r="C19" s="59"/>
      <c r="D19" s="198" t="s">
        <v>282</v>
      </c>
      <c r="E19" s="1244"/>
      <c r="F19" s="1244"/>
      <c r="G19" s="59" t="s">
        <v>345</v>
      </c>
      <c r="H19" s="59"/>
      <c r="I19" s="59"/>
      <c r="J19" s="199" t="s">
        <v>346</v>
      </c>
      <c r="K19" s="1244"/>
      <c r="L19" s="1244"/>
      <c r="M19" s="1244"/>
      <c r="N19" s="59" t="s">
        <v>385</v>
      </c>
      <c r="O19" s="59"/>
      <c r="P19" s="198" t="s">
        <v>386</v>
      </c>
      <c r="Q19" s="1244"/>
      <c r="R19" s="1244"/>
      <c r="S19" s="1244"/>
      <c r="T19" s="1244"/>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2">
      <c r="A20" s="59" t="s">
        <v>283</v>
      </c>
      <c r="B20" s="59"/>
      <c r="C20" s="59"/>
      <c r="D20" s="198" t="s">
        <v>284</v>
      </c>
      <c r="E20" s="1244"/>
      <c r="F20" s="1244"/>
      <c r="G20" s="59" t="s">
        <v>347</v>
      </c>
      <c r="H20" s="59"/>
      <c r="I20" s="59"/>
      <c r="J20" s="199" t="s">
        <v>348</v>
      </c>
      <c r="K20" s="1244"/>
      <c r="L20" s="1244"/>
      <c r="M20" s="1244"/>
      <c r="N20" s="59" t="s">
        <v>387</v>
      </c>
      <c r="O20" s="59"/>
      <c r="P20" s="198" t="s">
        <v>388</v>
      </c>
      <c r="Q20" s="1244"/>
      <c r="R20" s="1244"/>
      <c r="S20" s="1244"/>
      <c r="T20" s="1244"/>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2">
      <c r="A21" s="59" t="s">
        <v>285</v>
      </c>
      <c r="B21" s="59"/>
      <c r="C21" s="59"/>
      <c r="D21" s="198" t="s">
        <v>286</v>
      </c>
      <c r="E21" s="1244"/>
      <c r="F21" s="1244"/>
      <c r="G21" s="59" t="s">
        <v>349</v>
      </c>
      <c r="H21" s="59"/>
      <c r="I21" s="59"/>
      <c r="J21" s="199" t="s">
        <v>350</v>
      </c>
      <c r="K21" s="1244"/>
      <c r="L21" s="1244"/>
      <c r="M21" s="1244"/>
      <c r="N21" s="59" t="s">
        <v>389</v>
      </c>
      <c r="O21" s="59"/>
      <c r="P21" s="198" t="s">
        <v>390</v>
      </c>
      <c r="Q21" s="1244"/>
      <c r="R21" s="1244"/>
      <c r="S21" s="1244"/>
      <c r="T21" s="1244"/>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2">
      <c r="A22" s="59" t="s">
        <v>287</v>
      </c>
      <c r="B22" s="59"/>
      <c r="C22" s="59"/>
      <c r="D22" s="198" t="s">
        <v>288</v>
      </c>
      <c r="E22" s="1244"/>
      <c r="F22" s="1244"/>
      <c r="G22" s="59" t="s">
        <v>351</v>
      </c>
      <c r="H22" s="59"/>
      <c r="I22" s="59"/>
      <c r="J22" s="199" t="s">
        <v>352</v>
      </c>
      <c r="K22" s="1244"/>
      <c r="L22" s="1244"/>
      <c r="M22" s="1244"/>
      <c r="N22" s="59" t="s">
        <v>391</v>
      </c>
      <c r="O22" s="59"/>
      <c r="P22" s="198" t="s">
        <v>392</v>
      </c>
      <c r="Q22" s="1244"/>
      <c r="R22" s="1244"/>
      <c r="S22" s="1244"/>
      <c r="T22" s="1244"/>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2">
      <c r="A23" s="59" t="s">
        <v>289</v>
      </c>
      <c r="B23" s="59"/>
      <c r="C23" s="59"/>
      <c r="D23" s="198" t="s">
        <v>290</v>
      </c>
      <c r="E23" s="1244"/>
      <c r="F23" s="1244"/>
      <c r="G23" s="59" t="s">
        <v>353</v>
      </c>
      <c r="H23" s="59"/>
      <c r="I23" s="59"/>
      <c r="J23" s="199" t="s">
        <v>354</v>
      </c>
      <c r="K23" s="1244"/>
      <c r="L23" s="1244"/>
      <c r="M23" s="1244"/>
      <c r="N23" s="59" t="s">
        <v>393</v>
      </c>
      <c r="O23" s="59"/>
      <c r="P23" s="198" t="s">
        <v>394</v>
      </c>
      <c r="Q23" s="1244"/>
      <c r="R23" s="1244"/>
      <c r="S23" s="1244"/>
      <c r="T23" s="1244"/>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2">
      <c r="A24" s="59" t="s">
        <v>291</v>
      </c>
      <c r="B24" s="59"/>
      <c r="C24" s="59"/>
      <c r="D24" s="198" t="s">
        <v>292</v>
      </c>
      <c r="E24" s="1244"/>
      <c r="F24" s="1244"/>
      <c r="G24" s="59" t="s">
        <v>355</v>
      </c>
      <c r="H24" s="59"/>
      <c r="I24" s="59"/>
      <c r="J24" s="199" t="s">
        <v>356</v>
      </c>
      <c r="K24" s="1244"/>
      <c r="L24" s="1244"/>
      <c r="M24" s="1244"/>
      <c r="N24" s="59" t="s">
        <v>395</v>
      </c>
      <c r="O24" s="59"/>
      <c r="P24" s="198" t="s">
        <v>396</v>
      </c>
      <c r="Q24" s="1244"/>
      <c r="R24" s="1244"/>
      <c r="S24" s="1244"/>
      <c r="T24" s="1244"/>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2">
      <c r="A25" s="59" t="s">
        <v>293</v>
      </c>
      <c r="B25" s="59"/>
      <c r="C25" s="59"/>
      <c r="D25" s="198" t="s">
        <v>294</v>
      </c>
      <c r="E25" s="1244"/>
      <c r="F25" s="1244"/>
      <c r="G25" s="59" t="s">
        <v>357</v>
      </c>
      <c r="H25" s="59"/>
      <c r="I25" s="59"/>
      <c r="J25" s="199" t="s">
        <v>358</v>
      </c>
      <c r="K25" s="1244"/>
      <c r="L25" s="1244"/>
      <c r="M25" s="1244"/>
      <c r="N25" s="59" t="s">
        <v>397</v>
      </c>
      <c r="O25" s="59"/>
      <c r="P25" s="198" t="s">
        <v>398</v>
      </c>
      <c r="Q25" s="1244"/>
      <c r="R25" s="1244"/>
      <c r="S25" s="1244"/>
      <c r="T25" s="1244"/>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2">
      <c r="A26" s="59" t="s">
        <v>295</v>
      </c>
      <c r="B26" s="59"/>
      <c r="C26" s="59"/>
      <c r="D26" s="198" t="s">
        <v>296</v>
      </c>
      <c r="E26" s="1244"/>
      <c r="F26" s="1244"/>
      <c r="G26" s="59" t="s">
        <v>359</v>
      </c>
      <c r="H26" s="59"/>
      <c r="I26" s="59"/>
      <c r="J26" s="200" t="s">
        <v>360</v>
      </c>
      <c r="K26" s="1244"/>
      <c r="L26" s="1244"/>
      <c r="M26" s="1244"/>
      <c r="N26" s="59" t="s">
        <v>399</v>
      </c>
      <c r="O26" s="59"/>
      <c r="P26" s="198" t="s">
        <v>400</v>
      </c>
      <c r="Q26" s="1244"/>
      <c r="R26" s="1244"/>
      <c r="S26" s="1244"/>
      <c r="T26" s="1244"/>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2">
      <c r="A27" s="59" t="s">
        <v>297</v>
      </c>
      <c r="B27" s="59"/>
      <c r="C27" s="59"/>
      <c r="D27" s="198" t="s">
        <v>298</v>
      </c>
      <c r="E27" s="1244"/>
      <c r="F27" s="1244"/>
      <c r="G27" s="59" t="s">
        <v>361</v>
      </c>
      <c r="H27" s="59"/>
      <c r="I27" s="59"/>
      <c r="J27" s="200" t="s">
        <v>362</v>
      </c>
      <c r="K27" s="1244"/>
      <c r="L27" s="1244"/>
      <c r="M27" s="1244"/>
      <c r="N27" s="59" t="s">
        <v>401</v>
      </c>
      <c r="O27" s="59"/>
      <c r="P27" s="198" t="s">
        <v>402</v>
      </c>
      <c r="Q27" s="1244"/>
      <c r="R27" s="1244"/>
      <c r="S27" s="1244"/>
      <c r="T27" s="1244"/>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2">
      <c r="A28" s="59" t="s">
        <v>299</v>
      </c>
      <c r="B28" s="59"/>
      <c r="C28" s="59"/>
      <c r="D28" s="198" t="s">
        <v>300</v>
      </c>
      <c r="E28" s="1244"/>
      <c r="F28" s="1244"/>
      <c r="G28" s="59" t="s">
        <v>363</v>
      </c>
      <c r="H28" s="59"/>
      <c r="I28" s="59"/>
      <c r="J28" s="200" t="s">
        <v>364</v>
      </c>
      <c r="K28" s="1244"/>
      <c r="L28" s="1244"/>
      <c r="M28" s="1244"/>
      <c r="N28" s="59" t="s">
        <v>403</v>
      </c>
      <c r="O28" s="59"/>
      <c r="P28" s="198" t="s">
        <v>404</v>
      </c>
      <c r="Q28" s="1244"/>
      <c r="R28" s="1244"/>
      <c r="S28" s="1244"/>
      <c r="T28" s="1244"/>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2">
      <c r="A29" s="59" t="s">
        <v>301</v>
      </c>
      <c r="B29" s="59"/>
      <c r="C29" s="59"/>
      <c r="D29" s="198" t="s">
        <v>302</v>
      </c>
      <c r="E29" s="1244"/>
      <c r="F29" s="1244"/>
      <c r="G29" s="59" t="s">
        <v>365</v>
      </c>
      <c r="H29" s="59"/>
      <c r="I29" s="59"/>
      <c r="J29" s="200" t="s">
        <v>366</v>
      </c>
      <c r="K29" s="1244"/>
      <c r="L29" s="1244"/>
      <c r="M29" s="1244"/>
      <c r="N29" s="59" t="s">
        <v>405</v>
      </c>
      <c r="O29" s="59"/>
      <c r="P29" s="198" t="s">
        <v>406</v>
      </c>
      <c r="Q29" s="1244"/>
      <c r="R29" s="1244"/>
      <c r="S29" s="1244"/>
      <c r="T29" s="1244"/>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2">
      <c r="A30" s="59" t="s">
        <v>303</v>
      </c>
      <c r="B30" s="59"/>
      <c r="C30" s="59"/>
      <c r="D30" s="198" t="s">
        <v>304</v>
      </c>
      <c r="E30" s="1244"/>
      <c r="F30" s="1244"/>
      <c r="G30" s="59"/>
      <c r="H30" s="59"/>
      <c r="I30" s="59"/>
      <c r="J30" s="283"/>
      <c r="K30" s="283"/>
      <c r="L30" s="283"/>
      <c r="M30" s="283"/>
      <c r="N30" s="59" t="s">
        <v>407</v>
      </c>
      <c r="O30" s="59"/>
      <c r="P30" s="198" t="s">
        <v>408</v>
      </c>
      <c r="Q30" s="1244"/>
      <c r="R30" s="1244"/>
      <c r="S30" s="1244"/>
      <c r="T30" s="1244"/>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2">
      <c r="A31" s="59" t="s">
        <v>305</v>
      </c>
      <c r="B31" s="59"/>
      <c r="C31" s="59"/>
      <c r="D31" s="198" t="s">
        <v>306</v>
      </c>
      <c r="E31" s="1244"/>
      <c r="F31" s="1244"/>
      <c r="G31" s="59"/>
      <c r="H31" s="59"/>
      <c r="I31" s="59"/>
      <c r="J31" s="283"/>
      <c r="K31" s="283"/>
      <c r="L31" s="283"/>
      <c r="M31" s="283"/>
      <c r="N31" s="59" t="s">
        <v>409</v>
      </c>
      <c r="O31" s="59"/>
      <c r="P31" s="198" t="s">
        <v>410</v>
      </c>
      <c r="Q31" s="1244"/>
      <c r="R31" s="1244"/>
      <c r="S31" s="1244"/>
      <c r="T31" s="1244"/>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2">
      <c r="A32" s="59" t="s">
        <v>307</v>
      </c>
      <c r="B32" s="59"/>
      <c r="C32" s="59"/>
      <c r="D32" s="198" t="s">
        <v>308</v>
      </c>
      <c r="E32" s="1244"/>
      <c r="F32" s="1244"/>
      <c r="G32" s="59"/>
      <c r="H32" s="59"/>
      <c r="I32" s="59"/>
      <c r="J32" s="283"/>
      <c r="K32" s="283"/>
      <c r="L32" s="283"/>
      <c r="M32" s="283"/>
      <c r="N32" s="59" t="s">
        <v>411</v>
      </c>
      <c r="O32" s="59"/>
      <c r="P32" s="198" t="s">
        <v>412</v>
      </c>
      <c r="Q32" s="1244"/>
      <c r="R32" s="1244"/>
      <c r="S32" s="1244"/>
      <c r="T32" s="1244"/>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2">
      <c r="A33" s="59" t="s">
        <v>309</v>
      </c>
      <c r="B33" s="59"/>
      <c r="C33" s="59"/>
      <c r="D33" s="198" t="s">
        <v>310</v>
      </c>
      <c r="E33" s="1244"/>
      <c r="F33" s="1244"/>
      <c r="G33" s="59"/>
      <c r="H33" s="59"/>
      <c r="I33" s="59"/>
      <c r="J33" s="283"/>
      <c r="K33" s="283"/>
      <c r="L33" s="283"/>
      <c r="M33" s="283"/>
      <c r="N33" s="59" t="s">
        <v>413</v>
      </c>
      <c r="O33" s="59"/>
      <c r="P33" s="198" t="s">
        <v>414</v>
      </c>
      <c r="Q33" s="1244"/>
      <c r="R33" s="1244"/>
      <c r="S33" s="1244"/>
      <c r="T33" s="1244"/>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2">
      <c r="A34" s="59" t="s">
        <v>311</v>
      </c>
      <c r="B34" s="59"/>
      <c r="C34" s="59"/>
      <c r="D34" s="198" t="s">
        <v>312</v>
      </c>
      <c r="E34" s="1244"/>
      <c r="F34" s="1244"/>
      <c r="G34" s="59"/>
      <c r="H34" s="59"/>
      <c r="I34" s="59"/>
      <c r="J34" s="283"/>
      <c r="K34" s="283"/>
      <c r="L34" s="283"/>
      <c r="M34" s="283"/>
      <c r="N34" s="59" t="s">
        <v>415</v>
      </c>
      <c r="O34" s="59"/>
      <c r="P34" s="198" t="s">
        <v>416</v>
      </c>
      <c r="Q34" s="1244"/>
      <c r="R34" s="1244"/>
      <c r="S34" s="1244"/>
      <c r="T34" s="1244"/>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2">
      <c r="A35" s="59" t="s">
        <v>313</v>
      </c>
      <c r="B35" s="59"/>
      <c r="C35" s="59"/>
      <c r="D35" s="198" t="s">
        <v>314</v>
      </c>
      <c r="E35" s="1244"/>
      <c r="F35" s="1244"/>
      <c r="G35" s="59"/>
      <c r="H35" s="59"/>
      <c r="I35" s="59"/>
      <c r="J35" s="283"/>
      <c r="K35" s="283"/>
      <c r="L35" s="283"/>
      <c r="M35" s="283"/>
      <c r="N35" s="59" t="s">
        <v>417</v>
      </c>
      <c r="O35" s="59"/>
      <c r="P35" s="198" t="s">
        <v>418</v>
      </c>
      <c r="Q35" s="1244"/>
      <c r="R35" s="1244"/>
      <c r="S35" s="1244"/>
      <c r="T35" s="1244"/>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2">
      <c r="A36" s="59" t="s">
        <v>315</v>
      </c>
      <c r="B36" s="59"/>
      <c r="C36" s="59"/>
      <c r="D36" s="198" t="s">
        <v>316</v>
      </c>
      <c r="E36" s="1244"/>
      <c r="F36" s="1244"/>
      <c r="G36" s="59"/>
      <c r="H36" s="59"/>
      <c r="I36" s="59"/>
      <c r="J36" s="283"/>
      <c r="K36" s="283"/>
      <c r="L36" s="283"/>
      <c r="M36" s="283"/>
      <c r="N36" s="59" t="s">
        <v>419</v>
      </c>
      <c r="O36" s="59"/>
      <c r="P36" s="198" t="s">
        <v>420</v>
      </c>
      <c r="Q36" s="1244"/>
      <c r="R36" s="1244"/>
      <c r="S36" s="1244"/>
      <c r="T36" s="1244"/>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2">
      <c r="A37" s="59" t="s">
        <v>317</v>
      </c>
      <c r="B37" s="59"/>
      <c r="C37" s="59"/>
      <c r="D37" s="198" t="s">
        <v>318</v>
      </c>
      <c r="E37" s="1244"/>
      <c r="F37" s="1244"/>
      <c r="G37" s="59"/>
      <c r="H37" s="59"/>
      <c r="I37" s="59"/>
      <c r="J37" s="283"/>
      <c r="K37" s="283"/>
      <c r="L37" s="283"/>
      <c r="M37" s="283"/>
      <c r="N37" s="59" t="s">
        <v>421</v>
      </c>
      <c r="O37" s="59"/>
      <c r="P37" s="198" t="s">
        <v>422</v>
      </c>
      <c r="Q37" s="1244"/>
      <c r="R37" s="1244"/>
      <c r="S37" s="1244"/>
      <c r="T37" s="1244"/>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2">
      <c r="A38" s="59" t="s">
        <v>319</v>
      </c>
      <c r="B38" s="59"/>
      <c r="C38" s="59"/>
      <c r="D38" s="198" t="s">
        <v>320</v>
      </c>
      <c r="E38" s="1244"/>
      <c r="F38" s="1244"/>
      <c r="G38" s="59"/>
      <c r="H38" s="59"/>
      <c r="I38" s="59"/>
      <c r="J38" s="283"/>
      <c r="K38" s="283"/>
      <c r="L38" s="283"/>
      <c r="M38" s="283"/>
      <c r="N38" s="59" t="s">
        <v>423</v>
      </c>
      <c r="O38" s="59"/>
      <c r="P38" s="198" t="s">
        <v>424</v>
      </c>
      <c r="Q38" s="1244"/>
      <c r="R38" s="1244"/>
      <c r="S38" s="1244"/>
      <c r="T38" s="1244"/>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2">
      <c r="A39" s="59" t="s">
        <v>321</v>
      </c>
      <c r="B39" s="59"/>
      <c r="C39" s="59"/>
      <c r="D39" s="198" t="s">
        <v>322</v>
      </c>
      <c r="E39" s="1244"/>
      <c r="F39" s="1244"/>
      <c r="G39" s="59"/>
      <c r="H39" s="59"/>
      <c r="I39" s="59"/>
      <c r="J39" s="283"/>
      <c r="K39" s="283"/>
      <c r="L39" s="283"/>
      <c r="M39" s="283"/>
      <c r="N39" s="59" t="s">
        <v>425</v>
      </c>
      <c r="O39" s="59"/>
      <c r="P39" s="198" t="s">
        <v>426</v>
      </c>
      <c r="Q39" s="1244"/>
      <c r="R39" s="1244"/>
      <c r="S39" s="1244"/>
      <c r="T39" s="1244"/>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2">
      <c r="A40" s="59" t="s">
        <v>323</v>
      </c>
      <c r="B40" s="59"/>
      <c r="C40" s="59"/>
      <c r="D40" s="198" t="s">
        <v>324</v>
      </c>
      <c r="E40" s="1244"/>
      <c r="F40" s="1244"/>
      <c r="G40" s="59"/>
      <c r="H40" s="59"/>
      <c r="I40" s="59"/>
      <c r="J40" s="59"/>
      <c r="K40" s="62"/>
      <c r="L40" s="62"/>
      <c r="M40" s="62"/>
      <c r="N40" s="59" t="s">
        <v>427</v>
      </c>
      <c r="O40" s="59"/>
      <c r="P40" s="198" t="s">
        <v>428</v>
      </c>
      <c r="Q40" s="1244"/>
      <c r="R40" s="1244"/>
      <c r="S40" s="1244"/>
      <c r="T40" s="1244"/>
      <c r="U40" s="13"/>
      <c r="V40" s="13"/>
      <c r="W40" s="13"/>
      <c r="X40" s="13"/>
      <c r="Y40" s="13"/>
      <c r="Z40" s="13"/>
      <c r="AA40" s="13"/>
      <c r="AB40" s="13"/>
      <c r="AC40" s="13"/>
      <c r="AD40" s="13"/>
      <c r="AE40" s="13"/>
      <c r="AF40" s="1247"/>
      <c r="AG40" s="1247"/>
      <c r="AH40" s="1247"/>
      <c r="AI40" s="1247"/>
      <c r="AJ40" s="1247"/>
      <c r="AK40" s="1247"/>
      <c r="AL40" s="1247"/>
      <c r="AM40" s="1247"/>
      <c r="AN40" s="13"/>
    </row>
    <row r="41" spans="1:41" s="2" customFormat="1" ht="12.75" customHeight="1" x14ac:dyDescent="0.2">
      <c r="A41" s="59" t="s">
        <v>325</v>
      </c>
      <c r="B41" s="59"/>
      <c r="C41" s="59"/>
      <c r="D41" s="198" t="s">
        <v>326</v>
      </c>
      <c r="E41" s="1244"/>
      <c r="F41" s="1244"/>
      <c r="G41" s="59"/>
      <c r="H41" s="59"/>
      <c r="I41" s="59"/>
      <c r="J41" s="59"/>
      <c r="K41" s="62"/>
      <c r="L41" s="62"/>
      <c r="M41" s="62"/>
      <c r="N41" s="59" t="s">
        <v>429</v>
      </c>
      <c r="O41" s="59"/>
      <c r="P41" s="198" t="s">
        <v>430</v>
      </c>
      <c r="Q41" s="1244"/>
      <c r="R41" s="1244"/>
      <c r="S41" s="1244"/>
      <c r="T41" s="1244"/>
      <c r="U41" s="282"/>
      <c r="V41" s="282"/>
      <c r="W41" s="33"/>
      <c r="X41" s="282"/>
      <c r="Y41" s="282"/>
      <c r="Z41" s="282"/>
      <c r="AA41" s="33"/>
      <c r="AB41" s="282"/>
      <c r="AC41" s="282"/>
      <c r="AD41" s="33"/>
      <c r="AE41" s="33"/>
      <c r="AF41" s="284"/>
      <c r="AG41" s="284"/>
      <c r="AH41" s="284"/>
      <c r="AI41" s="284"/>
      <c r="AJ41" s="284"/>
      <c r="AK41" s="284"/>
      <c r="AL41" s="284"/>
      <c r="AM41" s="34"/>
      <c r="AN41" s="13"/>
    </row>
    <row r="42" spans="1:41" s="2" customFormat="1" ht="12.75" customHeight="1" x14ac:dyDescent="0.2">
      <c r="A42" s="59"/>
      <c r="B42" s="59"/>
      <c r="C42" s="59"/>
      <c r="D42" s="59"/>
      <c r="E42" s="59"/>
      <c r="F42" s="59"/>
      <c r="G42" s="59"/>
      <c r="H42" s="59"/>
      <c r="I42" s="59"/>
      <c r="J42" s="59"/>
      <c r="K42" s="62"/>
      <c r="L42" s="62"/>
      <c r="M42" s="62"/>
      <c r="N42" s="59" t="s">
        <v>431</v>
      </c>
      <c r="O42" s="59"/>
      <c r="P42" s="198" t="s">
        <v>432</v>
      </c>
      <c r="Q42" s="1244"/>
      <c r="R42" s="1244"/>
      <c r="S42" s="1244"/>
      <c r="T42" s="1244"/>
      <c r="U42" s="81"/>
      <c r="V42" s="81"/>
      <c r="W42" s="1248"/>
      <c r="X42" s="1248"/>
      <c r="Y42" s="1248"/>
      <c r="Z42" s="1248"/>
      <c r="AA42" s="1245"/>
      <c r="AB42" s="1245"/>
      <c r="AC42" s="1245"/>
      <c r="AD42" s="1246"/>
      <c r="AE42" s="1246"/>
      <c r="AF42" s="35"/>
      <c r="AG42" s="35"/>
      <c r="AH42" s="35"/>
      <c r="AI42" s="35"/>
      <c r="AJ42" s="35"/>
      <c r="AK42" s="35"/>
      <c r="AL42" s="35"/>
      <c r="AM42" s="35"/>
      <c r="AN42" s="13"/>
    </row>
    <row r="43" spans="1:41" s="2" customFormat="1" ht="12.75" customHeight="1" x14ac:dyDescent="0.2">
      <c r="A43" s="59"/>
      <c r="B43" s="59"/>
      <c r="C43" s="59"/>
      <c r="D43" s="59"/>
      <c r="E43" s="59"/>
      <c r="F43" s="59"/>
      <c r="G43" s="59"/>
      <c r="H43" s="59"/>
      <c r="I43" s="59"/>
      <c r="J43" s="59"/>
      <c r="K43" s="62"/>
      <c r="L43" s="62"/>
      <c r="M43" s="62"/>
      <c r="N43" s="59"/>
      <c r="O43" s="59"/>
      <c r="P43" s="59"/>
      <c r="Q43" s="283"/>
      <c r="R43" s="18"/>
      <c r="S43" s="87"/>
      <c r="T43" s="87"/>
      <c r="U43" s="81"/>
      <c r="V43" s="81"/>
      <c r="W43" s="36"/>
      <c r="X43" s="36"/>
      <c r="Y43" s="36"/>
      <c r="Z43" s="36"/>
      <c r="AA43" s="1245"/>
      <c r="AB43" s="1245"/>
      <c r="AC43" s="1245"/>
      <c r="AD43" s="1246"/>
      <c r="AE43" s="1246"/>
      <c r="AF43" s="37"/>
      <c r="AG43" s="37"/>
      <c r="AH43" s="37"/>
      <c r="AI43" s="37"/>
      <c r="AJ43" s="37"/>
      <c r="AK43" s="37"/>
      <c r="AL43" s="37"/>
      <c r="AM43" s="37"/>
      <c r="AN43" s="13"/>
    </row>
    <row r="44" spans="1:41" s="2" customFormat="1" ht="12.75" customHeight="1" x14ac:dyDescent="0.2">
      <c r="A44" s="96"/>
      <c r="B44" s="96"/>
      <c r="C44" s="96"/>
      <c r="D44" s="1243"/>
      <c r="E44" s="1243"/>
      <c r="F44" s="1243"/>
      <c r="G44" s="1243"/>
      <c r="H44" s="1243"/>
      <c r="I44" s="1243"/>
      <c r="J44" s="1243"/>
      <c r="K44" s="62"/>
      <c r="L44" s="62"/>
      <c r="M44" s="62"/>
      <c r="N44" s="59"/>
      <c r="O44" s="59"/>
      <c r="P44" s="59"/>
      <c r="Q44" s="283"/>
      <c r="R44" s="12"/>
      <c r="S44" s="87"/>
      <c r="T44" s="87"/>
      <c r="U44" s="81"/>
      <c r="V44" s="81"/>
      <c r="W44" s="36"/>
      <c r="X44" s="36"/>
      <c r="Y44" s="36"/>
      <c r="Z44" s="36"/>
      <c r="AA44" s="1245"/>
      <c r="AB44" s="1245"/>
      <c r="AC44" s="1245"/>
      <c r="AD44" s="1246"/>
      <c r="AE44" s="1246"/>
      <c r="AF44" s="37"/>
      <c r="AG44" s="37"/>
      <c r="AH44" s="37"/>
      <c r="AI44" s="37"/>
      <c r="AJ44" s="37"/>
      <c r="AK44" s="37"/>
      <c r="AL44" s="37"/>
      <c r="AM44" s="37"/>
      <c r="AN44" s="13"/>
    </row>
    <row r="45" spans="1:41" s="2" customFormat="1" ht="12.75" customHeight="1" x14ac:dyDescent="0.2">
      <c r="A45" s="59"/>
      <c r="B45" s="59"/>
      <c r="C45" s="59"/>
      <c r="D45" s="1243"/>
      <c r="E45" s="1243"/>
      <c r="F45" s="1243"/>
      <c r="G45" s="1243"/>
      <c r="H45" s="1243"/>
      <c r="I45" s="1243"/>
      <c r="J45" s="1243"/>
      <c r="K45" s="62"/>
      <c r="L45" s="62"/>
      <c r="M45" s="62"/>
      <c r="N45" s="59"/>
      <c r="O45" s="59"/>
      <c r="P45" s="59"/>
      <c r="Q45" s="283"/>
      <c r="R45" s="12"/>
      <c r="S45" s="87"/>
      <c r="T45" s="87"/>
      <c r="U45" s="81"/>
      <c r="V45" s="81"/>
      <c r="W45" s="36"/>
      <c r="X45" s="36"/>
      <c r="Y45" s="36"/>
      <c r="Z45" s="36"/>
      <c r="AA45" s="1245"/>
      <c r="AB45" s="1245"/>
      <c r="AC45" s="1245"/>
      <c r="AD45" s="1246"/>
      <c r="AE45" s="1246"/>
      <c r="AF45" s="37"/>
      <c r="AG45" s="37"/>
      <c r="AH45" s="37"/>
      <c r="AI45" s="37"/>
      <c r="AJ45" s="37"/>
      <c r="AK45" s="37"/>
      <c r="AL45" s="37"/>
      <c r="AM45" s="37"/>
      <c r="AN45" s="13"/>
    </row>
    <row r="46" spans="1:41" s="2" customFormat="1" ht="12.75" customHeight="1" x14ac:dyDescent="0.2">
      <c r="A46" s="59"/>
      <c r="B46" s="59"/>
      <c r="C46" s="59"/>
      <c r="D46" s="1243"/>
      <c r="E46" s="1243"/>
      <c r="F46" s="1243"/>
      <c r="G46" s="1243"/>
      <c r="H46" s="1243"/>
      <c r="I46" s="1243"/>
      <c r="J46" s="1243"/>
      <c r="K46" s="62"/>
      <c r="L46" s="62"/>
      <c r="M46" s="62"/>
      <c r="N46" s="59"/>
      <c r="O46" s="59"/>
      <c r="P46" s="59"/>
      <c r="Q46" s="283"/>
      <c r="R46" s="12"/>
      <c r="S46" s="87"/>
      <c r="T46" s="87"/>
      <c r="U46" s="81"/>
      <c r="V46" s="81"/>
      <c r="W46" s="36"/>
      <c r="X46" s="36"/>
      <c r="Y46" s="36"/>
      <c r="Z46" s="36"/>
      <c r="AA46" s="1245"/>
      <c r="AB46" s="1245"/>
      <c r="AC46" s="1245"/>
      <c r="AD46" s="1246"/>
      <c r="AE46" s="1246"/>
      <c r="AF46" s="37"/>
      <c r="AG46" s="37"/>
      <c r="AH46" s="37"/>
      <c r="AI46" s="37"/>
      <c r="AJ46" s="37"/>
      <c r="AK46" s="37"/>
      <c r="AL46" s="37"/>
      <c r="AM46" s="37"/>
      <c r="AN46" s="13"/>
    </row>
    <row r="47" spans="1:41" s="2" customFormat="1" ht="12.75" customHeight="1" x14ac:dyDescent="0.2">
      <c r="A47" s="59"/>
      <c r="B47" s="59"/>
      <c r="C47" s="59"/>
      <c r="D47" s="1243"/>
      <c r="E47" s="1243"/>
      <c r="F47" s="1243"/>
      <c r="G47" s="1243"/>
      <c r="H47" s="1243"/>
      <c r="I47" s="1243"/>
      <c r="J47" s="1243"/>
      <c r="K47" s="62"/>
      <c r="L47" s="62"/>
      <c r="M47" s="62"/>
      <c r="N47" s="59"/>
      <c r="O47" s="59"/>
      <c r="P47" s="59"/>
      <c r="Q47" s="283"/>
      <c r="R47" s="12"/>
      <c r="S47" s="87"/>
      <c r="T47" s="87"/>
      <c r="U47" s="81"/>
      <c r="V47" s="81"/>
      <c r="W47" s="36"/>
      <c r="X47" s="36"/>
      <c r="Y47" s="36"/>
      <c r="Z47" s="36"/>
      <c r="AA47" s="1245"/>
      <c r="AB47" s="1245"/>
      <c r="AC47" s="1245"/>
      <c r="AD47" s="1246"/>
      <c r="AE47" s="1246"/>
      <c r="AF47" s="37"/>
      <c r="AG47" s="37"/>
      <c r="AH47" s="37"/>
      <c r="AI47" s="37"/>
      <c r="AJ47" s="37"/>
      <c r="AK47" s="37"/>
      <c r="AL47" s="37"/>
      <c r="AM47" s="37"/>
      <c r="AN47" s="13"/>
    </row>
    <row r="48" spans="1:41" s="2" customFormat="1" ht="12.75" customHeight="1" x14ac:dyDescent="0.2">
      <c r="A48" s="59"/>
      <c r="B48" s="59"/>
      <c r="C48" s="59"/>
      <c r="D48" s="1243"/>
      <c r="E48" s="1243"/>
      <c r="F48" s="1243"/>
      <c r="G48" s="1243"/>
      <c r="H48" s="1243"/>
      <c r="I48" s="1243"/>
      <c r="J48" s="1243"/>
      <c r="K48" s="62"/>
      <c r="L48" s="62"/>
      <c r="M48" s="62"/>
      <c r="N48" s="59"/>
      <c r="O48" s="59"/>
      <c r="P48" s="59"/>
      <c r="Q48" s="283"/>
      <c r="R48" s="12"/>
      <c r="S48" s="87"/>
      <c r="T48" s="87"/>
      <c r="U48" s="81"/>
      <c r="V48" s="81"/>
      <c r="W48" s="36"/>
      <c r="X48" s="36"/>
      <c r="Y48" s="36"/>
      <c r="Z48" s="36"/>
      <c r="AA48" s="1245"/>
      <c r="AB48" s="1245"/>
      <c r="AC48" s="1245"/>
      <c r="AD48" s="1246"/>
      <c r="AE48" s="1246"/>
      <c r="AF48" s="37"/>
      <c r="AG48" s="37"/>
      <c r="AH48" s="37"/>
      <c r="AI48" s="37"/>
      <c r="AJ48" s="37"/>
      <c r="AK48" s="37"/>
      <c r="AL48" s="37"/>
      <c r="AM48" s="37"/>
      <c r="AN48" s="13"/>
    </row>
    <row r="49" spans="1:40" s="2" customFormat="1" ht="12" customHeight="1" x14ac:dyDescent="0.2">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2">
      <c r="A50" s="18" t="str">
        <f>'40-15 PRES - MANDATORY'!$B$63</f>
        <v>DeCAF 40-15 + DeCAF 40-16, Apr 21, 2025</v>
      </c>
      <c r="B50" s="18"/>
      <c r="C50" s="18"/>
      <c r="D50" s="28"/>
      <c r="E50" s="280"/>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53"/>
      <c r="AG50" s="1253"/>
      <c r="AH50" s="1253"/>
      <c r="AI50" s="1253"/>
      <c r="AJ50" s="13"/>
      <c r="AK50" s="13"/>
      <c r="AL50" s="13"/>
      <c r="AM50" s="13"/>
      <c r="AN50" s="13"/>
    </row>
    <row r="51" spans="1:40" s="2" customFormat="1" ht="11.25" customHeight="1" x14ac:dyDescent="0.2">
      <c r="A51" s="282"/>
      <c r="B51" s="282"/>
      <c r="C51" s="282"/>
      <c r="D51" s="89"/>
      <c r="E51" s="89"/>
      <c r="F51" s="90"/>
      <c r="G51" s="282"/>
      <c r="H51" s="282"/>
      <c r="I51" s="282"/>
      <c r="J51" s="282"/>
      <c r="K51" s="282"/>
      <c r="L51" s="282"/>
      <c r="M51" s="282"/>
      <c r="N51" s="282"/>
      <c r="O51" s="282"/>
      <c r="P51" s="282"/>
      <c r="Q51" s="282"/>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 ref="E15:F15"/>
    <mergeCell ref="K15:M15"/>
    <mergeCell ref="Q15:T15"/>
    <mergeCell ref="E16:F16"/>
    <mergeCell ref="K16:M16"/>
    <mergeCell ref="Q16:T16"/>
    <mergeCell ref="E13:F13"/>
    <mergeCell ref="K13:M13"/>
    <mergeCell ref="Q13:T13"/>
    <mergeCell ref="E14:F14"/>
    <mergeCell ref="K14:M14"/>
    <mergeCell ref="Q14:T14"/>
    <mergeCell ref="E19:F19"/>
    <mergeCell ref="K19:M19"/>
    <mergeCell ref="Q19:T19"/>
    <mergeCell ref="E20:F20"/>
    <mergeCell ref="K20:M20"/>
    <mergeCell ref="Q20:T20"/>
    <mergeCell ref="E17:F17"/>
    <mergeCell ref="K17:M17"/>
    <mergeCell ref="Q17:T17"/>
    <mergeCell ref="E18:F18"/>
    <mergeCell ref="K18:M18"/>
    <mergeCell ref="Q18:T18"/>
    <mergeCell ref="E23:F23"/>
    <mergeCell ref="K23:M23"/>
    <mergeCell ref="Q23:T23"/>
    <mergeCell ref="E24:F24"/>
    <mergeCell ref="K24:M24"/>
    <mergeCell ref="Q24:T24"/>
    <mergeCell ref="E21:F21"/>
    <mergeCell ref="K21:M21"/>
    <mergeCell ref="Q21:T21"/>
    <mergeCell ref="E22:F22"/>
    <mergeCell ref="K22:M22"/>
    <mergeCell ref="Q22:T22"/>
    <mergeCell ref="E27:F27"/>
    <mergeCell ref="K27:M27"/>
    <mergeCell ref="Q27:T27"/>
    <mergeCell ref="E28:F28"/>
    <mergeCell ref="K28:M28"/>
    <mergeCell ref="Q28:T28"/>
    <mergeCell ref="E25:F25"/>
    <mergeCell ref="K25:M25"/>
    <mergeCell ref="Q25:T25"/>
    <mergeCell ref="E26:F26"/>
    <mergeCell ref="K26:M26"/>
    <mergeCell ref="Q26:T26"/>
    <mergeCell ref="E32:F32"/>
    <mergeCell ref="Q32:T32"/>
    <mergeCell ref="E33:F33"/>
    <mergeCell ref="Q33:T33"/>
    <mergeCell ref="E34:F34"/>
    <mergeCell ref="Q34:T34"/>
    <mergeCell ref="E29:F29"/>
    <mergeCell ref="K29:M29"/>
    <mergeCell ref="Q29:T29"/>
    <mergeCell ref="E30:F30"/>
    <mergeCell ref="Q30:T30"/>
    <mergeCell ref="E31:F31"/>
    <mergeCell ref="Q31:T31"/>
    <mergeCell ref="E38:F38"/>
    <mergeCell ref="Q38:T38"/>
    <mergeCell ref="E39:F39"/>
    <mergeCell ref="Q39:T39"/>
    <mergeCell ref="E40:F40"/>
    <mergeCell ref="Q40:T40"/>
    <mergeCell ref="E35:F35"/>
    <mergeCell ref="Q35:T35"/>
    <mergeCell ref="E36:F36"/>
    <mergeCell ref="Q36:T36"/>
    <mergeCell ref="E37:F37"/>
    <mergeCell ref="Q37:T3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D48:J48"/>
    <mergeCell ref="AA48:AC48"/>
    <mergeCell ref="AD48:AE48"/>
    <mergeCell ref="AF50:AI50"/>
    <mergeCell ref="D46:J46"/>
    <mergeCell ref="AA46:AC46"/>
    <mergeCell ref="AD46:AE46"/>
    <mergeCell ref="D47:J47"/>
    <mergeCell ref="AA47:AC47"/>
    <mergeCell ref="AD47:AE47"/>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28515625" defaultRowHeight="15" x14ac:dyDescent="0.25"/>
  <cols>
    <col min="1" max="21" width="1.7109375" style="260" customWidth="1"/>
    <col min="22" max="22" width="9.28515625" style="260" customWidth="1"/>
    <col min="23" max="58" width="1.7109375" style="260" customWidth="1"/>
    <col min="59" max="59" width="9.28515625" style="260" customWidth="1"/>
    <col min="60" max="95" width="1.7109375" style="260" customWidth="1"/>
    <col min="96" max="96" width="9.28515625" style="260" customWidth="1"/>
    <col min="97" max="99" width="1.7109375" style="260" customWidth="1"/>
    <col min="100" max="100" width="2.28515625" style="260" customWidth="1"/>
    <col min="101" max="112" width="1.7109375" style="260" customWidth="1"/>
    <col min="113" max="113" width="20.7109375" style="260" bestFit="1" customWidth="1"/>
    <col min="114" max="16384" width="9.28515625" style="260"/>
  </cols>
  <sheetData>
    <row r="1" spans="1:113" x14ac:dyDescent="0.25">
      <c r="A1" s="114" t="s">
        <v>7</v>
      </c>
      <c r="B1" s="832"/>
      <c r="C1" s="832"/>
      <c r="D1" s="832"/>
      <c r="E1" s="832"/>
      <c r="F1" s="832"/>
      <c r="G1" s="832"/>
      <c r="H1" s="832"/>
      <c r="I1" s="1109" t="str">
        <f>IF('40-15 PRES - MANDATORY'!$E$8&gt;0,'40-15 PRES - MANDATORY'!$E$8,"")</f>
        <v/>
      </c>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1281" t="s">
        <v>549</v>
      </c>
      <c r="CN1" s="1281"/>
      <c r="CO1" s="1281"/>
      <c r="CP1" s="1281"/>
      <c r="CQ1" s="1281"/>
      <c r="CR1" s="1281"/>
      <c r="CS1" s="1280" t="str">
        <f>IF(NOT('40-15 PRES - MANDATORY'!$Y$12=""),'40-15 PRES - MANDATORY'!$Y$12,"")</f>
        <v/>
      </c>
      <c r="CT1" s="1280"/>
      <c r="CU1" s="1280"/>
      <c r="CV1" s="1280"/>
      <c r="CW1" s="1280"/>
      <c r="CX1" s="1280"/>
      <c r="CY1" s="1280"/>
      <c r="CZ1" s="1280"/>
      <c r="DA1" s="1280"/>
      <c r="DB1" s="1280"/>
      <c r="DC1" s="1280"/>
      <c r="DD1" s="1280"/>
      <c r="DE1" s="1280"/>
      <c r="DF1" s="1280"/>
      <c r="DG1" s="1280"/>
    </row>
    <row r="2" spans="1:113" ht="15.75" thickBot="1" x14ac:dyDescent="0.3">
      <c r="A2" s="823" t="s">
        <v>8</v>
      </c>
      <c r="B2" s="738"/>
      <c r="C2" s="738"/>
      <c r="D2" s="738"/>
      <c r="E2" s="738"/>
      <c r="F2" s="738"/>
      <c r="G2" s="738"/>
      <c r="H2" s="738"/>
      <c r="I2" s="1279" t="str">
        <f>IF('40-15 PRES - MANDATORY'!$E$10&gt;0,'40-15 PRES - MANDATORY'!$E$10,"")</f>
        <v/>
      </c>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738"/>
      <c r="AH2" s="738"/>
      <c r="AI2" s="186" t="s">
        <v>745</v>
      </c>
      <c r="AJ2" s="738"/>
      <c r="AK2" s="738"/>
      <c r="AL2" s="738"/>
      <c r="AM2" s="738"/>
      <c r="AN2" s="738"/>
      <c r="AO2" s="738"/>
      <c r="AP2" s="738"/>
      <c r="AQ2" s="738"/>
      <c r="AR2" s="738"/>
      <c r="AS2" s="738"/>
      <c r="AT2" s="187" t="s">
        <v>550</v>
      </c>
      <c r="AU2" s="822" t="str">
        <f>IF('40-15 PRES - MANDATORY'!$G$12&gt;0,'40-15 PRES - MANDATORY'!$G$12,"")</f>
        <v/>
      </c>
      <c r="AV2" s="738"/>
      <c r="AW2" s="738"/>
      <c r="AX2" s="738"/>
      <c r="AY2" s="738"/>
      <c r="AZ2" s="822"/>
      <c r="BA2" s="822"/>
      <c r="BB2" s="822"/>
      <c r="BC2" s="738"/>
      <c r="BD2" s="187"/>
      <c r="BE2" s="187"/>
      <c r="BF2" s="187"/>
      <c r="BG2" s="187"/>
      <c r="BH2" s="187"/>
      <c r="BI2" s="738"/>
      <c r="BJ2" s="187" t="s">
        <v>10</v>
      </c>
      <c r="BK2" s="1279" t="str">
        <f>IF('40-15 PRES - MANDATORY'!$M$12&gt;0,'40-15 PRES - MANDATORY'!$M$12,"")</f>
        <v/>
      </c>
      <c r="BL2" s="1279"/>
      <c r="BM2" s="1279"/>
      <c r="BN2" s="1279"/>
      <c r="BO2" s="1279"/>
      <c r="BP2" s="1279"/>
      <c r="BQ2" s="1279"/>
      <c r="BR2" s="1279"/>
      <c r="BS2" s="1279"/>
      <c r="BT2" s="1279"/>
      <c r="BU2" s="1279"/>
      <c r="BV2" s="1279"/>
      <c r="BW2" s="1279"/>
      <c r="BX2" s="1279"/>
      <c r="BY2" s="1279"/>
      <c r="BZ2" s="822"/>
      <c r="CA2" s="822"/>
      <c r="CB2" s="822"/>
      <c r="CC2" s="822"/>
      <c r="CD2" s="822"/>
      <c r="CE2" s="822"/>
      <c r="CF2" s="822"/>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row>
    <row r="3" spans="1:113" ht="30" customHeight="1" thickBot="1" x14ac:dyDescent="0.3">
      <c r="A3" s="1273" t="s">
        <v>866</v>
      </c>
      <c r="B3" s="1273"/>
      <c r="C3" s="1273"/>
      <c r="D3" s="1273"/>
      <c r="E3" s="1273"/>
      <c r="F3" s="1273"/>
      <c r="G3" s="1273"/>
      <c r="H3" s="1273"/>
      <c r="I3" s="1273"/>
      <c r="J3" s="1273" t="s">
        <v>551</v>
      </c>
      <c r="K3" s="1273"/>
      <c r="L3" s="1273"/>
      <c r="M3" s="1273"/>
      <c r="N3" s="1273"/>
      <c r="O3" s="1273"/>
      <c r="P3" s="1273"/>
      <c r="Q3" s="1273"/>
      <c r="R3" s="1273"/>
      <c r="S3" s="1273"/>
      <c r="T3" s="1273"/>
      <c r="U3" s="1273"/>
      <c r="V3" s="1273"/>
      <c r="W3" s="1273" t="s">
        <v>63</v>
      </c>
      <c r="X3" s="1273"/>
      <c r="Y3" s="1273"/>
      <c r="Z3" s="1273"/>
      <c r="AA3" s="1273"/>
      <c r="AB3" s="1273"/>
      <c r="AC3" s="1273"/>
      <c r="AD3" s="1273"/>
      <c r="AE3" s="1273"/>
      <c r="AF3" s="1273"/>
      <c r="AG3" s="1274" t="s">
        <v>552</v>
      </c>
      <c r="AH3" s="1274"/>
      <c r="AI3" s="1274"/>
      <c r="AJ3" s="1274"/>
      <c r="AK3" s="1275"/>
      <c r="AL3" s="1273" t="s">
        <v>866</v>
      </c>
      <c r="AM3" s="1273"/>
      <c r="AN3" s="1273"/>
      <c r="AO3" s="1273"/>
      <c r="AP3" s="1273"/>
      <c r="AQ3" s="1273"/>
      <c r="AR3" s="1273"/>
      <c r="AS3" s="1273"/>
      <c r="AT3" s="1273"/>
      <c r="AU3" s="1273" t="s">
        <v>551</v>
      </c>
      <c r="AV3" s="1273"/>
      <c r="AW3" s="1273"/>
      <c r="AX3" s="1273"/>
      <c r="AY3" s="1273"/>
      <c r="AZ3" s="1273"/>
      <c r="BA3" s="1273"/>
      <c r="BB3" s="1273"/>
      <c r="BC3" s="1273"/>
      <c r="BD3" s="1273"/>
      <c r="BE3" s="1273"/>
      <c r="BF3" s="1273"/>
      <c r="BG3" s="1273"/>
      <c r="BH3" s="1273" t="s">
        <v>63</v>
      </c>
      <c r="BI3" s="1273"/>
      <c r="BJ3" s="1273"/>
      <c r="BK3" s="1273"/>
      <c r="BL3" s="1273"/>
      <c r="BM3" s="1273"/>
      <c r="BN3" s="1273"/>
      <c r="BO3" s="1273"/>
      <c r="BP3" s="1273"/>
      <c r="BQ3" s="1273"/>
      <c r="BR3" s="1274" t="s">
        <v>552</v>
      </c>
      <c r="BS3" s="1274"/>
      <c r="BT3" s="1274"/>
      <c r="BU3" s="1274"/>
      <c r="BV3" s="1275"/>
      <c r="BW3" s="1273" t="s">
        <v>866</v>
      </c>
      <c r="BX3" s="1273"/>
      <c r="BY3" s="1273"/>
      <c r="BZ3" s="1273"/>
      <c r="CA3" s="1273"/>
      <c r="CB3" s="1273"/>
      <c r="CC3" s="1273"/>
      <c r="CD3" s="1273"/>
      <c r="CE3" s="1273"/>
      <c r="CF3" s="1273" t="s">
        <v>551</v>
      </c>
      <c r="CG3" s="1273"/>
      <c r="CH3" s="1273"/>
      <c r="CI3" s="1273"/>
      <c r="CJ3" s="1273"/>
      <c r="CK3" s="1273"/>
      <c r="CL3" s="1273"/>
      <c r="CM3" s="1273"/>
      <c r="CN3" s="1273"/>
      <c r="CO3" s="1273"/>
      <c r="CP3" s="1273"/>
      <c r="CQ3" s="1273"/>
      <c r="CR3" s="1273"/>
      <c r="CS3" s="1276" t="s">
        <v>63</v>
      </c>
      <c r="CT3" s="1276"/>
      <c r="CU3" s="1276"/>
      <c r="CV3" s="1276"/>
      <c r="CW3" s="1276"/>
      <c r="CX3" s="1276"/>
      <c r="CY3" s="1276"/>
      <c r="CZ3" s="1276"/>
      <c r="DA3" s="1276"/>
      <c r="DB3" s="1276"/>
      <c r="DC3" s="1277" t="s">
        <v>552</v>
      </c>
      <c r="DD3" s="1277"/>
      <c r="DE3" s="1277"/>
      <c r="DF3" s="1277"/>
      <c r="DG3" s="1278"/>
    </row>
    <row r="4" spans="1:113" x14ac:dyDescent="0.25">
      <c r="A4" s="1270"/>
      <c r="B4" s="1271"/>
      <c r="C4" s="1271"/>
      <c r="D4" s="1271"/>
      <c r="E4" s="1271"/>
      <c r="F4" s="1271"/>
      <c r="G4" s="1271"/>
      <c r="H4" s="1271"/>
      <c r="I4" s="1272"/>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5"/>
      <c r="AH4" s="1265"/>
      <c r="AI4" s="1265"/>
      <c r="AJ4" s="1265"/>
      <c r="AK4" s="1266"/>
      <c r="AL4" s="1267"/>
      <c r="AM4" s="1263"/>
      <c r="AN4" s="1263"/>
      <c r="AO4" s="1263"/>
      <c r="AP4" s="1263"/>
      <c r="AQ4" s="1263"/>
      <c r="AR4" s="1263"/>
      <c r="AS4" s="1263"/>
      <c r="AT4" s="1263"/>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265"/>
      <c r="BS4" s="1265"/>
      <c r="BT4" s="1265"/>
      <c r="BU4" s="1265"/>
      <c r="BV4" s="1266"/>
      <c r="BW4" s="1267"/>
      <c r="BX4" s="1263"/>
      <c r="BY4" s="1263"/>
      <c r="BZ4" s="1263"/>
      <c r="CA4" s="1263"/>
      <c r="CB4" s="1263"/>
      <c r="CC4" s="1263"/>
      <c r="CD4" s="1263"/>
      <c r="CE4" s="1263"/>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268"/>
      <c r="DD4" s="1268"/>
      <c r="DE4" s="1268"/>
      <c r="DF4" s="1268"/>
      <c r="DG4" s="1269"/>
      <c r="DI4" s="737" t="s">
        <v>1106</v>
      </c>
    </row>
    <row r="5" spans="1:113" x14ac:dyDescent="0.25">
      <c r="A5" s="1263"/>
      <c r="B5" s="1263"/>
      <c r="C5" s="1263"/>
      <c r="D5" s="1263"/>
      <c r="E5" s="1263"/>
      <c r="F5" s="1263"/>
      <c r="G5" s="1263"/>
      <c r="H5" s="1263"/>
      <c r="I5" s="1263"/>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G5" s="1259"/>
      <c r="AH5" s="1259"/>
      <c r="AI5" s="1259"/>
      <c r="AJ5" s="1259"/>
      <c r="AK5" s="1260"/>
      <c r="AL5" s="1261"/>
      <c r="AM5" s="1262"/>
      <c r="AN5" s="1262"/>
      <c r="AO5" s="1262"/>
      <c r="AP5" s="1262"/>
      <c r="AQ5" s="1262"/>
      <c r="AR5" s="1262"/>
      <c r="AS5" s="1262"/>
      <c r="AT5" s="1262"/>
      <c r="AU5" s="1258"/>
      <c r="AV5" s="1258"/>
      <c r="AW5" s="1258"/>
      <c r="AX5" s="1258"/>
      <c r="AY5" s="1258"/>
      <c r="AZ5" s="1258"/>
      <c r="BA5" s="1258"/>
      <c r="BB5" s="1258"/>
      <c r="BC5" s="1258"/>
      <c r="BD5" s="1258"/>
      <c r="BE5" s="1258"/>
      <c r="BF5" s="1258"/>
      <c r="BG5" s="1258"/>
      <c r="BH5" s="1258"/>
      <c r="BI5" s="1258"/>
      <c r="BJ5" s="1258"/>
      <c r="BK5" s="1258"/>
      <c r="BL5" s="1258"/>
      <c r="BM5" s="1258"/>
      <c r="BN5" s="1258"/>
      <c r="BO5" s="1258"/>
      <c r="BP5" s="1258"/>
      <c r="BQ5" s="1258"/>
      <c r="BR5" s="1259"/>
      <c r="BS5" s="1259"/>
      <c r="BT5" s="1259"/>
      <c r="BU5" s="1259"/>
      <c r="BV5" s="1260"/>
      <c r="BW5" s="1261"/>
      <c r="BX5" s="1262"/>
      <c r="BY5" s="1262"/>
      <c r="BZ5" s="1262"/>
      <c r="CA5" s="1262"/>
      <c r="CB5" s="1262"/>
      <c r="CC5" s="1262"/>
      <c r="CD5" s="1262"/>
      <c r="CE5" s="1262"/>
      <c r="CF5" s="1258"/>
      <c r="CG5" s="1258"/>
      <c r="CH5" s="1258"/>
      <c r="CI5" s="1258"/>
      <c r="CJ5" s="1258"/>
      <c r="CK5" s="1258"/>
      <c r="CL5" s="1258"/>
      <c r="CM5" s="1258"/>
      <c r="CN5" s="1258"/>
      <c r="CO5" s="1258"/>
      <c r="CP5" s="1258"/>
      <c r="CQ5" s="1258"/>
      <c r="CR5" s="1258"/>
      <c r="CS5" s="1258"/>
      <c r="CT5" s="1258"/>
      <c r="CU5" s="1258"/>
      <c r="CV5" s="1258"/>
      <c r="CW5" s="1258"/>
      <c r="CX5" s="1258"/>
      <c r="CY5" s="1258"/>
      <c r="CZ5" s="1258"/>
      <c r="DA5" s="1258"/>
      <c r="DB5" s="1258"/>
      <c r="DC5" s="1259"/>
      <c r="DD5" s="1259"/>
      <c r="DE5" s="1259"/>
      <c r="DF5" s="1259"/>
      <c r="DG5" s="1260"/>
    </row>
    <row r="6" spans="1:113" x14ac:dyDescent="0.25">
      <c r="A6" s="1263"/>
      <c r="B6" s="1263"/>
      <c r="C6" s="1263"/>
      <c r="D6" s="1263"/>
      <c r="E6" s="1263"/>
      <c r="F6" s="1263"/>
      <c r="G6" s="1263"/>
      <c r="H6" s="1263"/>
      <c r="I6" s="1263"/>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1259"/>
      <c r="AH6" s="1259"/>
      <c r="AI6" s="1259"/>
      <c r="AJ6" s="1259"/>
      <c r="AK6" s="1260"/>
      <c r="AL6" s="1261"/>
      <c r="AM6" s="1262"/>
      <c r="AN6" s="1262"/>
      <c r="AO6" s="1262"/>
      <c r="AP6" s="1262"/>
      <c r="AQ6" s="1262"/>
      <c r="AR6" s="1262"/>
      <c r="AS6" s="1262"/>
      <c r="AT6" s="1262"/>
      <c r="AU6" s="1258"/>
      <c r="AV6" s="1258"/>
      <c r="AW6" s="1258"/>
      <c r="AX6" s="1258"/>
      <c r="AY6" s="1258"/>
      <c r="AZ6" s="1258"/>
      <c r="BA6" s="1258"/>
      <c r="BB6" s="1258"/>
      <c r="BC6" s="1258"/>
      <c r="BD6" s="1258"/>
      <c r="BE6" s="1258"/>
      <c r="BF6" s="1258"/>
      <c r="BG6" s="1258"/>
      <c r="BH6" s="1258"/>
      <c r="BI6" s="1258"/>
      <c r="BJ6" s="1258"/>
      <c r="BK6" s="1258"/>
      <c r="BL6" s="1258"/>
      <c r="BM6" s="1258"/>
      <c r="BN6" s="1258"/>
      <c r="BO6" s="1258"/>
      <c r="BP6" s="1258"/>
      <c r="BQ6" s="1258"/>
      <c r="BR6" s="1259"/>
      <c r="BS6" s="1259"/>
      <c r="BT6" s="1259"/>
      <c r="BU6" s="1259"/>
      <c r="BV6" s="1260"/>
      <c r="BW6" s="1261"/>
      <c r="BX6" s="1262"/>
      <c r="BY6" s="1262"/>
      <c r="BZ6" s="1262"/>
      <c r="CA6" s="1262"/>
      <c r="CB6" s="1262"/>
      <c r="CC6" s="1262"/>
      <c r="CD6" s="1262"/>
      <c r="CE6" s="1262"/>
      <c r="CF6" s="1258"/>
      <c r="CG6" s="1258"/>
      <c r="CH6" s="1258"/>
      <c r="CI6" s="1258"/>
      <c r="CJ6" s="1258"/>
      <c r="CK6" s="1258"/>
      <c r="CL6" s="1258"/>
      <c r="CM6" s="1258"/>
      <c r="CN6" s="1258"/>
      <c r="CO6" s="1258"/>
      <c r="CP6" s="1258"/>
      <c r="CQ6" s="1258"/>
      <c r="CR6" s="1258"/>
      <c r="CS6" s="1258"/>
      <c r="CT6" s="1258"/>
      <c r="CU6" s="1258"/>
      <c r="CV6" s="1258"/>
      <c r="CW6" s="1258"/>
      <c r="CX6" s="1258"/>
      <c r="CY6" s="1258"/>
      <c r="CZ6" s="1258"/>
      <c r="DA6" s="1258"/>
      <c r="DB6" s="1258"/>
      <c r="DC6" s="1259"/>
      <c r="DD6" s="1259"/>
      <c r="DE6" s="1259"/>
      <c r="DF6" s="1259"/>
      <c r="DG6" s="1260"/>
    </row>
    <row r="7" spans="1:113" x14ac:dyDescent="0.25">
      <c r="A7" s="1263"/>
      <c r="B7" s="1263"/>
      <c r="C7" s="1263"/>
      <c r="D7" s="1263"/>
      <c r="E7" s="1263"/>
      <c r="F7" s="1263"/>
      <c r="G7" s="1263"/>
      <c r="H7" s="1263"/>
      <c r="I7" s="1263"/>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9"/>
      <c r="AH7" s="1259"/>
      <c r="AI7" s="1259"/>
      <c r="AJ7" s="1259"/>
      <c r="AK7" s="1260"/>
      <c r="AL7" s="1261"/>
      <c r="AM7" s="1262"/>
      <c r="AN7" s="1262"/>
      <c r="AO7" s="1262"/>
      <c r="AP7" s="1262"/>
      <c r="AQ7" s="1262"/>
      <c r="AR7" s="1262"/>
      <c r="AS7" s="1262"/>
      <c r="AT7" s="1262"/>
      <c r="AU7" s="1258"/>
      <c r="AV7" s="1258"/>
      <c r="AW7" s="1258"/>
      <c r="AX7" s="1258"/>
      <c r="AY7" s="1258"/>
      <c r="AZ7" s="1258"/>
      <c r="BA7" s="1258"/>
      <c r="BB7" s="1258"/>
      <c r="BC7" s="1258"/>
      <c r="BD7" s="1258"/>
      <c r="BE7" s="1258"/>
      <c r="BF7" s="1258"/>
      <c r="BG7" s="1258"/>
      <c r="BH7" s="1258"/>
      <c r="BI7" s="1258"/>
      <c r="BJ7" s="1258"/>
      <c r="BK7" s="1258"/>
      <c r="BL7" s="1258"/>
      <c r="BM7" s="1258"/>
      <c r="BN7" s="1258"/>
      <c r="BO7" s="1258"/>
      <c r="BP7" s="1258"/>
      <c r="BQ7" s="1258"/>
      <c r="BR7" s="1259"/>
      <c r="BS7" s="1259"/>
      <c r="BT7" s="1259"/>
      <c r="BU7" s="1259"/>
      <c r="BV7" s="1260"/>
      <c r="BW7" s="1261"/>
      <c r="BX7" s="1262"/>
      <c r="BY7" s="1262"/>
      <c r="BZ7" s="1262"/>
      <c r="CA7" s="1262"/>
      <c r="CB7" s="1262"/>
      <c r="CC7" s="1262"/>
      <c r="CD7" s="1262"/>
      <c r="CE7" s="1262"/>
      <c r="CF7" s="1258"/>
      <c r="CG7" s="1258"/>
      <c r="CH7" s="1258"/>
      <c r="CI7" s="1258"/>
      <c r="CJ7" s="1258"/>
      <c r="CK7" s="1258"/>
      <c r="CL7" s="1258"/>
      <c r="CM7" s="1258"/>
      <c r="CN7" s="1258"/>
      <c r="CO7" s="1258"/>
      <c r="CP7" s="1258"/>
      <c r="CQ7" s="1258"/>
      <c r="CR7" s="1258"/>
      <c r="CS7" s="1258"/>
      <c r="CT7" s="1258"/>
      <c r="CU7" s="1258"/>
      <c r="CV7" s="1258"/>
      <c r="CW7" s="1258"/>
      <c r="CX7" s="1258"/>
      <c r="CY7" s="1258"/>
      <c r="CZ7" s="1258"/>
      <c r="DA7" s="1258"/>
      <c r="DB7" s="1258"/>
      <c r="DC7" s="1259"/>
      <c r="DD7" s="1259"/>
      <c r="DE7" s="1259"/>
      <c r="DF7" s="1259"/>
      <c r="DG7" s="1260"/>
    </row>
    <row r="8" spans="1:113" x14ac:dyDescent="0.25">
      <c r="A8" s="1263"/>
      <c r="B8" s="1263"/>
      <c r="C8" s="1263"/>
      <c r="D8" s="1263"/>
      <c r="E8" s="1263"/>
      <c r="F8" s="1263"/>
      <c r="G8" s="1263"/>
      <c r="H8" s="1263"/>
      <c r="I8" s="1263"/>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9"/>
      <c r="AH8" s="1259"/>
      <c r="AI8" s="1259"/>
      <c r="AJ8" s="1259"/>
      <c r="AK8" s="1260"/>
      <c r="AL8" s="1261"/>
      <c r="AM8" s="1262"/>
      <c r="AN8" s="1262"/>
      <c r="AO8" s="1262"/>
      <c r="AP8" s="1262"/>
      <c r="AQ8" s="1262"/>
      <c r="AR8" s="1262"/>
      <c r="AS8" s="1262"/>
      <c r="AT8" s="1262"/>
      <c r="AU8" s="1258"/>
      <c r="AV8" s="1258"/>
      <c r="AW8" s="1258"/>
      <c r="AX8" s="1258"/>
      <c r="AY8" s="1258"/>
      <c r="AZ8" s="1258"/>
      <c r="BA8" s="1258"/>
      <c r="BB8" s="1258"/>
      <c r="BC8" s="1258"/>
      <c r="BD8" s="1258"/>
      <c r="BE8" s="1258"/>
      <c r="BF8" s="1258"/>
      <c r="BG8" s="1258"/>
      <c r="BH8" s="1258"/>
      <c r="BI8" s="1258"/>
      <c r="BJ8" s="1258"/>
      <c r="BK8" s="1258"/>
      <c r="BL8" s="1258"/>
      <c r="BM8" s="1258"/>
      <c r="BN8" s="1258"/>
      <c r="BO8" s="1258"/>
      <c r="BP8" s="1258"/>
      <c r="BQ8" s="1258"/>
      <c r="BR8" s="1259"/>
      <c r="BS8" s="1259"/>
      <c r="BT8" s="1259"/>
      <c r="BU8" s="1259"/>
      <c r="BV8" s="1260"/>
      <c r="BW8" s="1261"/>
      <c r="BX8" s="1262"/>
      <c r="BY8" s="1262"/>
      <c r="BZ8" s="1262"/>
      <c r="CA8" s="1262"/>
      <c r="CB8" s="1262"/>
      <c r="CC8" s="1262"/>
      <c r="CD8" s="1262"/>
      <c r="CE8" s="1262"/>
      <c r="CF8" s="1258"/>
      <c r="CG8" s="1258"/>
      <c r="CH8" s="1258"/>
      <c r="CI8" s="1258"/>
      <c r="CJ8" s="1258"/>
      <c r="CK8" s="1258"/>
      <c r="CL8" s="1258"/>
      <c r="CM8" s="1258"/>
      <c r="CN8" s="1258"/>
      <c r="CO8" s="1258"/>
      <c r="CP8" s="1258"/>
      <c r="CQ8" s="1258"/>
      <c r="CR8" s="1258"/>
      <c r="CS8" s="1258"/>
      <c r="CT8" s="1258"/>
      <c r="CU8" s="1258"/>
      <c r="CV8" s="1258"/>
      <c r="CW8" s="1258"/>
      <c r="CX8" s="1258"/>
      <c r="CY8" s="1258"/>
      <c r="CZ8" s="1258"/>
      <c r="DA8" s="1258"/>
      <c r="DB8" s="1258"/>
      <c r="DC8" s="1259"/>
      <c r="DD8" s="1259"/>
      <c r="DE8" s="1259"/>
      <c r="DF8" s="1259"/>
      <c r="DG8" s="1260"/>
    </row>
    <row r="9" spans="1:113" x14ac:dyDescent="0.25">
      <c r="A9" s="1263"/>
      <c r="B9" s="1263"/>
      <c r="C9" s="1263"/>
      <c r="D9" s="1263"/>
      <c r="E9" s="1263"/>
      <c r="F9" s="1263"/>
      <c r="G9" s="1263"/>
      <c r="H9" s="1263"/>
      <c r="I9" s="1263"/>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9"/>
      <c r="AH9" s="1259"/>
      <c r="AI9" s="1259"/>
      <c r="AJ9" s="1259"/>
      <c r="AK9" s="1260"/>
      <c r="AL9" s="1261"/>
      <c r="AM9" s="1262"/>
      <c r="AN9" s="1262"/>
      <c r="AO9" s="1262"/>
      <c r="AP9" s="1262"/>
      <c r="AQ9" s="1262"/>
      <c r="AR9" s="1262"/>
      <c r="AS9" s="1262"/>
      <c r="AT9" s="1262"/>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9"/>
      <c r="BS9" s="1259"/>
      <c r="BT9" s="1259"/>
      <c r="BU9" s="1259"/>
      <c r="BV9" s="1260"/>
      <c r="BW9" s="1261"/>
      <c r="BX9" s="1262"/>
      <c r="BY9" s="1262"/>
      <c r="BZ9" s="1262"/>
      <c r="CA9" s="1262"/>
      <c r="CB9" s="1262"/>
      <c r="CC9" s="1262"/>
      <c r="CD9" s="1262"/>
      <c r="CE9" s="1262"/>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9"/>
      <c r="DD9" s="1259"/>
      <c r="DE9" s="1259"/>
      <c r="DF9" s="1259"/>
      <c r="DG9" s="1260"/>
    </row>
    <row r="10" spans="1:113" x14ac:dyDescent="0.25">
      <c r="A10" s="1263"/>
      <c r="B10" s="1263"/>
      <c r="C10" s="1263"/>
      <c r="D10" s="1263"/>
      <c r="E10" s="1263"/>
      <c r="F10" s="1263"/>
      <c r="G10" s="1263"/>
      <c r="H10" s="1263"/>
      <c r="I10" s="1263"/>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9"/>
      <c r="AH10" s="1259"/>
      <c r="AI10" s="1259"/>
      <c r="AJ10" s="1259"/>
      <c r="AK10" s="1260"/>
      <c r="AL10" s="1261"/>
      <c r="AM10" s="1262"/>
      <c r="AN10" s="1262"/>
      <c r="AO10" s="1262"/>
      <c r="AP10" s="1262"/>
      <c r="AQ10" s="1262"/>
      <c r="AR10" s="1262"/>
      <c r="AS10" s="1262"/>
      <c r="AT10" s="1262"/>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259"/>
      <c r="BS10" s="1259"/>
      <c r="BT10" s="1259"/>
      <c r="BU10" s="1259"/>
      <c r="BV10" s="1260"/>
      <c r="BW10" s="1261"/>
      <c r="BX10" s="1262"/>
      <c r="BY10" s="1262"/>
      <c r="BZ10" s="1262"/>
      <c r="CA10" s="1262"/>
      <c r="CB10" s="1262"/>
      <c r="CC10" s="1262"/>
      <c r="CD10" s="1262"/>
      <c r="CE10" s="1262"/>
      <c r="CF10" s="1258"/>
      <c r="CG10" s="1258"/>
      <c r="CH10" s="1258"/>
      <c r="CI10" s="1258"/>
      <c r="CJ10" s="1258"/>
      <c r="CK10" s="1258"/>
      <c r="CL10" s="1258"/>
      <c r="CM10" s="1258"/>
      <c r="CN10" s="1258"/>
      <c r="CO10" s="1258"/>
      <c r="CP10" s="1258"/>
      <c r="CQ10" s="1258"/>
      <c r="CR10" s="1258"/>
      <c r="CS10" s="1258"/>
      <c r="CT10" s="1258"/>
      <c r="CU10" s="1258"/>
      <c r="CV10" s="1258"/>
      <c r="CW10" s="1258"/>
      <c r="CX10" s="1258"/>
      <c r="CY10" s="1258"/>
      <c r="CZ10" s="1258"/>
      <c r="DA10" s="1258"/>
      <c r="DB10" s="1258"/>
      <c r="DC10" s="1259"/>
      <c r="DD10" s="1259"/>
      <c r="DE10" s="1259"/>
      <c r="DF10" s="1259"/>
      <c r="DG10" s="1260"/>
    </row>
    <row r="11" spans="1:113" x14ac:dyDescent="0.25">
      <c r="A11" s="1263"/>
      <c r="B11" s="1263"/>
      <c r="C11" s="1263"/>
      <c r="D11" s="1263"/>
      <c r="E11" s="1263"/>
      <c r="F11" s="1263"/>
      <c r="G11" s="1263"/>
      <c r="H11" s="1263"/>
      <c r="I11" s="1263"/>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9"/>
      <c r="AH11" s="1259"/>
      <c r="AI11" s="1259"/>
      <c r="AJ11" s="1259"/>
      <c r="AK11" s="1260"/>
      <c r="AL11" s="1261"/>
      <c r="AM11" s="1262"/>
      <c r="AN11" s="1262"/>
      <c r="AO11" s="1262"/>
      <c r="AP11" s="1262"/>
      <c r="AQ11" s="1262"/>
      <c r="AR11" s="1262"/>
      <c r="AS11" s="1262"/>
      <c r="AT11" s="1262"/>
      <c r="AU11" s="1258"/>
      <c r="AV11" s="1258"/>
      <c r="AW11" s="1258"/>
      <c r="AX11" s="1258"/>
      <c r="AY11" s="1258"/>
      <c r="AZ11" s="1258"/>
      <c r="BA11" s="1258"/>
      <c r="BB11" s="1258"/>
      <c r="BC11" s="1258"/>
      <c r="BD11" s="1258"/>
      <c r="BE11" s="1258"/>
      <c r="BF11" s="1258"/>
      <c r="BG11" s="1258"/>
      <c r="BH11" s="1258"/>
      <c r="BI11" s="1258"/>
      <c r="BJ11" s="1258"/>
      <c r="BK11" s="1258"/>
      <c r="BL11" s="1258"/>
      <c r="BM11" s="1258"/>
      <c r="BN11" s="1258"/>
      <c r="BO11" s="1258"/>
      <c r="BP11" s="1258"/>
      <c r="BQ11" s="1258"/>
      <c r="BR11" s="1259"/>
      <c r="BS11" s="1259"/>
      <c r="BT11" s="1259"/>
      <c r="BU11" s="1259"/>
      <c r="BV11" s="1260"/>
      <c r="BW11" s="1261"/>
      <c r="BX11" s="1262"/>
      <c r="BY11" s="1262"/>
      <c r="BZ11" s="1262"/>
      <c r="CA11" s="1262"/>
      <c r="CB11" s="1262"/>
      <c r="CC11" s="1262"/>
      <c r="CD11" s="1262"/>
      <c r="CE11" s="1262"/>
      <c r="CF11" s="1258"/>
      <c r="CG11" s="1258"/>
      <c r="CH11" s="1258"/>
      <c r="CI11" s="1258"/>
      <c r="CJ11" s="1258"/>
      <c r="CK11" s="1258"/>
      <c r="CL11" s="1258"/>
      <c r="CM11" s="1258"/>
      <c r="CN11" s="1258"/>
      <c r="CO11" s="1258"/>
      <c r="CP11" s="1258"/>
      <c r="CQ11" s="1258"/>
      <c r="CR11" s="1258"/>
      <c r="CS11" s="1258"/>
      <c r="CT11" s="1258"/>
      <c r="CU11" s="1258"/>
      <c r="CV11" s="1258"/>
      <c r="CW11" s="1258"/>
      <c r="CX11" s="1258"/>
      <c r="CY11" s="1258"/>
      <c r="CZ11" s="1258"/>
      <c r="DA11" s="1258"/>
      <c r="DB11" s="1258"/>
      <c r="DC11" s="1259"/>
      <c r="DD11" s="1259"/>
      <c r="DE11" s="1259"/>
      <c r="DF11" s="1259"/>
      <c r="DG11" s="1260"/>
    </row>
    <row r="12" spans="1:113" x14ac:dyDescent="0.25">
      <c r="A12" s="1263"/>
      <c r="B12" s="1263"/>
      <c r="C12" s="1263"/>
      <c r="D12" s="1263"/>
      <c r="E12" s="1263"/>
      <c r="F12" s="1263"/>
      <c r="G12" s="1263"/>
      <c r="H12" s="1263"/>
      <c r="I12" s="1263"/>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9"/>
      <c r="AH12" s="1259"/>
      <c r="AI12" s="1259"/>
      <c r="AJ12" s="1259"/>
      <c r="AK12" s="1260"/>
      <c r="AL12" s="1261"/>
      <c r="AM12" s="1262"/>
      <c r="AN12" s="1262"/>
      <c r="AO12" s="1262"/>
      <c r="AP12" s="1262"/>
      <c r="AQ12" s="1262"/>
      <c r="AR12" s="1262"/>
      <c r="AS12" s="1262"/>
      <c r="AT12" s="1262"/>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9"/>
      <c r="BS12" s="1259"/>
      <c r="BT12" s="1259"/>
      <c r="BU12" s="1259"/>
      <c r="BV12" s="1260"/>
      <c r="BW12" s="1261"/>
      <c r="BX12" s="1262"/>
      <c r="BY12" s="1262"/>
      <c r="BZ12" s="1262"/>
      <c r="CA12" s="1262"/>
      <c r="CB12" s="1262"/>
      <c r="CC12" s="1262"/>
      <c r="CD12" s="1262"/>
      <c r="CE12" s="1262"/>
      <c r="CF12" s="1258"/>
      <c r="CG12" s="1258"/>
      <c r="CH12" s="1258"/>
      <c r="CI12" s="1258"/>
      <c r="CJ12" s="1258"/>
      <c r="CK12" s="1258"/>
      <c r="CL12" s="1258"/>
      <c r="CM12" s="1258"/>
      <c r="CN12" s="1258"/>
      <c r="CO12" s="1258"/>
      <c r="CP12" s="1258"/>
      <c r="CQ12" s="1258"/>
      <c r="CR12" s="1258"/>
      <c r="CS12" s="1258"/>
      <c r="CT12" s="1258"/>
      <c r="CU12" s="1258"/>
      <c r="CV12" s="1258"/>
      <c r="CW12" s="1258"/>
      <c r="CX12" s="1258"/>
      <c r="CY12" s="1258"/>
      <c r="CZ12" s="1258"/>
      <c r="DA12" s="1258"/>
      <c r="DB12" s="1258"/>
      <c r="DC12" s="1259"/>
      <c r="DD12" s="1259"/>
      <c r="DE12" s="1259"/>
      <c r="DF12" s="1259"/>
      <c r="DG12" s="1260"/>
    </row>
    <row r="13" spans="1:113" x14ac:dyDescent="0.25">
      <c r="A13" s="1263"/>
      <c r="B13" s="1263"/>
      <c r="C13" s="1263"/>
      <c r="D13" s="1263"/>
      <c r="E13" s="1263"/>
      <c r="F13" s="1263"/>
      <c r="G13" s="1263"/>
      <c r="H13" s="1263"/>
      <c r="I13" s="1263"/>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9"/>
      <c r="AH13" s="1259"/>
      <c r="AI13" s="1259"/>
      <c r="AJ13" s="1259"/>
      <c r="AK13" s="1260"/>
      <c r="AL13" s="1261"/>
      <c r="AM13" s="1262"/>
      <c r="AN13" s="1262"/>
      <c r="AO13" s="1262"/>
      <c r="AP13" s="1262"/>
      <c r="AQ13" s="1262"/>
      <c r="AR13" s="1262"/>
      <c r="AS13" s="1262"/>
      <c r="AT13" s="1262"/>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9"/>
      <c r="BS13" s="1259"/>
      <c r="BT13" s="1259"/>
      <c r="BU13" s="1259"/>
      <c r="BV13" s="1260"/>
      <c r="BW13" s="1261"/>
      <c r="BX13" s="1262"/>
      <c r="BY13" s="1262"/>
      <c r="BZ13" s="1262"/>
      <c r="CA13" s="1262"/>
      <c r="CB13" s="1262"/>
      <c r="CC13" s="1262"/>
      <c r="CD13" s="1262"/>
      <c r="CE13" s="1262"/>
      <c r="CF13" s="1258"/>
      <c r="CG13" s="1258"/>
      <c r="CH13" s="1258"/>
      <c r="CI13" s="1258"/>
      <c r="CJ13" s="1258"/>
      <c r="CK13" s="1258"/>
      <c r="CL13" s="1258"/>
      <c r="CM13" s="1258"/>
      <c r="CN13" s="1258"/>
      <c r="CO13" s="1258"/>
      <c r="CP13" s="1258"/>
      <c r="CQ13" s="1258"/>
      <c r="CR13" s="1258"/>
      <c r="CS13" s="1258"/>
      <c r="CT13" s="1258"/>
      <c r="CU13" s="1258"/>
      <c r="CV13" s="1258"/>
      <c r="CW13" s="1258"/>
      <c r="CX13" s="1258"/>
      <c r="CY13" s="1258"/>
      <c r="CZ13" s="1258"/>
      <c r="DA13" s="1258"/>
      <c r="DB13" s="1258"/>
      <c r="DC13" s="1259"/>
      <c r="DD13" s="1259"/>
      <c r="DE13" s="1259"/>
      <c r="DF13" s="1259"/>
      <c r="DG13" s="1260"/>
    </row>
    <row r="14" spans="1:113" x14ac:dyDescent="0.25">
      <c r="A14" s="1263"/>
      <c r="B14" s="1263"/>
      <c r="C14" s="1263"/>
      <c r="D14" s="1263"/>
      <c r="E14" s="1263"/>
      <c r="F14" s="1263"/>
      <c r="G14" s="1263"/>
      <c r="H14" s="1263"/>
      <c r="I14" s="1263"/>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9"/>
      <c r="AH14" s="1259"/>
      <c r="AI14" s="1259"/>
      <c r="AJ14" s="1259"/>
      <c r="AK14" s="1260"/>
      <c r="AL14" s="1261"/>
      <c r="AM14" s="1262"/>
      <c r="AN14" s="1262"/>
      <c r="AO14" s="1262"/>
      <c r="AP14" s="1262"/>
      <c r="AQ14" s="1262"/>
      <c r="AR14" s="1262"/>
      <c r="AS14" s="1262"/>
      <c r="AT14" s="1262"/>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9"/>
      <c r="BS14" s="1259"/>
      <c r="BT14" s="1259"/>
      <c r="BU14" s="1259"/>
      <c r="BV14" s="1260"/>
      <c r="BW14" s="1261"/>
      <c r="BX14" s="1262"/>
      <c r="BY14" s="1262"/>
      <c r="BZ14" s="1262"/>
      <c r="CA14" s="1262"/>
      <c r="CB14" s="1262"/>
      <c r="CC14" s="1262"/>
      <c r="CD14" s="1262"/>
      <c r="CE14" s="1262"/>
      <c r="CF14" s="1258"/>
      <c r="CG14" s="1258"/>
      <c r="CH14" s="1258"/>
      <c r="CI14" s="1258"/>
      <c r="CJ14" s="1258"/>
      <c r="CK14" s="1258"/>
      <c r="CL14" s="1258"/>
      <c r="CM14" s="1258"/>
      <c r="CN14" s="1258"/>
      <c r="CO14" s="1258"/>
      <c r="CP14" s="1258"/>
      <c r="CQ14" s="1258"/>
      <c r="CR14" s="1258"/>
      <c r="CS14" s="1258"/>
      <c r="CT14" s="1258"/>
      <c r="CU14" s="1258"/>
      <c r="CV14" s="1258"/>
      <c r="CW14" s="1258"/>
      <c r="CX14" s="1258"/>
      <c r="CY14" s="1258"/>
      <c r="CZ14" s="1258"/>
      <c r="DA14" s="1258"/>
      <c r="DB14" s="1258"/>
      <c r="DC14" s="1259"/>
      <c r="DD14" s="1259"/>
      <c r="DE14" s="1259"/>
      <c r="DF14" s="1259"/>
      <c r="DG14" s="1260"/>
    </row>
    <row r="15" spans="1:113" x14ac:dyDescent="0.25">
      <c r="A15" s="1262"/>
      <c r="B15" s="1262"/>
      <c r="C15" s="1262"/>
      <c r="D15" s="1262"/>
      <c r="E15" s="1262"/>
      <c r="F15" s="1262"/>
      <c r="G15" s="1262"/>
      <c r="H15" s="1262"/>
      <c r="I15" s="1262"/>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9"/>
      <c r="AH15" s="1259"/>
      <c r="AI15" s="1259"/>
      <c r="AJ15" s="1259"/>
      <c r="AK15" s="1260"/>
      <c r="AL15" s="1261"/>
      <c r="AM15" s="1262"/>
      <c r="AN15" s="1262"/>
      <c r="AO15" s="1262"/>
      <c r="AP15" s="1262"/>
      <c r="AQ15" s="1262"/>
      <c r="AR15" s="1262"/>
      <c r="AS15" s="1262"/>
      <c r="AT15" s="1262"/>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9"/>
      <c r="BS15" s="1259"/>
      <c r="BT15" s="1259"/>
      <c r="BU15" s="1259"/>
      <c r="BV15" s="1260"/>
      <c r="BW15" s="1261"/>
      <c r="BX15" s="1262"/>
      <c r="BY15" s="1262"/>
      <c r="BZ15" s="1262"/>
      <c r="CA15" s="1262"/>
      <c r="CB15" s="1262"/>
      <c r="CC15" s="1262"/>
      <c r="CD15" s="1262"/>
      <c r="CE15" s="1262"/>
      <c r="CF15" s="1258"/>
      <c r="CG15" s="1258"/>
      <c r="CH15" s="1258"/>
      <c r="CI15" s="1258"/>
      <c r="CJ15" s="1258"/>
      <c r="CK15" s="1258"/>
      <c r="CL15" s="1258"/>
      <c r="CM15" s="1258"/>
      <c r="CN15" s="1258"/>
      <c r="CO15" s="1258"/>
      <c r="CP15" s="1258"/>
      <c r="CQ15" s="1258"/>
      <c r="CR15" s="1258"/>
      <c r="CS15" s="1258"/>
      <c r="CT15" s="1258"/>
      <c r="CU15" s="1258"/>
      <c r="CV15" s="1258"/>
      <c r="CW15" s="1258"/>
      <c r="CX15" s="1258"/>
      <c r="CY15" s="1258"/>
      <c r="CZ15" s="1258"/>
      <c r="DA15" s="1258"/>
      <c r="DB15" s="1258"/>
      <c r="DC15" s="1259"/>
      <c r="DD15" s="1259"/>
      <c r="DE15" s="1259"/>
      <c r="DF15" s="1259"/>
      <c r="DG15" s="1260"/>
    </row>
    <row r="16" spans="1:113" x14ac:dyDescent="0.25">
      <c r="A16" s="1262"/>
      <c r="B16" s="1262"/>
      <c r="C16" s="1262"/>
      <c r="D16" s="1262"/>
      <c r="E16" s="1262"/>
      <c r="F16" s="1262"/>
      <c r="G16" s="1262"/>
      <c r="H16" s="1262"/>
      <c r="I16" s="1262"/>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9"/>
      <c r="AH16" s="1259"/>
      <c r="AI16" s="1259"/>
      <c r="AJ16" s="1259"/>
      <c r="AK16" s="1260"/>
      <c r="AL16" s="1261"/>
      <c r="AM16" s="1262"/>
      <c r="AN16" s="1262"/>
      <c r="AO16" s="1262"/>
      <c r="AP16" s="1262"/>
      <c r="AQ16" s="1262"/>
      <c r="AR16" s="1262"/>
      <c r="AS16" s="1262"/>
      <c r="AT16" s="1262"/>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9"/>
      <c r="BS16" s="1259"/>
      <c r="BT16" s="1259"/>
      <c r="BU16" s="1259"/>
      <c r="BV16" s="1260"/>
      <c r="BW16" s="1261"/>
      <c r="BX16" s="1262"/>
      <c r="BY16" s="1262"/>
      <c r="BZ16" s="1262"/>
      <c r="CA16" s="1262"/>
      <c r="CB16" s="1262"/>
      <c r="CC16" s="1262"/>
      <c r="CD16" s="1262"/>
      <c r="CE16" s="1262"/>
      <c r="CF16" s="1258"/>
      <c r="CG16" s="1258"/>
      <c r="CH16" s="1258"/>
      <c r="CI16" s="1258"/>
      <c r="CJ16" s="1258"/>
      <c r="CK16" s="1258"/>
      <c r="CL16" s="1258"/>
      <c r="CM16" s="1258"/>
      <c r="CN16" s="1258"/>
      <c r="CO16" s="1258"/>
      <c r="CP16" s="1258"/>
      <c r="CQ16" s="1258"/>
      <c r="CR16" s="1258"/>
      <c r="CS16" s="1258"/>
      <c r="CT16" s="1258"/>
      <c r="CU16" s="1258"/>
      <c r="CV16" s="1258"/>
      <c r="CW16" s="1258"/>
      <c r="CX16" s="1258"/>
      <c r="CY16" s="1258"/>
      <c r="CZ16" s="1258"/>
      <c r="DA16" s="1258"/>
      <c r="DB16" s="1258"/>
      <c r="DC16" s="1259"/>
      <c r="DD16" s="1259"/>
      <c r="DE16" s="1259"/>
      <c r="DF16" s="1259"/>
      <c r="DG16" s="1260"/>
    </row>
    <row r="17" spans="1:111" x14ac:dyDescent="0.25">
      <c r="A17" s="1262"/>
      <c r="B17" s="1262"/>
      <c r="C17" s="1262"/>
      <c r="D17" s="1262"/>
      <c r="E17" s="1262"/>
      <c r="F17" s="1262"/>
      <c r="G17" s="1262"/>
      <c r="H17" s="1262"/>
      <c r="I17" s="1262"/>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9"/>
      <c r="AH17" s="1259"/>
      <c r="AI17" s="1259"/>
      <c r="AJ17" s="1259"/>
      <c r="AK17" s="1260"/>
      <c r="AL17" s="1261"/>
      <c r="AM17" s="1262"/>
      <c r="AN17" s="1262"/>
      <c r="AO17" s="1262"/>
      <c r="AP17" s="1262"/>
      <c r="AQ17" s="1262"/>
      <c r="AR17" s="1262"/>
      <c r="AS17" s="1262"/>
      <c r="AT17" s="1262"/>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9"/>
      <c r="BS17" s="1259"/>
      <c r="BT17" s="1259"/>
      <c r="BU17" s="1259"/>
      <c r="BV17" s="1260"/>
      <c r="BW17" s="1261"/>
      <c r="BX17" s="1262"/>
      <c r="BY17" s="1262"/>
      <c r="BZ17" s="1262"/>
      <c r="CA17" s="1262"/>
      <c r="CB17" s="1262"/>
      <c r="CC17" s="1262"/>
      <c r="CD17" s="1262"/>
      <c r="CE17" s="1262"/>
      <c r="CF17" s="1258"/>
      <c r="CG17" s="1258"/>
      <c r="CH17" s="1258"/>
      <c r="CI17" s="1258"/>
      <c r="CJ17" s="1258"/>
      <c r="CK17" s="1258"/>
      <c r="CL17" s="1258"/>
      <c r="CM17" s="1258"/>
      <c r="CN17" s="1258"/>
      <c r="CO17" s="1258"/>
      <c r="CP17" s="1258"/>
      <c r="CQ17" s="1258"/>
      <c r="CR17" s="1258"/>
      <c r="CS17" s="1258"/>
      <c r="CT17" s="1258"/>
      <c r="CU17" s="1258"/>
      <c r="CV17" s="1258"/>
      <c r="CW17" s="1258"/>
      <c r="CX17" s="1258"/>
      <c r="CY17" s="1258"/>
      <c r="CZ17" s="1258"/>
      <c r="DA17" s="1258"/>
      <c r="DB17" s="1258"/>
      <c r="DC17" s="1259"/>
      <c r="DD17" s="1259"/>
      <c r="DE17" s="1259"/>
      <c r="DF17" s="1259"/>
      <c r="DG17" s="1260"/>
    </row>
    <row r="18" spans="1:111" x14ac:dyDescent="0.25">
      <c r="A18" s="1262"/>
      <c r="B18" s="1262"/>
      <c r="C18" s="1262"/>
      <c r="D18" s="1262"/>
      <c r="E18" s="1262"/>
      <c r="F18" s="1262"/>
      <c r="G18" s="1262"/>
      <c r="H18" s="1262"/>
      <c r="I18" s="1262"/>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259"/>
      <c r="AH18" s="1259"/>
      <c r="AI18" s="1259"/>
      <c r="AJ18" s="1259"/>
      <c r="AK18" s="1260"/>
      <c r="AL18" s="1261"/>
      <c r="AM18" s="1262"/>
      <c r="AN18" s="1262"/>
      <c r="AO18" s="1262"/>
      <c r="AP18" s="1262"/>
      <c r="AQ18" s="1262"/>
      <c r="AR18" s="1262"/>
      <c r="AS18" s="1262"/>
      <c r="AT18" s="1262"/>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9"/>
      <c r="BS18" s="1259"/>
      <c r="BT18" s="1259"/>
      <c r="BU18" s="1259"/>
      <c r="BV18" s="1260"/>
      <c r="BW18" s="1261"/>
      <c r="BX18" s="1262"/>
      <c r="BY18" s="1262"/>
      <c r="BZ18" s="1262"/>
      <c r="CA18" s="1262"/>
      <c r="CB18" s="1262"/>
      <c r="CC18" s="1262"/>
      <c r="CD18" s="1262"/>
      <c r="CE18" s="1262"/>
      <c r="CF18" s="1258"/>
      <c r="CG18" s="1258"/>
      <c r="CH18" s="1258"/>
      <c r="CI18" s="1258"/>
      <c r="CJ18" s="1258"/>
      <c r="CK18" s="1258"/>
      <c r="CL18" s="1258"/>
      <c r="CM18" s="1258"/>
      <c r="CN18" s="1258"/>
      <c r="CO18" s="1258"/>
      <c r="CP18" s="1258"/>
      <c r="CQ18" s="1258"/>
      <c r="CR18" s="1258"/>
      <c r="CS18" s="1258"/>
      <c r="CT18" s="1258"/>
      <c r="CU18" s="1258"/>
      <c r="CV18" s="1258"/>
      <c r="CW18" s="1258"/>
      <c r="CX18" s="1258"/>
      <c r="CY18" s="1258"/>
      <c r="CZ18" s="1258"/>
      <c r="DA18" s="1258"/>
      <c r="DB18" s="1258"/>
      <c r="DC18" s="1259"/>
      <c r="DD18" s="1259"/>
      <c r="DE18" s="1259"/>
      <c r="DF18" s="1259"/>
      <c r="DG18" s="1260"/>
    </row>
    <row r="19" spans="1:111" x14ac:dyDescent="0.25">
      <c r="A19" s="1262"/>
      <c r="B19" s="1262"/>
      <c r="C19" s="1262"/>
      <c r="D19" s="1262"/>
      <c r="E19" s="1262"/>
      <c r="F19" s="1262"/>
      <c r="G19" s="1262"/>
      <c r="H19" s="1262"/>
      <c r="I19" s="1262"/>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G19" s="1259"/>
      <c r="AH19" s="1259"/>
      <c r="AI19" s="1259"/>
      <c r="AJ19" s="1259"/>
      <c r="AK19" s="1260"/>
      <c r="AL19" s="1261"/>
      <c r="AM19" s="1262"/>
      <c r="AN19" s="1262"/>
      <c r="AO19" s="1262"/>
      <c r="AP19" s="1262"/>
      <c r="AQ19" s="1262"/>
      <c r="AR19" s="1262"/>
      <c r="AS19" s="1262"/>
      <c r="AT19" s="1262"/>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9"/>
      <c r="BS19" s="1259"/>
      <c r="BT19" s="1259"/>
      <c r="BU19" s="1259"/>
      <c r="BV19" s="1260"/>
      <c r="BW19" s="1261"/>
      <c r="BX19" s="1262"/>
      <c r="BY19" s="1262"/>
      <c r="BZ19" s="1262"/>
      <c r="CA19" s="1262"/>
      <c r="CB19" s="1262"/>
      <c r="CC19" s="1262"/>
      <c r="CD19" s="1262"/>
      <c r="CE19" s="1262"/>
      <c r="CF19" s="1258"/>
      <c r="CG19" s="1258"/>
      <c r="CH19" s="1258"/>
      <c r="CI19" s="1258"/>
      <c r="CJ19" s="1258"/>
      <c r="CK19" s="1258"/>
      <c r="CL19" s="1258"/>
      <c r="CM19" s="1258"/>
      <c r="CN19" s="1258"/>
      <c r="CO19" s="1258"/>
      <c r="CP19" s="1258"/>
      <c r="CQ19" s="1258"/>
      <c r="CR19" s="1258"/>
      <c r="CS19" s="1258"/>
      <c r="CT19" s="1258"/>
      <c r="CU19" s="1258"/>
      <c r="CV19" s="1258"/>
      <c r="CW19" s="1258"/>
      <c r="CX19" s="1258"/>
      <c r="CY19" s="1258"/>
      <c r="CZ19" s="1258"/>
      <c r="DA19" s="1258"/>
      <c r="DB19" s="1258"/>
      <c r="DC19" s="1259"/>
      <c r="DD19" s="1259"/>
      <c r="DE19" s="1259"/>
      <c r="DF19" s="1259"/>
      <c r="DG19" s="1260"/>
    </row>
    <row r="20" spans="1:111" x14ac:dyDescent="0.25">
      <c r="A20" s="1262"/>
      <c r="B20" s="1262"/>
      <c r="C20" s="1262"/>
      <c r="D20" s="1262"/>
      <c r="E20" s="1262"/>
      <c r="F20" s="1262"/>
      <c r="G20" s="1262"/>
      <c r="H20" s="1262"/>
      <c r="I20" s="1262"/>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9"/>
      <c r="AH20" s="1259"/>
      <c r="AI20" s="1259"/>
      <c r="AJ20" s="1259"/>
      <c r="AK20" s="1260"/>
      <c r="AL20" s="1261"/>
      <c r="AM20" s="1262"/>
      <c r="AN20" s="1262"/>
      <c r="AO20" s="1262"/>
      <c r="AP20" s="1262"/>
      <c r="AQ20" s="1262"/>
      <c r="AR20" s="1262"/>
      <c r="AS20" s="1262"/>
      <c r="AT20" s="1262"/>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9"/>
      <c r="BS20" s="1259"/>
      <c r="BT20" s="1259"/>
      <c r="BU20" s="1259"/>
      <c r="BV20" s="1260"/>
      <c r="BW20" s="1261"/>
      <c r="BX20" s="1262"/>
      <c r="BY20" s="1262"/>
      <c r="BZ20" s="1262"/>
      <c r="CA20" s="1262"/>
      <c r="CB20" s="1262"/>
      <c r="CC20" s="1262"/>
      <c r="CD20" s="1262"/>
      <c r="CE20" s="1262"/>
      <c r="CF20" s="1258"/>
      <c r="CG20" s="1258"/>
      <c r="CH20" s="1258"/>
      <c r="CI20" s="1258"/>
      <c r="CJ20" s="1258"/>
      <c r="CK20" s="1258"/>
      <c r="CL20" s="1258"/>
      <c r="CM20" s="1258"/>
      <c r="CN20" s="1258"/>
      <c r="CO20" s="1258"/>
      <c r="CP20" s="1258"/>
      <c r="CQ20" s="1258"/>
      <c r="CR20" s="1258"/>
      <c r="CS20" s="1258"/>
      <c r="CT20" s="1258"/>
      <c r="CU20" s="1258"/>
      <c r="CV20" s="1258"/>
      <c r="CW20" s="1258"/>
      <c r="CX20" s="1258"/>
      <c r="CY20" s="1258"/>
      <c r="CZ20" s="1258"/>
      <c r="DA20" s="1258"/>
      <c r="DB20" s="1258"/>
      <c r="DC20" s="1259"/>
      <c r="DD20" s="1259"/>
      <c r="DE20" s="1259"/>
      <c r="DF20" s="1259"/>
      <c r="DG20" s="1260"/>
    </row>
    <row r="21" spans="1:111" x14ac:dyDescent="0.25">
      <c r="A21" s="1262"/>
      <c r="B21" s="1262"/>
      <c r="C21" s="1262"/>
      <c r="D21" s="1262"/>
      <c r="E21" s="1262"/>
      <c r="F21" s="1262"/>
      <c r="G21" s="1262"/>
      <c r="H21" s="1262"/>
      <c r="I21" s="1262"/>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9"/>
      <c r="AH21" s="1259"/>
      <c r="AI21" s="1259"/>
      <c r="AJ21" s="1259"/>
      <c r="AK21" s="1260"/>
      <c r="AL21" s="1261"/>
      <c r="AM21" s="1262"/>
      <c r="AN21" s="1262"/>
      <c r="AO21" s="1262"/>
      <c r="AP21" s="1262"/>
      <c r="AQ21" s="1262"/>
      <c r="AR21" s="1262"/>
      <c r="AS21" s="1262"/>
      <c r="AT21" s="1262"/>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9"/>
      <c r="BS21" s="1259"/>
      <c r="BT21" s="1259"/>
      <c r="BU21" s="1259"/>
      <c r="BV21" s="1260"/>
      <c r="BW21" s="1261"/>
      <c r="BX21" s="1262"/>
      <c r="BY21" s="1262"/>
      <c r="BZ21" s="1262"/>
      <c r="CA21" s="1262"/>
      <c r="CB21" s="1262"/>
      <c r="CC21" s="1262"/>
      <c r="CD21" s="1262"/>
      <c r="CE21" s="1262"/>
      <c r="CF21" s="1258"/>
      <c r="CG21" s="1258"/>
      <c r="CH21" s="1258"/>
      <c r="CI21" s="1258"/>
      <c r="CJ21" s="1258"/>
      <c r="CK21" s="1258"/>
      <c r="CL21" s="1258"/>
      <c r="CM21" s="1258"/>
      <c r="CN21" s="1258"/>
      <c r="CO21" s="1258"/>
      <c r="CP21" s="1258"/>
      <c r="CQ21" s="1258"/>
      <c r="CR21" s="1258"/>
      <c r="CS21" s="1258"/>
      <c r="CT21" s="1258"/>
      <c r="CU21" s="1258"/>
      <c r="CV21" s="1258"/>
      <c r="CW21" s="1258"/>
      <c r="CX21" s="1258"/>
      <c r="CY21" s="1258"/>
      <c r="CZ21" s="1258"/>
      <c r="DA21" s="1258"/>
      <c r="DB21" s="1258"/>
      <c r="DC21" s="1259"/>
      <c r="DD21" s="1259"/>
      <c r="DE21" s="1259"/>
      <c r="DF21" s="1259"/>
      <c r="DG21" s="1260"/>
    </row>
    <row r="22" spans="1:111" x14ac:dyDescent="0.25">
      <c r="A22" s="1262"/>
      <c r="B22" s="1262"/>
      <c r="C22" s="1262"/>
      <c r="D22" s="1262"/>
      <c r="E22" s="1262"/>
      <c r="F22" s="1262"/>
      <c r="G22" s="1262"/>
      <c r="H22" s="1262"/>
      <c r="I22" s="1262"/>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9"/>
      <c r="AH22" s="1259"/>
      <c r="AI22" s="1259"/>
      <c r="AJ22" s="1259"/>
      <c r="AK22" s="1260"/>
      <c r="AL22" s="1261"/>
      <c r="AM22" s="1262"/>
      <c r="AN22" s="1262"/>
      <c r="AO22" s="1262"/>
      <c r="AP22" s="1262"/>
      <c r="AQ22" s="1262"/>
      <c r="AR22" s="1262"/>
      <c r="AS22" s="1262"/>
      <c r="AT22" s="1262"/>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9"/>
      <c r="BS22" s="1259"/>
      <c r="BT22" s="1259"/>
      <c r="BU22" s="1259"/>
      <c r="BV22" s="1260"/>
      <c r="BW22" s="1261"/>
      <c r="BX22" s="1262"/>
      <c r="BY22" s="1262"/>
      <c r="BZ22" s="1262"/>
      <c r="CA22" s="1262"/>
      <c r="CB22" s="1262"/>
      <c r="CC22" s="1262"/>
      <c r="CD22" s="1262"/>
      <c r="CE22" s="1262"/>
      <c r="CF22" s="1258"/>
      <c r="CG22" s="1258"/>
      <c r="CH22" s="1258"/>
      <c r="CI22" s="1258"/>
      <c r="CJ22" s="1258"/>
      <c r="CK22" s="1258"/>
      <c r="CL22" s="1258"/>
      <c r="CM22" s="1258"/>
      <c r="CN22" s="1258"/>
      <c r="CO22" s="1258"/>
      <c r="CP22" s="1258"/>
      <c r="CQ22" s="1258"/>
      <c r="CR22" s="1258"/>
      <c r="CS22" s="1258"/>
      <c r="CT22" s="1258"/>
      <c r="CU22" s="1258"/>
      <c r="CV22" s="1258"/>
      <c r="CW22" s="1258"/>
      <c r="CX22" s="1258"/>
      <c r="CY22" s="1258"/>
      <c r="CZ22" s="1258"/>
      <c r="DA22" s="1258"/>
      <c r="DB22" s="1258"/>
      <c r="DC22" s="1259"/>
      <c r="DD22" s="1259"/>
      <c r="DE22" s="1259"/>
      <c r="DF22" s="1259"/>
      <c r="DG22" s="1260"/>
    </row>
    <row r="23" spans="1:111" x14ac:dyDescent="0.25">
      <c r="A23" s="1262"/>
      <c r="B23" s="1262"/>
      <c r="C23" s="1262"/>
      <c r="D23" s="1262"/>
      <c r="E23" s="1262"/>
      <c r="F23" s="1262"/>
      <c r="G23" s="1262"/>
      <c r="H23" s="1262"/>
      <c r="I23" s="1262"/>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9"/>
      <c r="AH23" s="1259"/>
      <c r="AI23" s="1259"/>
      <c r="AJ23" s="1259"/>
      <c r="AK23" s="1260"/>
      <c r="AL23" s="1261"/>
      <c r="AM23" s="1262"/>
      <c r="AN23" s="1262"/>
      <c r="AO23" s="1262"/>
      <c r="AP23" s="1262"/>
      <c r="AQ23" s="1262"/>
      <c r="AR23" s="1262"/>
      <c r="AS23" s="1262"/>
      <c r="AT23" s="1262"/>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9"/>
      <c r="BS23" s="1259"/>
      <c r="BT23" s="1259"/>
      <c r="BU23" s="1259"/>
      <c r="BV23" s="1260"/>
      <c r="BW23" s="1261"/>
      <c r="BX23" s="1262"/>
      <c r="BY23" s="1262"/>
      <c r="BZ23" s="1262"/>
      <c r="CA23" s="1262"/>
      <c r="CB23" s="1262"/>
      <c r="CC23" s="1262"/>
      <c r="CD23" s="1262"/>
      <c r="CE23" s="1262"/>
      <c r="CF23" s="1258"/>
      <c r="CG23" s="1258"/>
      <c r="CH23" s="1258"/>
      <c r="CI23" s="1258"/>
      <c r="CJ23" s="1258"/>
      <c r="CK23" s="1258"/>
      <c r="CL23" s="1258"/>
      <c r="CM23" s="1258"/>
      <c r="CN23" s="1258"/>
      <c r="CO23" s="1258"/>
      <c r="CP23" s="1258"/>
      <c r="CQ23" s="1258"/>
      <c r="CR23" s="1258"/>
      <c r="CS23" s="1258"/>
      <c r="CT23" s="1258"/>
      <c r="CU23" s="1258"/>
      <c r="CV23" s="1258"/>
      <c r="CW23" s="1258"/>
      <c r="CX23" s="1258"/>
      <c r="CY23" s="1258"/>
      <c r="CZ23" s="1258"/>
      <c r="DA23" s="1258"/>
      <c r="DB23" s="1258"/>
      <c r="DC23" s="1259"/>
      <c r="DD23" s="1259"/>
      <c r="DE23" s="1259"/>
      <c r="DF23" s="1259"/>
      <c r="DG23" s="1260"/>
    </row>
    <row r="24" spans="1:111" x14ac:dyDescent="0.25">
      <c r="A24" s="1262"/>
      <c r="B24" s="1262"/>
      <c r="C24" s="1262"/>
      <c r="D24" s="1262"/>
      <c r="E24" s="1262"/>
      <c r="F24" s="1262"/>
      <c r="G24" s="1262"/>
      <c r="H24" s="1262"/>
      <c r="I24" s="1262"/>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9"/>
      <c r="AH24" s="1259"/>
      <c r="AI24" s="1259"/>
      <c r="AJ24" s="1259"/>
      <c r="AK24" s="1260"/>
      <c r="AL24" s="1261"/>
      <c r="AM24" s="1262"/>
      <c r="AN24" s="1262"/>
      <c r="AO24" s="1262"/>
      <c r="AP24" s="1262"/>
      <c r="AQ24" s="1262"/>
      <c r="AR24" s="1262"/>
      <c r="AS24" s="1262"/>
      <c r="AT24" s="1262"/>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9"/>
      <c r="BS24" s="1259"/>
      <c r="BT24" s="1259"/>
      <c r="BU24" s="1259"/>
      <c r="BV24" s="1260"/>
      <c r="BW24" s="1261"/>
      <c r="BX24" s="1262"/>
      <c r="BY24" s="1262"/>
      <c r="BZ24" s="1262"/>
      <c r="CA24" s="1262"/>
      <c r="CB24" s="1262"/>
      <c r="CC24" s="1262"/>
      <c r="CD24" s="1262"/>
      <c r="CE24" s="1262"/>
      <c r="CF24" s="1258"/>
      <c r="CG24" s="1258"/>
      <c r="CH24" s="1258"/>
      <c r="CI24" s="1258"/>
      <c r="CJ24" s="1258"/>
      <c r="CK24" s="1258"/>
      <c r="CL24" s="1258"/>
      <c r="CM24" s="1258"/>
      <c r="CN24" s="1258"/>
      <c r="CO24" s="1258"/>
      <c r="CP24" s="1258"/>
      <c r="CQ24" s="1258"/>
      <c r="CR24" s="1258"/>
      <c r="CS24" s="1258"/>
      <c r="CT24" s="1258"/>
      <c r="CU24" s="1258"/>
      <c r="CV24" s="1258"/>
      <c r="CW24" s="1258"/>
      <c r="CX24" s="1258"/>
      <c r="CY24" s="1258"/>
      <c r="CZ24" s="1258"/>
      <c r="DA24" s="1258"/>
      <c r="DB24" s="1258"/>
      <c r="DC24" s="1259"/>
      <c r="DD24" s="1259"/>
      <c r="DE24" s="1259"/>
      <c r="DF24" s="1259"/>
      <c r="DG24" s="1260"/>
    </row>
    <row r="25" spans="1:111" x14ac:dyDescent="0.25">
      <c r="A25" s="1262"/>
      <c r="B25" s="1262"/>
      <c r="C25" s="1262"/>
      <c r="D25" s="1262"/>
      <c r="E25" s="1262"/>
      <c r="F25" s="1262"/>
      <c r="G25" s="1262"/>
      <c r="H25" s="1262"/>
      <c r="I25" s="1262"/>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9"/>
      <c r="AH25" s="1259"/>
      <c r="AI25" s="1259"/>
      <c r="AJ25" s="1259"/>
      <c r="AK25" s="1260"/>
      <c r="AL25" s="1261"/>
      <c r="AM25" s="1262"/>
      <c r="AN25" s="1262"/>
      <c r="AO25" s="1262"/>
      <c r="AP25" s="1262"/>
      <c r="AQ25" s="1262"/>
      <c r="AR25" s="1262"/>
      <c r="AS25" s="1262"/>
      <c r="AT25" s="1262"/>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9"/>
      <c r="BS25" s="1259"/>
      <c r="BT25" s="1259"/>
      <c r="BU25" s="1259"/>
      <c r="BV25" s="1260"/>
      <c r="BW25" s="1261"/>
      <c r="BX25" s="1262"/>
      <c r="BY25" s="1262"/>
      <c r="BZ25" s="1262"/>
      <c r="CA25" s="1262"/>
      <c r="CB25" s="1262"/>
      <c r="CC25" s="1262"/>
      <c r="CD25" s="1262"/>
      <c r="CE25" s="1262"/>
      <c r="CF25" s="1258"/>
      <c r="CG25" s="1258"/>
      <c r="CH25" s="1258"/>
      <c r="CI25" s="1258"/>
      <c r="CJ25" s="1258"/>
      <c r="CK25" s="1258"/>
      <c r="CL25" s="1258"/>
      <c r="CM25" s="1258"/>
      <c r="CN25" s="1258"/>
      <c r="CO25" s="1258"/>
      <c r="CP25" s="1258"/>
      <c r="CQ25" s="1258"/>
      <c r="CR25" s="1258"/>
      <c r="CS25" s="1258"/>
      <c r="CT25" s="1258"/>
      <c r="CU25" s="1258"/>
      <c r="CV25" s="1258"/>
      <c r="CW25" s="1258"/>
      <c r="CX25" s="1258"/>
      <c r="CY25" s="1258"/>
      <c r="CZ25" s="1258"/>
      <c r="DA25" s="1258"/>
      <c r="DB25" s="1258"/>
      <c r="DC25" s="1259"/>
      <c r="DD25" s="1259"/>
      <c r="DE25" s="1259"/>
      <c r="DF25" s="1259"/>
      <c r="DG25" s="1260"/>
    </row>
    <row r="26" spans="1:111" x14ac:dyDescent="0.25">
      <c r="A26" s="1262"/>
      <c r="B26" s="1262"/>
      <c r="C26" s="1262"/>
      <c r="D26" s="1262"/>
      <c r="E26" s="1262"/>
      <c r="F26" s="1262"/>
      <c r="G26" s="1262"/>
      <c r="H26" s="1262"/>
      <c r="I26" s="1262"/>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9"/>
      <c r="AH26" s="1259"/>
      <c r="AI26" s="1259"/>
      <c r="AJ26" s="1259"/>
      <c r="AK26" s="1260"/>
      <c r="AL26" s="1261"/>
      <c r="AM26" s="1262"/>
      <c r="AN26" s="1262"/>
      <c r="AO26" s="1262"/>
      <c r="AP26" s="1262"/>
      <c r="AQ26" s="1262"/>
      <c r="AR26" s="1262"/>
      <c r="AS26" s="1262"/>
      <c r="AT26" s="1262"/>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9"/>
      <c r="BS26" s="1259"/>
      <c r="BT26" s="1259"/>
      <c r="BU26" s="1259"/>
      <c r="BV26" s="1260"/>
      <c r="BW26" s="1261"/>
      <c r="BX26" s="1262"/>
      <c r="BY26" s="1262"/>
      <c r="BZ26" s="1262"/>
      <c r="CA26" s="1262"/>
      <c r="CB26" s="1262"/>
      <c r="CC26" s="1262"/>
      <c r="CD26" s="1262"/>
      <c r="CE26" s="1262"/>
      <c r="CF26" s="1258"/>
      <c r="CG26" s="1258"/>
      <c r="CH26" s="1258"/>
      <c r="CI26" s="1258"/>
      <c r="CJ26" s="1258"/>
      <c r="CK26" s="1258"/>
      <c r="CL26" s="1258"/>
      <c r="CM26" s="1258"/>
      <c r="CN26" s="1258"/>
      <c r="CO26" s="1258"/>
      <c r="CP26" s="1258"/>
      <c r="CQ26" s="1258"/>
      <c r="CR26" s="1258"/>
      <c r="CS26" s="1258"/>
      <c r="CT26" s="1258"/>
      <c r="CU26" s="1258"/>
      <c r="CV26" s="1258"/>
      <c r="CW26" s="1258"/>
      <c r="CX26" s="1258"/>
      <c r="CY26" s="1258"/>
      <c r="CZ26" s="1258"/>
      <c r="DA26" s="1258"/>
      <c r="DB26" s="1258"/>
      <c r="DC26" s="1259"/>
      <c r="DD26" s="1259"/>
      <c r="DE26" s="1259"/>
      <c r="DF26" s="1259"/>
      <c r="DG26" s="1260"/>
    </row>
    <row r="27" spans="1:111" x14ac:dyDescent="0.25">
      <c r="A27" s="1262"/>
      <c r="B27" s="1262"/>
      <c r="C27" s="1262"/>
      <c r="D27" s="1262"/>
      <c r="E27" s="1262"/>
      <c r="F27" s="1262"/>
      <c r="G27" s="1262"/>
      <c r="H27" s="1262"/>
      <c r="I27" s="1262"/>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9"/>
      <c r="AH27" s="1259"/>
      <c r="AI27" s="1259"/>
      <c r="AJ27" s="1259"/>
      <c r="AK27" s="1260"/>
      <c r="AL27" s="1261"/>
      <c r="AM27" s="1262"/>
      <c r="AN27" s="1262"/>
      <c r="AO27" s="1262"/>
      <c r="AP27" s="1262"/>
      <c r="AQ27" s="1262"/>
      <c r="AR27" s="1262"/>
      <c r="AS27" s="1262"/>
      <c r="AT27" s="1262"/>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9"/>
      <c r="BS27" s="1259"/>
      <c r="BT27" s="1259"/>
      <c r="BU27" s="1259"/>
      <c r="BV27" s="1260"/>
      <c r="BW27" s="1261"/>
      <c r="BX27" s="1262"/>
      <c r="BY27" s="1262"/>
      <c r="BZ27" s="1262"/>
      <c r="CA27" s="1262"/>
      <c r="CB27" s="1262"/>
      <c r="CC27" s="1262"/>
      <c r="CD27" s="1262"/>
      <c r="CE27" s="1262"/>
      <c r="CF27" s="1258"/>
      <c r="CG27" s="1258"/>
      <c r="CH27" s="1258"/>
      <c r="CI27" s="1258"/>
      <c r="CJ27" s="1258"/>
      <c r="CK27" s="1258"/>
      <c r="CL27" s="1258"/>
      <c r="CM27" s="1258"/>
      <c r="CN27" s="1258"/>
      <c r="CO27" s="1258"/>
      <c r="CP27" s="1258"/>
      <c r="CQ27" s="1258"/>
      <c r="CR27" s="1258"/>
      <c r="CS27" s="1258"/>
      <c r="CT27" s="1258"/>
      <c r="CU27" s="1258"/>
      <c r="CV27" s="1258"/>
      <c r="CW27" s="1258"/>
      <c r="CX27" s="1258"/>
      <c r="CY27" s="1258"/>
      <c r="CZ27" s="1258"/>
      <c r="DA27" s="1258"/>
      <c r="DB27" s="1258"/>
      <c r="DC27" s="1259"/>
      <c r="DD27" s="1259"/>
      <c r="DE27" s="1259"/>
      <c r="DF27" s="1259"/>
      <c r="DG27" s="1260"/>
    </row>
    <row r="28" spans="1:111" x14ac:dyDescent="0.25">
      <c r="A28" s="1262"/>
      <c r="B28" s="1262"/>
      <c r="C28" s="1262"/>
      <c r="D28" s="1262"/>
      <c r="E28" s="1262"/>
      <c r="F28" s="1262"/>
      <c r="G28" s="1262"/>
      <c r="H28" s="1262"/>
      <c r="I28" s="1262"/>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9"/>
      <c r="AH28" s="1259"/>
      <c r="AI28" s="1259"/>
      <c r="AJ28" s="1259"/>
      <c r="AK28" s="1260"/>
      <c r="AL28" s="1261"/>
      <c r="AM28" s="1262"/>
      <c r="AN28" s="1262"/>
      <c r="AO28" s="1262"/>
      <c r="AP28" s="1262"/>
      <c r="AQ28" s="1262"/>
      <c r="AR28" s="1262"/>
      <c r="AS28" s="1262"/>
      <c r="AT28" s="1262"/>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9"/>
      <c r="BS28" s="1259"/>
      <c r="BT28" s="1259"/>
      <c r="BU28" s="1259"/>
      <c r="BV28" s="1260"/>
      <c r="BW28" s="1261"/>
      <c r="BX28" s="1262"/>
      <c r="BY28" s="1262"/>
      <c r="BZ28" s="1262"/>
      <c r="CA28" s="1262"/>
      <c r="CB28" s="1262"/>
      <c r="CC28" s="1262"/>
      <c r="CD28" s="1262"/>
      <c r="CE28" s="1262"/>
      <c r="CF28" s="1258"/>
      <c r="CG28" s="1258"/>
      <c r="CH28" s="1258"/>
      <c r="CI28" s="1258"/>
      <c r="CJ28" s="1258"/>
      <c r="CK28" s="1258"/>
      <c r="CL28" s="1258"/>
      <c r="CM28" s="1258"/>
      <c r="CN28" s="1258"/>
      <c r="CO28" s="1258"/>
      <c r="CP28" s="1258"/>
      <c r="CQ28" s="1258"/>
      <c r="CR28" s="1258"/>
      <c r="CS28" s="1258"/>
      <c r="CT28" s="1258"/>
      <c r="CU28" s="1258"/>
      <c r="CV28" s="1258"/>
      <c r="CW28" s="1258"/>
      <c r="CX28" s="1258"/>
      <c r="CY28" s="1258"/>
      <c r="CZ28" s="1258"/>
      <c r="DA28" s="1258"/>
      <c r="DB28" s="1258"/>
      <c r="DC28" s="1259"/>
      <c r="DD28" s="1259"/>
      <c r="DE28" s="1259"/>
      <c r="DF28" s="1259"/>
      <c r="DG28" s="1260"/>
    </row>
    <row r="29" spans="1:111" x14ac:dyDescent="0.25">
      <c r="A29" s="1262"/>
      <c r="B29" s="1262"/>
      <c r="C29" s="1262"/>
      <c r="D29" s="1262"/>
      <c r="E29" s="1262"/>
      <c r="F29" s="1262"/>
      <c r="G29" s="1262"/>
      <c r="H29" s="1262"/>
      <c r="I29" s="1262"/>
      <c r="J29" s="1258"/>
      <c r="K29" s="1258"/>
      <c r="L29" s="1258"/>
      <c r="M29" s="1258"/>
      <c r="N29" s="1258"/>
      <c r="O29" s="1258"/>
      <c r="P29" s="1258"/>
      <c r="Q29" s="1258"/>
      <c r="R29" s="1258"/>
      <c r="S29" s="1258"/>
      <c r="T29" s="1258"/>
      <c r="U29" s="1258"/>
      <c r="V29" s="1258"/>
      <c r="W29" s="1258"/>
      <c r="X29" s="1258"/>
      <c r="Y29" s="1258"/>
      <c r="Z29" s="1258"/>
      <c r="AA29" s="1258"/>
      <c r="AB29" s="1258"/>
      <c r="AC29" s="1258"/>
      <c r="AD29" s="1258"/>
      <c r="AE29" s="1258"/>
      <c r="AF29" s="1258"/>
      <c r="AG29" s="1259"/>
      <c r="AH29" s="1259"/>
      <c r="AI29" s="1259"/>
      <c r="AJ29" s="1259"/>
      <c r="AK29" s="1260"/>
      <c r="AL29" s="1261"/>
      <c r="AM29" s="1262"/>
      <c r="AN29" s="1262"/>
      <c r="AO29" s="1262"/>
      <c r="AP29" s="1262"/>
      <c r="AQ29" s="1262"/>
      <c r="AR29" s="1262"/>
      <c r="AS29" s="1262"/>
      <c r="AT29" s="1262"/>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9"/>
      <c r="BS29" s="1259"/>
      <c r="BT29" s="1259"/>
      <c r="BU29" s="1259"/>
      <c r="BV29" s="1260"/>
      <c r="BW29" s="1261"/>
      <c r="BX29" s="1262"/>
      <c r="BY29" s="1262"/>
      <c r="BZ29" s="1262"/>
      <c r="CA29" s="1262"/>
      <c r="CB29" s="1262"/>
      <c r="CC29" s="1262"/>
      <c r="CD29" s="1262"/>
      <c r="CE29" s="1262"/>
      <c r="CF29" s="1258"/>
      <c r="CG29" s="1258"/>
      <c r="CH29" s="1258"/>
      <c r="CI29" s="1258"/>
      <c r="CJ29" s="1258"/>
      <c r="CK29" s="1258"/>
      <c r="CL29" s="1258"/>
      <c r="CM29" s="1258"/>
      <c r="CN29" s="1258"/>
      <c r="CO29" s="1258"/>
      <c r="CP29" s="1258"/>
      <c r="CQ29" s="1258"/>
      <c r="CR29" s="1258"/>
      <c r="CS29" s="1258"/>
      <c r="CT29" s="1258"/>
      <c r="CU29" s="1258"/>
      <c r="CV29" s="1258"/>
      <c r="CW29" s="1258"/>
      <c r="CX29" s="1258"/>
      <c r="CY29" s="1258"/>
      <c r="CZ29" s="1258"/>
      <c r="DA29" s="1258"/>
      <c r="DB29" s="1258"/>
      <c r="DC29" s="1259"/>
      <c r="DD29" s="1259"/>
      <c r="DE29" s="1259"/>
      <c r="DF29" s="1259"/>
      <c r="DG29" s="1260"/>
    </row>
    <row r="30" spans="1:111" x14ac:dyDescent="0.25">
      <c r="A30" s="1262"/>
      <c r="B30" s="1262"/>
      <c r="C30" s="1262"/>
      <c r="D30" s="1262"/>
      <c r="E30" s="1262"/>
      <c r="F30" s="1262"/>
      <c r="G30" s="1262"/>
      <c r="H30" s="1262"/>
      <c r="I30" s="1262"/>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9"/>
      <c r="AH30" s="1259"/>
      <c r="AI30" s="1259"/>
      <c r="AJ30" s="1259"/>
      <c r="AK30" s="1260"/>
      <c r="AL30" s="1261"/>
      <c r="AM30" s="1262"/>
      <c r="AN30" s="1262"/>
      <c r="AO30" s="1262"/>
      <c r="AP30" s="1262"/>
      <c r="AQ30" s="1262"/>
      <c r="AR30" s="1262"/>
      <c r="AS30" s="1262"/>
      <c r="AT30" s="1262"/>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9"/>
      <c r="BS30" s="1259"/>
      <c r="BT30" s="1259"/>
      <c r="BU30" s="1259"/>
      <c r="BV30" s="1260"/>
      <c r="BW30" s="1261"/>
      <c r="BX30" s="1262"/>
      <c r="BY30" s="1262"/>
      <c r="BZ30" s="1262"/>
      <c r="CA30" s="1262"/>
      <c r="CB30" s="1262"/>
      <c r="CC30" s="1262"/>
      <c r="CD30" s="1262"/>
      <c r="CE30" s="1262"/>
      <c r="CF30" s="1258"/>
      <c r="CG30" s="1258"/>
      <c r="CH30" s="1258"/>
      <c r="CI30" s="1258"/>
      <c r="CJ30" s="1258"/>
      <c r="CK30" s="1258"/>
      <c r="CL30" s="1258"/>
      <c r="CM30" s="1258"/>
      <c r="CN30" s="1258"/>
      <c r="CO30" s="1258"/>
      <c r="CP30" s="1258"/>
      <c r="CQ30" s="1258"/>
      <c r="CR30" s="1258"/>
      <c r="CS30" s="1258"/>
      <c r="CT30" s="1258"/>
      <c r="CU30" s="1258"/>
      <c r="CV30" s="1258"/>
      <c r="CW30" s="1258"/>
      <c r="CX30" s="1258"/>
      <c r="CY30" s="1258"/>
      <c r="CZ30" s="1258"/>
      <c r="DA30" s="1258"/>
      <c r="DB30" s="1258"/>
      <c r="DC30" s="1259"/>
      <c r="DD30" s="1259"/>
      <c r="DE30" s="1259"/>
      <c r="DF30" s="1259"/>
      <c r="DG30" s="1260"/>
    </row>
    <row r="31" spans="1:111" x14ac:dyDescent="0.25">
      <c r="A31" s="1262"/>
      <c r="B31" s="1262"/>
      <c r="C31" s="1262"/>
      <c r="D31" s="1262"/>
      <c r="E31" s="1262"/>
      <c r="F31" s="1262"/>
      <c r="G31" s="1262"/>
      <c r="H31" s="1262"/>
      <c r="I31" s="1262"/>
      <c r="J31" s="1258"/>
      <c r="K31" s="1258"/>
      <c r="L31" s="1258"/>
      <c r="M31" s="1258"/>
      <c r="N31" s="1258"/>
      <c r="O31" s="1258"/>
      <c r="P31" s="1258"/>
      <c r="Q31" s="1258"/>
      <c r="R31" s="1258"/>
      <c r="S31" s="1258"/>
      <c r="T31" s="1258"/>
      <c r="U31" s="1258"/>
      <c r="V31" s="1258"/>
      <c r="W31" s="1258"/>
      <c r="X31" s="1258"/>
      <c r="Y31" s="1258"/>
      <c r="Z31" s="1258"/>
      <c r="AA31" s="1258"/>
      <c r="AB31" s="1258"/>
      <c r="AC31" s="1258"/>
      <c r="AD31" s="1258"/>
      <c r="AE31" s="1258"/>
      <c r="AF31" s="1258"/>
      <c r="AG31" s="1259"/>
      <c r="AH31" s="1259"/>
      <c r="AI31" s="1259"/>
      <c r="AJ31" s="1259"/>
      <c r="AK31" s="1260"/>
      <c r="AL31" s="1261"/>
      <c r="AM31" s="1262"/>
      <c r="AN31" s="1262"/>
      <c r="AO31" s="1262"/>
      <c r="AP31" s="1262"/>
      <c r="AQ31" s="1262"/>
      <c r="AR31" s="1262"/>
      <c r="AS31" s="1262"/>
      <c r="AT31" s="1262"/>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9"/>
      <c r="BS31" s="1259"/>
      <c r="BT31" s="1259"/>
      <c r="BU31" s="1259"/>
      <c r="BV31" s="1260"/>
      <c r="BW31" s="1261"/>
      <c r="BX31" s="1262"/>
      <c r="BY31" s="1262"/>
      <c r="BZ31" s="1262"/>
      <c r="CA31" s="1262"/>
      <c r="CB31" s="1262"/>
      <c r="CC31" s="1262"/>
      <c r="CD31" s="1262"/>
      <c r="CE31" s="1262"/>
      <c r="CF31" s="1258"/>
      <c r="CG31" s="1258"/>
      <c r="CH31" s="1258"/>
      <c r="CI31" s="1258"/>
      <c r="CJ31" s="1258"/>
      <c r="CK31" s="1258"/>
      <c r="CL31" s="1258"/>
      <c r="CM31" s="1258"/>
      <c r="CN31" s="1258"/>
      <c r="CO31" s="1258"/>
      <c r="CP31" s="1258"/>
      <c r="CQ31" s="1258"/>
      <c r="CR31" s="1258"/>
      <c r="CS31" s="1258"/>
      <c r="CT31" s="1258"/>
      <c r="CU31" s="1258"/>
      <c r="CV31" s="1258"/>
      <c r="CW31" s="1258"/>
      <c r="CX31" s="1258"/>
      <c r="CY31" s="1258"/>
      <c r="CZ31" s="1258"/>
      <c r="DA31" s="1258"/>
      <c r="DB31" s="1258"/>
      <c r="DC31" s="1259"/>
      <c r="DD31" s="1259"/>
      <c r="DE31" s="1259"/>
      <c r="DF31" s="1259"/>
      <c r="DG31" s="1260"/>
    </row>
    <row r="32" spans="1:111" x14ac:dyDescent="0.25">
      <c r="A32" s="1262"/>
      <c r="B32" s="1262"/>
      <c r="C32" s="1262"/>
      <c r="D32" s="1262"/>
      <c r="E32" s="1262"/>
      <c r="F32" s="1262"/>
      <c r="G32" s="1262"/>
      <c r="H32" s="1262"/>
      <c r="I32" s="1262"/>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8"/>
      <c r="AG32" s="1259"/>
      <c r="AH32" s="1259"/>
      <c r="AI32" s="1259"/>
      <c r="AJ32" s="1259"/>
      <c r="AK32" s="1260"/>
      <c r="AL32" s="1261"/>
      <c r="AM32" s="1262"/>
      <c r="AN32" s="1262"/>
      <c r="AO32" s="1262"/>
      <c r="AP32" s="1262"/>
      <c r="AQ32" s="1262"/>
      <c r="AR32" s="1262"/>
      <c r="AS32" s="1262"/>
      <c r="AT32" s="1262"/>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9"/>
      <c r="BS32" s="1259"/>
      <c r="BT32" s="1259"/>
      <c r="BU32" s="1259"/>
      <c r="BV32" s="1260"/>
      <c r="BW32" s="1261"/>
      <c r="BX32" s="1262"/>
      <c r="BY32" s="1262"/>
      <c r="BZ32" s="1262"/>
      <c r="CA32" s="1262"/>
      <c r="CB32" s="1262"/>
      <c r="CC32" s="1262"/>
      <c r="CD32" s="1262"/>
      <c r="CE32" s="1262"/>
      <c r="CF32" s="1258"/>
      <c r="CG32" s="1258"/>
      <c r="CH32" s="1258"/>
      <c r="CI32" s="1258"/>
      <c r="CJ32" s="1258"/>
      <c r="CK32" s="1258"/>
      <c r="CL32" s="1258"/>
      <c r="CM32" s="1258"/>
      <c r="CN32" s="1258"/>
      <c r="CO32" s="1258"/>
      <c r="CP32" s="1258"/>
      <c r="CQ32" s="1258"/>
      <c r="CR32" s="1258"/>
      <c r="CS32" s="1258"/>
      <c r="CT32" s="1258"/>
      <c r="CU32" s="1258"/>
      <c r="CV32" s="1258"/>
      <c r="CW32" s="1258"/>
      <c r="CX32" s="1258"/>
      <c r="CY32" s="1258"/>
      <c r="CZ32" s="1258"/>
      <c r="DA32" s="1258"/>
      <c r="DB32" s="1258"/>
      <c r="DC32" s="1259"/>
      <c r="DD32" s="1259"/>
      <c r="DE32" s="1259"/>
      <c r="DF32" s="1259"/>
      <c r="DG32" s="1260"/>
    </row>
    <row r="33" spans="1:111" x14ac:dyDescent="0.25">
      <c r="A33" s="1262"/>
      <c r="B33" s="1262"/>
      <c r="C33" s="1262"/>
      <c r="D33" s="1262"/>
      <c r="E33" s="1262"/>
      <c r="F33" s="1262"/>
      <c r="G33" s="1262"/>
      <c r="H33" s="1262"/>
      <c r="I33" s="1262"/>
      <c r="J33" s="1258"/>
      <c r="K33" s="1258"/>
      <c r="L33" s="1258"/>
      <c r="M33" s="1258"/>
      <c r="N33" s="1258"/>
      <c r="O33" s="1258"/>
      <c r="P33" s="1258"/>
      <c r="Q33" s="1258"/>
      <c r="R33" s="1258"/>
      <c r="S33" s="1258"/>
      <c r="T33" s="1258"/>
      <c r="U33" s="1258"/>
      <c r="V33" s="1258"/>
      <c r="W33" s="1258"/>
      <c r="X33" s="1258"/>
      <c r="Y33" s="1258"/>
      <c r="Z33" s="1258"/>
      <c r="AA33" s="1258"/>
      <c r="AB33" s="1258"/>
      <c r="AC33" s="1258"/>
      <c r="AD33" s="1258"/>
      <c r="AE33" s="1258"/>
      <c r="AF33" s="1258"/>
      <c r="AG33" s="1259"/>
      <c r="AH33" s="1259"/>
      <c r="AI33" s="1259"/>
      <c r="AJ33" s="1259"/>
      <c r="AK33" s="1260"/>
      <c r="AL33" s="1261"/>
      <c r="AM33" s="1262"/>
      <c r="AN33" s="1262"/>
      <c r="AO33" s="1262"/>
      <c r="AP33" s="1262"/>
      <c r="AQ33" s="1262"/>
      <c r="AR33" s="1262"/>
      <c r="AS33" s="1262"/>
      <c r="AT33" s="1262"/>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9"/>
      <c r="BS33" s="1259"/>
      <c r="BT33" s="1259"/>
      <c r="BU33" s="1259"/>
      <c r="BV33" s="1260"/>
      <c r="BW33" s="1261"/>
      <c r="BX33" s="1262"/>
      <c r="BY33" s="1262"/>
      <c r="BZ33" s="1262"/>
      <c r="CA33" s="1262"/>
      <c r="CB33" s="1262"/>
      <c r="CC33" s="1262"/>
      <c r="CD33" s="1262"/>
      <c r="CE33" s="1262"/>
      <c r="CF33" s="1258"/>
      <c r="CG33" s="1258"/>
      <c r="CH33" s="1258"/>
      <c r="CI33" s="1258"/>
      <c r="CJ33" s="1258"/>
      <c r="CK33" s="1258"/>
      <c r="CL33" s="1258"/>
      <c r="CM33" s="1258"/>
      <c r="CN33" s="1258"/>
      <c r="CO33" s="1258"/>
      <c r="CP33" s="1258"/>
      <c r="CQ33" s="1258"/>
      <c r="CR33" s="1258"/>
      <c r="CS33" s="1258"/>
      <c r="CT33" s="1258"/>
      <c r="CU33" s="1258"/>
      <c r="CV33" s="1258"/>
      <c r="CW33" s="1258"/>
      <c r="CX33" s="1258"/>
      <c r="CY33" s="1258"/>
      <c r="CZ33" s="1258"/>
      <c r="DA33" s="1258"/>
      <c r="DB33" s="1258"/>
      <c r="DC33" s="1259"/>
      <c r="DD33" s="1259"/>
      <c r="DE33" s="1259"/>
      <c r="DF33" s="1259"/>
      <c r="DG33" s="1260"/>
    </row>
    <row r="34" spans="1:111" x14ac:dyDescent="0.25">
      <c r="A34" s="1262"/>
      <c r="B34" s="1262"/>
      <c r="C34" s="1262"/>
      <c r="D34" s="1262"/>
      <c r="E34" s="1262"/>
      <c r="F34" s="1262"/>
      <c r="G34" s="1262"/>
      <c r="H34" s="1262"/>
      <c r="I34" s="1262"/>
      <c r="J34" s="1258"/>
      <c r="K34" s="1258"/>
      <c r="L34" s="1258"/>
      <c r="M34" s="1258"/>
      <c r="N34" s="1258"/>
      <c r="O34" s="1258"/>
      <c r="P34" s="1258"/>
      <c r="Q34" s="1258"/>
      <c r="R34" s="1258"/>
      <c r="S34" s="1258"/>
      <c r="T34" s="1258"/>
      <c r="U34" s="1258"/>
      <c r="V34" s="1258"/>
      <c r="W34" s="1258"/>
      <c r="X34" s="1258"/>
      <c r="Y34" s="1258"/>
      <c r="Z34" s="1258"/>
      <c r="AA34" s="1258"/>
      <c r="AB34" s="1258"/>
      <c r="AC34" s="1258"/>
      <c r="AD34" s="1258"/>
      <c r="AE34" s="1258"/>
      <c r="AF34" s="1258"/>
      <c r="AG34" s="1259"/>
      <c r="AH34" s="1259"/>
      <c r="AI34" s="1259"/>
      <c r="AJ34" s="1259"/>
      <c r="AK34" s="1260"/>
      <c r="AL34" s="1261"/>
      <c r="AM34" s="1262"/>
      <c r="AN34" s="1262"/>
      <c r="AO34" s="1262"/>
      <c r="AP34" s="1262"/>
      <c r="AQ34" s="1262"/>
      <c r="AR34" s="1262"/>
      <c r="AS34" s="1262"/>
      <c r="AT34" s="1262"/>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9"/>
      <c r="BS34" s="1259"/>
      <c r="BT34" s="1259"/>
      <c r="BU34" s="1259"/>
      <c r="BV34" s="1260"/>
      <c r="BW34" s="1261"/>
      <c r="BX34" s="1262"/>
      <c r="BY34" s="1262"/>
      <c r="BZ34" s="1262"/>
      <c r="CA34" s="1262"/>
      <c r="CB34" s="1262"/>
      <c r="CC34" s="1262"/>
      <c r="CD34" s="1262"/>
      <c r="CE34" s="1262"/>
      <c r="CF34" s="1258"/>
      <c r="CG34" s="1258"/>
      <c r="CH34" s="1258"/>
      <c r="CI34" s="1258"/>
      <c r="CJ34" s="1258"/>
      <c r="CK34" s="1258"/>
      <c r="CL34" s="1258"/>
      <c r="CM34" s="1258"/>
      <c r="CN34" s="1258"/>
      <c r="CO34" s="1258"/>
      <c r="CP34" s="1258"/>
      <c r="CQ34" s="1258"/>
      <c r="CR34" s="1258"/>
      <c r="CS34" s="1258"/>
      <c r="CT34" s="1258"/>
      <c r="CU34" s="1258"/>
      <c r="CV34" s="1258"/>
      <c r="CW34" s="1258"/>
      <c r="CX34" s="1258"/>
      <c r="CY34" s="1258"/>
      <c r="CZ34" s="1258"/>
      <c r="DA34" s="1258"/>
      <c r="DB34" s="1258"/>
      <c r="DC34" s="1259"/>
      <c r="DD34" s="1259"/>
      <c r="DE34" s="1259"/>
      <c r="DF34" s="1259"/>
      <c r="DG34" s="1260"/>
    </row>
    <row r="35" spans="1:111" x14ac:dyDescent="0.25">
      <c r="A35" s="1262"/>
      <c r="B35" s="1262"/>
      <c r="C35" s="1262"/>
      <c r="D35" s="1262"/>
      <c r="E35" s="1262"/>
      <c r="F35" s="1262"/>
      <c r="G35" s="1262"/>
      <c r="H35" s="1262"/>
      <c r="I35" s="1262"/>
      <c r="J35" s="1258"/>
      <c r="K35" s="1258"/>
      <c r="L35" s="1258"/>
      <c r="M35" s="1258"/>
      <c r="N35" s="1258"/>
      <c r="O35" s="1258"/>
      <c r="P35" s="1258"/>
      <c r="Q35" s="1258"/>
      <c r="R35" s="1258"/>
      <c r="S35" s="1258"/>
      <c r="T35" s="1258"/>
      <c r="U35" s="1258"/>
      <c r="V35" s="1258"/>
      <c r="W35" s="1258"/>
      <c r="X35" s="1258"/>
      <c r="Y35" s="1258"/>
      <c r="Z35" s="1258"/>
      <c r="AA35" s="1258"/>
      <c r="AB35" s="1258"/>
      <c r="AC35" s="1258"/>
      <c r="AD35" s="1258"/>
      <c r="AE35" s="1258"/>
      <c r="AF35" s="1258"/>
      <c r="AG35" s="1259"/>
      <c r="AH35" s="1259"/>
      <c r="AI35" s="1259"/>
      <c r="AJ35" s="1259"/>
      <c r="AK35" s="1260"/>
      <c r="AL35" s="1261"/>
      <c r="AM35" s="1262"/>
      <c r="AN35" s="1262"/>
      <c r="AO35" s="1262"/>
      <c r="AP35" s="1262"/>
      <c r="AQ35" s="1262"/>
      <c r="AR35" s="1262"/>
      <c r="AS35" s="1262"/>
      <c r="AT35" s="1262"/>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9"/>
      <c r="BS35" s="1259"/>
      <c r="BT35" s="1259"/>
      <c r="BU35" s="1259"/>
      <c r="BV35" s="1260"/>
      <c r="BW35" s="1261"/>
      <c r="BX35" s="1262"/>
      <c r="BY35" s="1262"/>
      <c r="BZ35" s="1262"/>
      <c r="CA35" s="1262"/>
      <c r="CB35" s="1262"/>
      <c r="CC35" s="1262"/>
      <c r="CD35" s="1262"/>
      <c r="CE35" s="1262"/>
      <c r="CF35" s="1258"/>
      <c r="CG35" s="1258"/>
      <c r="CH35" s="1258"/>
      <c r="CI35" s="1258"/>
      <c r="CJ35" s="1258"/>
      <c r="CK35" s="1258"/>
      <c r="CL35" s="1258"/>
      <c r="CM35" s="1258"/>
      <c r="CN35" s="1258"/>
      <c r="CO35" s="1258"/>
      <c r="CP35" s="1258"/>
      <c r="CQ35" s="1258"/>
      <c r="CR35" s="1258"/>
      <c r="CS35" s="1258"/>
      <c r="CT35" s="1258"/>
      <c r="CU35" s="1258"/>
      <c r="CV35" s="1258"/>
      <c r="CW35" s="1258"/>
      <c r="CX35" s="1258"/>
      <c r="CY35" s="1258"/>
      <c r="CZ35" s="1258"/>
      <c r="DA35" s="1258"/>
      <c r="DB35" s="1258"/>
      <c r="DC35" s="1259"/>
      <c r="DD35" s="1259"/>
      <c r="DE35" s="1259"/>
      <c r="DF35" s="1259"/>
      <c r="DG35" s="1260"/>
    </row>
    <row r="36" spans="1:111" x14ac:dyDescent="0.25">
      <c r="A36" s="1262"/>
      <c r="B36" s="1262"/>
      <c r="C36" s="1262"/>
      <c r="D36" s="1262"/>
      <c r="E36" s="1262"/>
      <c r="F36" s="1262"/>
      <c r="G36" s="1262"/>
      <c r="H36" s="1262"/>
      <c r="I36" s="1262"/>
      <c r="J36" s="1258"/>
      <c r="K36" s="1258"/>
      <c r="L36" s="1258"/>
      <c r="M36" s="1258"/>
      <c r="N36" s="1258"/>
      <c r="O36" s="1258"/>
      <c r="P36" s="1258"/>
      <c r="Q36" s="1258"/>
      <c r="R36" s="1258"/>
      <c r="S36" s="1258"/>
      <c r="T36" s="1258"/>
      <c r="U36" s="1258"/>
      <c r="V36" s="1258"/>
      <c r="W36" s="1258"/>
      <c r="X36" s="1258"/>
      <c r="Y36" s="1258"/>
      <c r="Z36" s="1258"/>
      <c r="AA36" s="1258"/>
      <c r="AB36" s="1258"/>
      <c r="AC36" s="1258"/>
      <c r="AD36" s="1258"/>
      <c r="AE36" s="1258"/>
      <c r="AF36" s="1258"/>
      <c r="AG36" s="1259"/>
      <c r="AH36" s="1259"/>
      <c r="AI36" s="1259"/>
      <c r="AJ36" s="1259"/>
      <c r="AK36" s="1260"/>
      <c r="AL36" s="1261"/>
      <c r="AM36" s="1262"/>
      <c r="AN36" s="1262"/>
      <c r="AO36" s="1262"/>
      <c r="AP36" s="1262"/>
      <c r="AQ36" s="1262"/>
      <c r="AR36" s="1262"/>
      <c r="AS36" s="1262"/>
      <c r="AT36" s="1262"/>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9"/>
      <c r="BS36" s="1259"/>
      <c r="BT36" s="1259"/>
      <c r="BU36" s="1259"/>
      <c r="BV36" s="1260"/>
      <c r="BW36" s="1261"/>
      <c r="BX36" s="1262"/>
      <c r="BY36" s="1262"/>
      <c r="BZ36" s="1262"/>
      <c r="CA36" s="1262"/>
      <c r="CB36" s="1262"/>
      <c r="CC36" s="1262"/>
      <c r="CD36" s="1262"/>
      <c r="CE36" s="1262"/>
      <c r="CF36" s="1258"/>
      <c r="CG36" s="1258"/>
      <c r="CH36" s="1258"/>
      <c r="CI36" s="1258"/>
      <c r="CJ36" s="1258"/>
      <c r="CK36" s="1258"/>
      <c r="CL36" s="1258"/>
      <c r="CM36" s="1258"/>
      <c r="CN36" s="1258"/>
      <c r="CO36" s="1258"/>
      <c r="CP36" s="1258"/>
      <c r="CQ36" s="1258"/>
      <c r="CR36" s="1258"/>
      <c r="CS36" s="1258"/>
      <c r="CT36" s="1258"/>
      <c r="CU36" s="1258"/>
      <c r="CV36" s="1258"/>
      <c r="CW36" s="1258"/>
      <c r="CX36" s="1258"/>
      <c r="CY36" s="1258"/>
      <c r="CZ36" s="1258"/>
      <c r="DA36" s="1258"/>
      <c r="DB36" s="1258"/>
      <c r="DC36" s="1259"/>
      <c r="DD36" s="1259"/>
      <c r="DE36" s="1259"/>
      <c r="DF36" s="1259"/>
      <c r="DG36" s="1260"/>
    </row>
    <row r="37" spans="1:111" x14ac:dyDescent="0.25">
      <c r="A37" s="1262"/>
      <c r="B37" s="1262"/>
      <c r="C37" s="1262"/>
      <c r="D37" s="1262"/>
      <c r="E37" s="1262"/>
      <c r="F37" s="1262"/>
      <c r="G37" s="1262"/>
      <c r="H37" s="1262"/>
      <c r="I37" s="1262"/>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8"/>
      <c r="AG37" s="1259"/>
      <c r="AH37" s="1259"/>
      <c r="AI37" s="1259"/>
      <c r="AJ37" s="1259"/>
      <c r="AK37" s="1260"/>
      <c r="AL37" s="1261"/>
      <c r="AM37" s="1262"/>
      <c r="AN37" s="1262"/>
      <c r="AO37" s="1262"/>
      <c r="AP37" s="1262"/>
      <c r="AQ37" s="1262"/>
      <c r="AR37" s="1262"/>
      <c r="AS37" s="1262"/>
      <c r="AT37" s="1262"/>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9"/>
      <c r="BS37" s="1259"/>
      <c r="BT37" s="1259"/>
      <c r="BU37" s="1259"/>
      <c r="BV37" s="1260"/>
      <c r="BW37" s="1261"/>
      <c r="BX37" s="1262"/>
      <c r="BY37" s="1262"/>
      <c r="BZ37" s="1262"/>
      <c r="CA37" s="1262"/>
      <c r="CB37" s="1262"/>
      <c r="CC37" s="1262"/>
      <c r="CD37" s="1262"/>
      <c r="CE37" s="1262"/>
      <c r="CF37" s="1258"/>
      <c r="CG37" s="1258"/>
      <c r="CH37" s="1258"/>
      <c r="CI37" s="1258"/>
      <c r="CJ37" s="1258"/>
      <c r="CK37" s="1258"/>
      <c r="CL37" s="1258"/>
      <c r="CM37" s="1258"/>
      <c r="CN37" s="1258"/>
      <c r="CO37" s="1258"/>
      <c r="CP37" s="1258"/>
      <c r="CQ37" s="1258"/>
      <c r="CR37" s="1258"/>
      <c r="CS37" s="1258"/>
      <c r="CT37" s="1258"/>
      <c r="CU37" s="1258"/>
      <c r="CV37" s="1258"/>
      <c r="CW37" s="1258"/>
      <c r="CX37" s="1258"/>
      <c r="CY37" s="1258"/>
      <c r="CZ37" s="1258"/>
      <c r="DA37" s="1258"/>
      <c r="DB37" s="1258"/>
      <c r="DC37" s="1259"/>
      <c r="DD37" s="1259"/>
      <c r="DE37" s="1259"/>
      <c r="DF37" s="1259"/>
      <c r="DG37" s="1260"/>
    </row>
    <row r="38" spans="1:111" x14ac:dyDescent="0.25">
      <c r="A38" s="1262"/>
      <c r="B38" s="1262"/>
      <c r="C38" s="1262"/>
      <c r="D38" s="1262"/>
      <c r="E38" s="1262"/>
      <c r="F38" s="1262"/>
      <c r="G38" s="1262"/>
      <c r="H38" s="1262"/>
      <c r="I38" s="1262"/>
      <c r="J38" s="1258"/>
      <c r="K38" s="1258"/>
      <c r="L38" s="1258"/>
      <c r="M38" s="1258"/>
      <c r="N38" s="1258"/>
      <c r="O38" s="1258"/>
      <c r="P38" s="1258"/>
      <c r="Q38" s="1258"/>
      <c r="R38" s="1258"/>
      <c r="S38" s="1258"/>
      <c r="T38" s="1258"/>
      <c r="U38" s="1258"/>
      <c r="V38" s="1258"/>
      <c r="W38" s="1258"/>
      <c r="X38" s="1258"/>
      <c r="Y38" s="1258"/>
      <c r="Z38" s="1258"/>
      <c r="AA38" s="1258"/>
      <c r="AB38" s="1258"/>
      <c r="AC38" s="1258"/>
      <c r="AD38" s="1258"/>
      <c r="AE38" s="1258"/>
      <c r="AF38" s="1258"/>
      <c r="AG38" s="1259"/>
      <c r="AH38" s="1259"/>
      <c r="AI38" s="1259"/>
      <c r="AJ38" s="1259"/>
      <c r="AK38" s="1260"/>
      <c r="AL38" s="1261"/>
      <c r="AM38" s="1262"/>
      <c r="AN38" s="1262"/>
      <c r="AO38" s="1262"/>
      <c r="AP38" s="1262"/>
      <c r="AQ38" s="1262"/>
      <c r="AR38" s="1262"/>
      <c r="AS38" s="1262"/>
      <c r="AT38" s="1262"/>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9"/>
      <c r="BS38" s="1259"/>
      <c r="BT38" s="1259"/>
      <c r="BU38" s="1259"/>
      <c r="BV38" s="1260"/>
      <c r="BW38" s="1261"/>
      <c r="BX38" s="1262"/>
      <c r="BY38" s="1262"/>
      <c r="BZ38" s="1262"/>
      <c r="CA38" s="1262"/>
      <c r="CB38" s="1262"/>
      <c r="CC38" s="1262"/>
      <c r="CD38" s="1262"/>
      <c r="CE38" s="1262"/>
      <c r="CF38" s="1258"/>
      <c r="CG38" s="1258"/>
      <c r="CH38" s="1258"/>
      <c r="CI38" s="1258"/>
      <c r="CJ38" s="1258"/>
      <c r="CK38" s="1258"/>
      <c r="CL38" s="1258"/>
      <c r="CM38" s="1258"/>
      <c r="CN38" s="1258"/>
      <c r="CO38" s="1258"/>
      <c r="CP38" s="1258"/>
      <c r="CQ38" s="1258"/>
      <c r="CR38" s="1258"/>
      <c r="CS38" s="1258"/>
      <c r="CT38" s="1258"/>
      <c r="CU38" s="1258"/>
      <c r="CV38" s="1258"/>
      <c r="CW38" s="1258"/>
      <c r="CX38" s="1258"/>
      <c r="CY38" s="1258"/>
      <c r="CZ38" s="1258"/>
      <c r="DA38" s="1258"/>
      <c r="DB38" s="1258"/>
      <c r="DC38" s="1259"/>
      <c r="DD38" s="1259"/>
      <c r="DE38" s="1259"/>
      <c r="DF38" s="1259"/>
      <c r="DG38" s="1260"/>
    </row>
    <row r="39" spans="1:111" x14ac:dyDescent="0.25">
      <c r="A39" s="1262"/>
      <c r="B39" s="1262"/>
      <c r="C39" s="1262"/>
      <c r="D39" s="1262"/>
      <c r="E39" s="1262"/>
      <c r="F39" s="1262"/>
      <c r="G39" s="1262"/>
      <c r="H39" s="1262"/>
      <c r="I39" s="1262"/>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9"/>
      <c r="AH39" s="1259"/>
      <c r="AI39" s="1259"/>
      <c r="AJ39" s="1259"/>
      <c r="AK39" s="1260"/>
      <c r="AL39" s="1261"/>
      <c r="AM39" s="1262"/>
      <c r="AN39" s="1262"/>
      <c r="AO39" s="1262"/>
      <c r="AP39" s="1262"/>
      <c r="AQ39" s="1262"/>
      <c r="AR39" s="1262"/>
      <c r="AS39" s="1262"/>
      <c r="AT39" s="1262"/>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9"/>
      <c r="BS39" s="1259"/>
      <c r="BT39" s="1259"/>
      <c r="BU39" s="1259"/>
      <c r="BV39" s="1260"/>
      <c r="BW39" s="1261"/>
      <c r="BX39" s="1262"/>
      <c r="BY39" s="1262"/>
      <c r="BZ39" s="1262"/>
      <c r="CA39" s="1262"/>
      <c r="CB39" s="1262"/>
      <c r="CC39" s="1262"/>
      <c r="CD39" s="1262"/>
      <c r="CE39" s="1262"/>
      <c r="CF39" s="1258"/>
      <c r="CG39" s="1258"/>
      <c r="CH39" s="1258"/>
      <c r="CI39" s="1258"/>
      <c r="CJ39" s="1258"/>
      <c r="CK39" s="1258"/>
      <c r="CL39" s="1258"/>
      <c r="CM39" s="1258"/>
      <c r="CN39" s="1258"/>
      <c r="CO39" s="1258"/>
      <c r="CP39" s="1258"/>
      <c r="CQ39" s="1258"/>
      <c r="CR39" s="1258"/>
      <c r="CS39" s="1258"/>
      <c r="CT39" s="1258"/>
      <c r="CU39" s="1258"/>
      <c r="CV39" s="1258"/>
      <c r="CW39" s="1258"/>
      <c r="CX39" s="1258"/>
      <c r="CY39" s="1258"/>
      <c r="CZ39" s="1258"/>
      <c r="DA39" s="1258"/>
      <c r="DB39" s="1258"/>
      <c r="DC39" s="1259"/>
      <c r="DD39" s="1259"/>
      <c r="DE39" s="1259"/>
      <c r="DF39" s="1259"/>
      <c r="DG39" s="1260"/>
    </row>
    <row r="40" spans="1:111" x14ac:dyDescent="0.25">
      <c r="A40" s="1262"/>
      <c r="B40" s="1262"/>
      <c r="C40" s="1262"/>
      <c r="D40" s="1262"/>
      <c r="E40" s="1262"/>
      <c r="F40" s="1262"/>
      <c r="G40" s="1262"/>
      <c r="H40" s="1262"/>
      <c r="I40" s="1262"/>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9"/>
      <c r="AH40" s="1259"/>
      <c r="AI40" s="1259"/>
      <c r="AJ40" s="1259"/>
      <c r="AK40" s="1260"/>
      <c r="AL40" s="1261"/>
      <c r="AM40" s="1262"/>
      <c r="AN40" s="1262"/>
      <c r="AO40" s="1262"/>
      <c r="AP40" s="1262"/>
      <c r="AQ40" s="1262"/>
      <c r="AR40" s="1262"/>
      <c r="AS40" s="1262"/>
      <c r="AT40" s="1262"/>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9"/>
      <c r="BS40" s="1259"/>
      <c r="BT40" s="1259"/>
      <c r="BU40" s="1259"/>
      <c r="BV40" s="1260"/>
      <c r="BW40" s="1261"/>
      <c r="BX40" s="1262"/>
      <c r="BY40" s="1262"/>
      <c r="BZ40" s="1262"/>
      <c r="CA40" s="1262"/>
      <c r="CB40" s="1262"/>
      <c r="CC40" s="1262"/>
      <c r="CD40" s="1262"/>
      <c r="CE40" s="1262"/>
      <c r="CF40" s="1258"/>
      <c r="CG40" s="1258"/>
      <c r="CH40" s="1258"/>
      <c r="CI40" s="1258"/>
      <c r="CJ40" s="1258"/>
      <c r="CK40" s="1258"/>
      <c r="CL40" s="1258"/>
      <c r="CM40" s="1258"/>
      <c r="CN40" s="1258"/>
      <c r="CO40" s="1258"/>
      <c r="CP40" s="1258"/>
      <c r="CQ40" s="1258"/>
      <c r="CR40" s="1258"/>
      <c r="CS40" s="1258"/>
      <c r="CT40" s="1258"/>
      <c r="CU40" s="1258"/>
      <c r="CV40" s="1258"/>
      <c r="CW40" s="1258"/>
      <c r="CX40" s="1258"/>
      <c r="CY40" s="1258"/>
      <c r="CZ40" s="1258"/>
      <c r="DA40" s="1258"/>
      <c r="DB40" s="1258"/>
      <c r="DC40" s="1259"/>
      <c r="DD40" s="1259"/>
      <c r="DE40" s="1259"/>
      <c r="DF40" s="1259"/>
      <c r="DG40" s="1260"/>
    </row>
    <row r="41" spans="1:111" x14ac:dyDescent="0.25">
      <c r="A41" s="1262"/>
      <c r="B41" s="1262"/>
      <c r="C41" s="1262"/>
      <c r="D41" s="1262"/>
      <c r="E41" s="1262"/>
      <c r="F41" s="1262"/>
      <c r="G41" s="1262"/>
      <c r="H41" s="1262"/>
      <c r="I41" s="1262"/>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9"/>
      <c r="AH41" s="1259"/>
      <c r="AI41" s="1259"/>
      <c r="AJ41" s="1259"/>
      <c r="AK41" s="1260"/>
      <c r="AL41" s="1261"/>
      <c r="AM41" s="1262"/>
      <c r="AN41" s="1262"/>
      <c r="AO41" s="1262"/>
      <c r="AP41" s="1262"/>
      <c r="AQ41" s="1262"/>
      <c r="AR41" s="1262"/>
      <c r="AS41" s="1262"/>
      <c r="AT41" s="1262"/>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9"/>
      <c r="BS41" s="1259"/>
      <c r="BT41" s="1259"/>
      <c r="BU41" s="1259"/>
      <c r="BV41" s="1260"/>
      <c r="BW41" s="1261"/>
      <c r="BX41" s="1262"/>
      <c r="BY41" s="1262"/>
      <c r="BZ41" s="1262"/>
      <c r="CA41" s="1262"/>
      <c r="CB41" s="1262"/>
      <c r="CC41" s="1262"/>
      <c r="CD41" s="1262"/>
      <c r="CE41" s="1262"/>
      <c r="CF41" s="1258"/>
      <c r="CG41" s="1258"/>
      <c r="CH41" s="1258"/>
      <c r="CI41" s="1258"/>
      <c r="CJ41" s="1258"/>
      <c r="CK41" s="1258"/>
      <c r="CL41" s="1258"/>
      <c r="CM41" s="1258"/>
      <c r="CN41" s="1258"/>
      <c r="CO41" s="1258"/>
      <c r="CP41" s="1258"/>
      <c r="CQ41" s="1258"/>
      <c r="CR41" s="1258"/>
      <c r="CS41" s="1258"/>
      <c r="CT41" s="1258"/>
      <c r="CU41" s="1258"/>
      <c r="CV41" s="1258"/>
      <c r="CW41" s="1258"/>
      <c r="CX41" s="1258"/>
      <c r="CY41" s="1258"/>
      <c r="CZ41" s="1258"/>
      <c r="DA41" s="1258"/>
      <c r="DB41" s="1258"/>
      <c r="DC41" s="1259"/>
      <c r="DD41" s="1259"/>
      <c r="DE41" s="1259"/>
      <c r="DF41" s="1259"/>
      <c r="DG41" s="1260"/>
    </row>
    <row r="42" spans="1:111" x14ac:dyDescent="0.25">
      <c r="A42" s="1262"/>
      <c r="B42" s="1262"/>
      <c r="C42" s="1262"/>
      <c r="D42" s="1262"/>
      <c r="E42" s="1262"/>
      <c r="F42" s="1262"/>
      <c r="G42" s="1262"/>
      <c r="H42" s="1262"/>
      <c r="I42" s="1262"/>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9"/>
      <c r="AH42" s="1259"/>
      <c r="AI42" s="1259"/>
      <c r="AJ42" s="1259"/>
      <c r="AK42" s="1260"/>
      <c r="AL42" s="1261"/>
      <c r="AM42" s="1262"/>
      <c r="AN42" s="1262"/>
      <c r="AO42" s="1262"/>
      <c r="AP42" s="1262"/>
      <c r="AQ42" s="1262"/>
      <c r="AR42" s="1262"/>
      <c r="AS42" s="1262"/>
      <c r="AT42" s="1262"/>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9"/>
      <c r="BS42" s="1259"/>
      <c r="BT42" s="1259"/>
      <c r="BU42" s="1259"/>
      <c r="BV42" s="1260"/>
      <c r="BW42" s="1261"/>
      <c r="BX42" s="1262"/>
      <c r="BY42" s="1262"/>
      <c r="BZ42" s="1262"/>
      <c r="CA42" s="1262"/>
      <c r="CB42" s="1262"/>
      <c r="CC42" s="1262"/>
      <c r="CD42" s="1262"/>
      <c r="CE42" s="1262"/>
      <c r="CF42" s="1258"/>
      <c r="CG42" s="1258"/>
      <c r="CH42" s="1258"/>
      <c r="CI42" s="1258"/>
      <c r="CJ42" s="1258"/>
      <c r="CK42" s="1258"/>
      <c r="CL42" s="1258"/>
      <c r="CM42" s="1258"/>
      <c r="CN42" s="1258"/>
      <c r="CO42" s="1258"/>
      <c r="CP42" s="1258"/>
      <c r="CQ42" s="1258"/>
      <c r="CR42" s="1258"/>
      <c r="CS42" s="1258"/>
      <c r="CT42" s="1258"/>
      <c r="CU42" s="1258"/>
      <c r="CV42" s="1258"/>
      <c r="CW42" s="1258"/>
      <c r="CX42" s="1258"/>
      <c r="CY42" s="1258"/>
      <c r="CZ42" s="1258"/>
      <c r="DA42" s="1258"/>
      <c r="DB42" s="1258"/>
      <c r="DC42" s="1259"/>
      <c r="DD42" s="1259"/>
      <c r="DE42" s="1259"/>
      <c r="DF42" s="1259"/>
      <c r="DG42" s="1260"/>
    </row>
    <row r="43" spans="1:111" x14ac:dyDescent="0.25">
      <c r="A43" s="1262"/>
      <c r="B43" s="1262"/>
      <c r="C43" s="1262"/>
      <c r="D43" s="1262"/>
      <c r="E43" s="1262"/>
      <c r="F43" s="1262"/>
      <c r="G43" s="1262"/>
      <c r="H43" s="1262"/>
      <c r="I43" s="1262"/>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259"/>
      <c r="AH43" s="1259"/>
      <c r="AI43" s="1259"/>
      <c r="AJ43" s="1259"/>
      <c r="AK43" s="1260"/>
      <c r="AL43" s="1261"/>
      <c r="AM43" s="1262"/>
      <c r="AN43" s="1262"/>
      <c r="AO43" s="1262"/>
      <c r="AP43" s="1262"/>
      <c r="AQ43" s="1262"/>
      <c r="AR43" s="1262"/>
      <c r="AS43" s="1262"/>
      <c r="AT43" s="1262"/>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9"/>
      <c r="BS43" s="1259"/>
      <c r="BT43" s="1259"/>
      <c r="BU43" s="1259"/>
      <c r="BV43" s="1260"/>
      <c r="BW43" s="1261"/>
      <c r="BX43" s="1262"/>
      <c r="BY43" s="1262"/>
      <c r="BZ43" s="1262"/>
      <c r="CA43" s="1262"/>
      <c r="CB43" s="1262"/>
      <c r="CC43" s="1262"/>
      <c r="CD43" s="1262"/>
      <c r="CE43" s="1262"/>
      <c r="CF43" s="1258"/>
      <c r="CG43" s="1258"/>
      <c r="CH43" s="1258"/>
      <c r="CI43" s="1258"/>
      <c r="CJ43" s="1258"/>
      <c r="CK43" s="1258"/>
      <c r="CL43" s="1258"/>
      <c r="CM43" s="1258"/>
      <c r="CN43" s="1258"/>
      <c r="CO43" s="1258"/>
      <c r="CP43" s="1258"/>
      <c r="CQ43" s="1258"/>
      <c r="CR43" s="1258"/>
      <c r="CS43" s="1258"/>
      <c r="CT43" s="1258"/>
      <c r="CU43" s="1258"/>
      <c r="CV43" s="1258"/>
      <c r="CW43" s="1258"/>
      <c r="CX43" s="1258"/>
      <c r="CY43" s="1258"/>
      <c r="CZ43" s="1258"/>
      <c r="DA43" s="1258"/>
      <c r="DB43" s="1258"/>
      <c r="DC43" s="1259"/>
      <c r="DD43" s="1259"/>
      <c r="DE43" s="1259"/>
      <c r="DF43" s="1259"/>
      <c r="DG43" s="1260"/>
    </row>
    <row r="44" spans="1:111" x14ac:dyDescent="0.25">
      <c r="A44" s="1262"/>
      <c r="B44" s="1262"/>
      <c r="C44" s="1262"/>
      <c r="D44" s="1262"/>
      <c r="E44" s="1262"/>
      <c r="F44" s="1262"/>
      <c r="G44" s="1262"/>
      <c r="H44" s="1262"/>
      <c r="I44" s="1262"/>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9"/>
      <c r="AH44" s="1259"/>
      <c r="AI44" s="1259"/>
      <c r="AJ44" s="1259"/>
      <c r="AK44" s="1260"/>
      <c r="AL44" s="1261"/>
      <c r="AM44" s="1262"/>
      <c r="AN44" s="1262"/>
      <c r="AO44" s="1262"/>
      <c r="AP44" s="1262"/>
      <c r="AQ44" s="1262"/>
      <c r="AR44" s="1262"/>
      <c r="AS44" s="1262"/>
      <c r="AT44" s="1262"/>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9"/>
      <c r="BS44" s="1259"/>
      <c r="BT44" s="1259"/>
      <c r="BU44" s="1259"/>
      <c r="BV44" s="1260"/>
      <c r="BW44" s="1261"/>
      <c r="BX44" s="1262"/>
      <c r="BY44" s="1262"/>
      <c r="BZ44" s="1262"/>
      <c r="CA44" s="1262"/>
      <c r="CB44" s="1262"/>
      <c r="CC44" s="1262"/>
      <c r="CD44" s="1262"/>
      <c r="CE44" s="1262"/>
      <c r="CF44" s="1258"/>
      <c r="CG44" s="1258"/>
      <c r="CH44" s="1258"/>
      <c r="CI44" s="1258"/>
      <c r="CJ44" s="1258"/>
      <c r="CK44" s="1258"/>
      <c r="CL44" s="1258"/>
      <c r="CM44" s="1258"/>
      <c r="CN44" s="1258"/>
      <c r="CO44" s="1258"/>
      <c r="CP44" s="1258"/>
      <c r="CQ44" s="1258"/>
      <c r="CR44" s="1258"/>
      <c r="CS44" s="1258"/>
      <c r="CT44" s="1258"/>
      <c r="CU44" s="1258"/>
      <c r="CV44" s="1258"/>
      <c r="CW44" s="1258"/>
      <c r="CX44" s="1258"/>
      <c r="CY44" s="1258"/>
      <c r="CZ44" s="1258"/>
      <c r="DA44" s="1258"/>
      <c r="DB44" s="1258"/>
      <c r="DC44" s="1259"/>
      <c r="DD44" s="1259"/>
      <c r="DE44" s="1259"/>
      <c r="DF44" s="1259"/>
      <c r="DG44" s="1260"/>
    </row>
    <row r="45" spans="1:111" x14ac:dyDescent="0.25">
      <c r="A45" s="1262"/>
      <c r="B45" s="1262"/>
      <c r="C45" s="1262"/>
      <c r="D45" s="1262"/>
      <c r="E45" s="1262"/>
      <c r="F45" s="1262"/>
      <c r="G45" s="1262"/>
      <c r="H45" s="1262"/>
      <c r="I45" s="1262"/>
      <c r="J45" s="1258"/>
      <c r="K45" s="1258"/>
      <c r="L45" s="1258"/>
      <c r="M45" s="1258"/>
      <c r="N45" s="1258"/>
      <c r="O45" s="1258"/>
      <c r="P45" s="1258"/>
      <c r="Q45" s="1258"/>
      <c r="R45" s="1258"/>
      <c r="S45" s="1258"/>
      <c r="T45" s="1258"/>
      <c r="U45" s="1258"/>
      <c r="V45" s="1258"/>
      <c r="W45" s="1258"/>
      <c r="X45" s="1258"/>
      <c r="Y45" s="1258"/>
      <c r="Z45" s="1258"/>
      <c r="AA45" s="1258"/>
      <c r="AB45" s="1258"/>
      <c r="AC45" s="1258"/>
      <c r="AD45" s="1258"/>
      <c r="AE45" s="1258"/>
      <c r="AF45" s="1258"/>
      <c r="AG45" s="1259"/>
      <c r="AH45" s="1259"/>
      <c r="AI45" s="1259"/>
      <c r="AJ45" s="1259"/>
      <c r="AK45" s="1260"/>
      <c r="AL45" s="1261"/>
      <c r="AM45" s="1262"/>
      <c r="AN45" s="1262"/>
      <c r="AO45" s="1262"/>
      <c r="AP45" s="1262"/>
      <c r="AQ45" s="1262"/>
      <c r="AR45" s="1262"/>
      <c r="AS45" s="1262"/>
      <c r="AT45" s="1262"/>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9"/>
      <c r="BS45" s="1259"/>
      <c r="BT45" s="1259"/>
      <c r="BU45" s="1259"/>
      <c r="BV45" s="1260"/>
      <c r="BW45" s="1261"/>
      <c r="BX45" s="1262"/>
      <c r="BY45" s="1262"/>
      <c r="BZ45" s="1262"/>
      <c r="CA45" s="1262"/>
      <c r="CB45" s="1262"/>
      <c r="CC45" s="1262"/>
      <c r="CD45" s="1262"/>
      <c r="CE45" s="1262"/>
      <c r="CF45" s="1258"/>
      <c r="CG45" s="1258"/>
      <c r="CH45" s="1258"/>
      <c r="CI45" s="1258"/>
      <c r="CJ45" s="1258"/>
      <c r="CK45" s="1258"/>
      <c r="CL45" s="1258"/>
      <c r="CM45" s="1258"/>
      <c r="CN45" s="1258"/>
      <c r="CO45" s="1258"/>
      <c r="CP45" s="1258"/>
      <c r="CQ45" s="1258"/>
      <c r="CR45" s="1258"/>
      <c r="CS45" s="1258"/>
      <c r="CT45" s="1258"/>
      <c r="CU45" s="1258"/>
      <c r="CV45" s="1258"/>
      <c r="CW45" s="1258"/>
      <c r="CX45" s="1258"/>
      <c r="CY45" s="1258"/>
      <c r="CZ45" s="1258"/>
      <c r="DA45" s="1258"/>
      <c r="DB45" s="1258"/>
      <c r="DC45" s="1259"/>
      <c r="DD45" s="1259"/>
      <c r="DE45" s="1259"/>
      <c r="DF45" s="1259"/>
      <c r="DG45" s="1260"/>
    </row>
    <row r="46" spans="1:111" x14ac:dyDescent="0.25">
      <c r="A46" s="1262"/>
      <c r="B46" s="1262"/>
      <c r="C46" s="1262"/>
      <c r="D46" s="1262"/>
      <c r="E46" s="1262"/>
      <c r="F46" s="1262"/>
      <c r="G46" s="1262"/>
      <c r="H46" s="1262"/>
      <c r="I46" s="1262"/>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8"/>
      <c r="AG46" s="1259"/>
      <c r="AH46" s="1259"/>
      <c r="AI46" s="1259"/>
      <c r="AJ46" s="1259"/>
      <c r="AK46" s="1260"/>
      <c r="AL46" s="1261"/>
      <c r="AM46" s="1262"/>
      <c r="AN46" s="1262"/>
      <c r="AO46" s="1262"/>
      <c r="AP46" s="1262"/>
      <c r="AQ46" s="1262"/>
      <c r="AR46" s="1262"/>
      <c r="AS46" s="1262"/>
      <c r="AT46" s="1262"/>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9"/>
      <c r="BS46" s="1259"/>
      <c r="BT46" s="1259"/>
      <c r="BU46" s="1259"/>
      <c r="BV46" s="1260"/>
      <c r="BW46" s="1261"/>
      <c r="BX46" s="1262"/>
      <c r="BY46" s="1262"/>
      <c r="BZ46" s="1262"/>
      <c r="CA46" s="1262"/>
      <c r="CB46" s="1262"/>
      <c r="CC46" s="1262"/>
      <c r="CD46" s="1262"/>
      <c r="CE46" s="1262"/>
      <c r="CF46" s="1258"/>
      <c r="CG46" s="1258"/>
      <c r="CH46" s="1258"/>
      <c r="CI46" s="1258"/>
      <c r="CJ46" s="1258"/>
      <c r="CK46" s="1258"/>
      <c r="CL46" s="1258"/>
      <c r="CM46" s="1258"/>
      <c r="CN46" s="1258"/>
      <c r="CO46" s="1258"/>
      <c r="CP46" s="1258"/>
      <c r="CQ46" s="1258"/>
      <c r="CR46" s="1258"/>
      <c r="CS46" s="1258"/>
      <c r="CT46" s="1258"/>
      <c r="CU46" s="1258"/>
      <c r="CV46" s="1258"/>
      <c r="CW46" s="1258"/>
      <c r="CX46" s="1258"/>
      <c r="CY46" s="1258"/>
      <c r="CZ46" s="1258"/>
      <c r="DA46" s="1258"/>
      <c r="DB46" s="1258"/>
      <c r="DC46" s="1259"/>
      <c r="DD46" s="1259"/>
      <c r="DE46" s="1259"/>
      <c r="DF46" s="1259"/>
      <c r="DG46" s="1260"/>
    </row>
    <row r="47" spans="1:111" x14ac:dyDescent="0.25">
      <c r="A47" s="1262"/>
      <c r="B47" s="1262"/>
      <c r="C47" s="1262"/>
      <c r="D47" s="1262"/>
      <c r="E47" s="1262"/>
      <c r="F47" s="1262"/>
      <c r="G47" s="1262"/>
      <c r="H47" s="1262"/>
      <c r="I47" s="1262"/>
      <c r="J47" s="1258"/>
      <c r="K47" s="1258"/>
      <c r="L47" s="1258"/>
      <c r="M47" s="1258"/>
      <c r="N47" s="1258"/>
      <c r="O47" s="1258"/>
      <c r="P47" s="1258"/>
      <c r="Q47" s="1258"/>
      <c r="R47" s="1258"/>
      <c r="S47" s="1258"/>
      <c r="T47" s="1258"/>
      <c r="U47" s="1258"/>
      <c r="V47" s="1258"/>
      <c r="W47" s="1258"/>
      <c r="X47" s="1258"/>
      <c r="Y47" s="1258"/>
      <c r="Z47" s="1258"/>
      <c r="AA47" s="1258"/>
      <c r="AB47" s="1258"/>
      <c r="AC47" s="1258"/>
      <c r="AD47" s="1258"/>
      <c r="AE47" s="1258"/>
      <c r="AF47" s="1258"/>
      <c r="AG47" s="1259"/>
      <c r="AH47" s="1259"/>
      <c r="AI47" s="1259"/>
      <c r="AJ47" s="1259"/>
      <c r="AK47" s="1260"/>
      <c r="AL47" s="1261"/>
      <c r="AM47" s="1262"/>
      <c r="AN47" s="1262"/>
      <c r="AO47" s="1262"/>
      <c r="AP47" s="1262"/>
      <c r="AQ47" s="1262"/>
      <c r="AR47" s="1262"/>
      <c r="AS47" s="1262"/>
      <c r="AT47" s="1262"/>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9"/>
      <c r="BS47" s="1259"/>
      <c r="BT47" s="1259"/>
      <c r="BU47" s="1259"/>
      <c r="BV47" s="1260"/>
      <c r="BW47" s="1261"/>
      <c r="BX47" s="1262"/>
      <c r="BY47" s="1262"/>
      <c r="BZ47" s="1262"/>
      <c r="CA47" s="1262"/>
      <c r="CB47" s="1262"/>
      <c r="CC47" s="1262"/>
      <c r="CD47" s="1262"/>
      <c r="CE47" s="1262"/>
      <c r="CF47" s="1258"/>
      <c r="CG47" s="1258"/>
      <c r="CH47" s="1258"/>
      <c r="CI47" s="1258"/>
      <c r="CJ47" s="1258"/>
      <c r="CK47" s="1258"/>
      <c r="CL47" s="1258"/>
      <c r="CM47" s="1258"/>
      <c r="CN47" s="1258"/>
      <c r="CO47" s="1258"/>
      <c r="CP47" s="1258"/>
      <c r="CQ47" s="1258"/>
      <c r="CR47" s="1258"/>
      <c r="CS47" s="1258"/>
      <c r="CT47" s="1258"/>
      <c r="CU47" s="1258"/>
      <c r="CV47" s="1258"/>
      <c r="CW47" s="1258"/>
      <c r="CX47" s="1258"/>
      <c r="CY47" s="1258"/>
      <c r="CZ47" s="1258"/>
      <c r="DA47" s="1258"/>
      <c r="DB47" s="1258"/>
      <c r="DC47" s="1259"/>
      <c r="DD47" s="1259"/>
      <c r="DE47" s="1259"/>
      <c r="DF47" s="1259"/>
      <c r="DG47" s="1260"/>
    </row>
    <row r="48" spans="1:111" x14ac:dyDescent="0.25">
      <c r="A48" s="1262"/>
      <c r="B48" s="1262"/>
      <c r="C48" s="1262"/>
      <c r="D48" s="1262"/>
      <c r="E48" s="1262"/>
      <c r="F48" s="1262"/>
      <c r="G48" s="1262"/>
      <c r="H48" s="1262"/>
      <c r="I48" s="1262"/>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259"/>
      <c r="AH48" s="1259"/>
      <c r="AI48" s="1259"/>
      <c r="AJ48" s="1259"/>
      <c r="AK48" s="1260"/>
      <c r="AL48" s="1261"/>
      <c r="AM48" s="1262"/>
      <c r="AN48" s="1262"/>
      <c r="AO48" s="1262"/>
      <c r="AP48" s="1262"/>
      <c r="AQ48" s="1262"/>
      <c r="AR48" s="1262"/>
      <c r="AS48" s="1262"/>
      <c r="AT48" s="1262"/>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9"/>
      <c r="BS48" s="1259"/>
      <c r="BT48" s="1259"/>
      <c r="BU48" s="1259"/>
      <c r="BV48" s="1260"/>
      <c r="BW48" s="1261"/>
      <c r="BX48" s="1262"/>
      <c r="BY48" s="1262"/>
      <c r="BZ48" s="1262"/>
      <c r="CA48" s="1262"/>
      <c r="CB48" s="1262"/>
      <c r="CC48" s="1262"/>
      <c r="CD48" s="1262"/>
      <c r="CE48" s="1262"/>
      <c r="CF48" s="1258"/>
      <c r="CG48" s="1258"/>
      <c r="CH48" s="1258"/>
      <c r="CI48" s="1258"/>
      <c r="CJ48" s="1258"/>
      <c r="CK48" s="1258"/>
      <c r="CL48" s="1258"/>
      <c r="CM48" s="1258"/>
      <c r="CN48" s="1258"/>
      <c r="CO48" s="1258"/>
      <c r="CP48" s="1258"/>
      <c r="CQ48" s="1258"/>
      <c r="CR48" s="1258"/>
      <c r="CS48" s="1258"/>
      <c r="CT48" s="1258"/>
      <c r="CU48" s="1258"/>
      <c r="CV48" s="1258"/>
      <c r="CW48" s="1258"/>
      <c r="CX48" s="1258"/>
      <c r="CY48" s="1258"/>
      <c r="CZ48" s="1258"/>
      <c r="DA48" s="1258"/>
      <c r="DB48" s="1258"/>
      <c r="DC48" s="1259"/>
      <c r="DD48" s="1259"/>
      <c r="DE48" s="1259"/>
      <c r="DF48" s="1259"/>
      <c r="DG48" s="1260"/>
    </row>
    <row r="49" spans="1:111" x14ac:dyDescent="0.25">
      <c r="A49" s="1262"/>
      <c r="B49" s="1262"/>
      <c r="C49" s="1262"/>
      <c r="D49" s="1262"/>
      <c r="E49" s="1262"/>
      <c r="F49" s="1262"/>
      <c r="G49" s="1262"/>
      <c r="H49" s="1262"/>
      <c r="I49" s="1262"/>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259"/>
      <c r="AH49" s="1259"/>
      <c r="AI49" s="1259"/>
      <c r="AJ49" s="1259"/>
      <c r="AK49" s="1260"/>
      <c r="AL49" s="1261"/>
      <c r="AM49" s="1262"/>
      <c r="AN49" s="1262"/>
      <c r="AO49" s="1262"/>
      <c r="AP49" s="1262"/>
      <c r="AQ49" s="1262"/>
      <c r="AR49" s="1262"/>
      <c r="AS49" s="1262"/>
      <c r="AT49" s="1262"/>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9"/>
      <c r="BS49" s="1259"/>
      <c r="BT49" s="1259"/>
      <c r="BU49" s="1259"/>
      <c r="BV49" s="1260"/>
      <c r="BW49" s="1261"/>
      <c r="BX49" s="1262"/>
      <c r="BY49" s="1262"/>
      <c r="BZ49" s="1262"/>
      <c r="CA49" s="1262"/>
      <c r="CB49" s="1262"/>
      <c r="CC49" s="1262"/>
      <c r="CD49" s="1262"/>
      <c r="CE49" s="1262"/>
      <c r="CF49" s="1258"/>
      <c r="CG49" s="1258"/>
      <c r="CH49" s="1258"/>
      <c r="CI49" s="1258"/>
      <c r="CJ49" s="1258"/>
      <c r="CK49" s="1258"/>
      <c r="CL49" s="1258"/>
      <c r="CM49" s="1258"/>
      <c r="CN49" s="1258"/>
      <c r="CO49" s="1258"/>
      <c r="CP49" s="1258"/>
      <c r="CQ49" s="1258"/>
      <c r="CR49" s="1258"/>
      <c r="CS49" s="1258"/>
      <c r="CT49" s="1258"/>
      <c r="CU49" s="1258"/>
      <c r="CV49" s="1258"/>
      <c r="CW49" s="1258"/>
      <c r="CX49" s="1258"/>
      <c r="CY49" s="1258"/>
      <c r="CZ49" s="1258"/>
      <c r="DA49" s="1258"/>
      <c r="DB49" s="1258"/>
      <c r="DC49" s="1259"/>
      <c r="DD49" s="1259"/>
      <c r="DE49" s="1259"/>
      <c r="DF49" s="1259"/>
      <c r="DG49" s="1260"/>
    </row>
    <row r="50" spans="1:111" x14ac:dyDescent="0.25">
      <c r="A50" s="1262"/>
      <c r="B50" s="1262"/>
      <c r="C50" s="1262"/>
      <c r="D50" s="1262"/>
      <c r="E50" s="1262"/>
      <c r="F50" s="1262"/>
      <c r="G50" s="1262"/>
      <c r="H50" s="1262"/>
      <c r="I50" s="1262"/>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9"/>
      <c r="AH50" s="1259"/>
      <c r="AI50" s="1259"/>
      <c r="AJ50" s="1259"/>
      <c r="AK50" s="1260"/>
      <c r="AL50" s="1261"/>
      <c r="AM50" s="1262"/>
      <c r="AN50" s="1262"/>
      <c r="AO50" s="1262"/>
      <c r="AP50" s="1262"/>
      <c r="AQ50" s="1262"/>
      <c r="AR50" s="1262"/>
      <c r="AS50" s="1262"/>
      <c r="AT50" s="1262"/>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9"/>
      <c r="BS50" s="1259"/>
      <c r="BT50" s="1259"/>
      <c r="BU50" s="1259"/>
      <c r="BV50" s="1260"/>
      <c r="BW50" s="1261"/>
      <c r="BX50" s="1262"/>
      <c r="BY50" s="1262"/>
      <c r="BZ50" s="1262"/>
      <c r="CA50" s="1262"/>
      <c r="CB50" s="1262"/>
      <c r="CC50" s="1262"/>
      <c r="CD50" s="1262"/>
      <c r="CE50" s="1262"/>
      <c r="CF50" s="1258"/>
      <c r="CG50" s="1258"/>
      <c r="CH50" s="1258"/>
      <c r="CI50" s="1258"/>
      <c r="CJ50" s="1258"/>
      <c r="CK50" s="1258"/>
      <c r="CL50" s="1258"/>
      <c r="CM50" s="1258"/>
      <c r="CN50" s="1258"/>
      <c r="CO50" s="1258"/>
      <c r="CP50" s="1258"/>
      <c r="CQ50" s="1258"/>
      <c r="CR50" s="1258"/>
      <c r="CS50" s="1258"/>
      <c r="CT50" s="1258"/>
      <c r="CU50" s="1258"/>
      <c r="CV50" s="1258"/>
      <c r="CW50" s="1258"/>
      <c r="CX50" s="1258"/>
      <c r="CY50" s="1258"/>
      <c r="CZ50" s="1258"/>
      <c r="DA50" s="1258"/>
      <c r="DB50" s="1258"/>
      <c r="DC50" s="1259"/>
      <c r="DD50" s="1259"/>
      <c r="DE50" s="1259"/>
      <c r="DF50" s="1259"/>
      <c r="DG50" s="1260"/>
    </row>
    <row r="51" spans="1:111" ht="7.5" customHeight="1" thickBot="1" x14ac:dyDescent="0.3">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2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2.75" x14ac:dyDescent="0.2">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H53" s="1144" t="str">
        <f>IF('40-15 PRES - MANDATORY'!$I$59&gt;0,'40-15 PRES - MANDATORY'!$I$59,"")</f>
        <v/>
      </c>
      <c r="BI53" s="1144"/>
      <c r="BJ53" s="1144"/>
      <c r="BK53" s="1144"/>
      <c r="BL53" s="1144"/>
      <c r="BM53" s="1144"/>
      <c r="BN53" s="1144"/>
      <c r="BO53" s="1144"/>
      <c r="BP53" s="1144"/>
      <c r="BQ53" s="1144"/>
      <c r="BR53" s="286"/>
      <c r="BS53" s="190"/>
      <c r="BT53" s="190"/>
      <c r="BU53" s="190"/>
      <c r="BV53" s="190"/>
      <c r="CD53" s="262"/>
      <c r="CJ53" s="290"/>
      <c r="CU53" s="1255" t="s">
        <v>40</v>
      </c>
      <c r="CV53" s="1255"/>
      <c r="CW53" s="1255"/>
      <c r="CX53" s="1255"/>
      <c r="CY53" s="1255"/>
      <c r="CZ53" s="1256"/>
      <c r="DA53" s="1257"/>
      <c r="DB53" s="1255" t="s">
        <v>41</v>
      </c>
      <c r="DC53" s="1255"/>
      <c r="DD53" s="1255"/>
      <c r="DE53" s="1256"/>
      <c r="DF53" s="1257"/>
    </row>
    <row r="55" spans="1:111" x14ac:dyDescent="0.25">
      <c r="BQ55" s="261"/>
    </row>
  </sheetData>
  <sheetProtection algorithmName="SHA-512" hashValue="jSzIZE3jIygjQ1RuSFNlIXLgkJD94ETPo+m5VlZ3iLS0A0rBALvbDGRkI3gBCSO4qBvLCX3Ojt64eKn81DzEaA==" saltValue="5HMBrc5SU84EzNlQfpByLQ==" spinCount="100000" sheet="1" selectLockedCells="1"/>
  <mergeCells count="586">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 ref="BH4:BQ4"/>
    <mergeCell ref="BR4:BV4"/>
    <mergeCell ref="BW4:CE4"/>
    <mergeCell ref="CF4:CR4"/>
    <mergeCell ref="CS4:DB4"/>
    <mergeCell ref="DC4:DG4"/>
    <mergeCell ref="A4:I4"/>
    <mergeCell ref="J4:V4"/>
    <mergeCell ref="W4:AF4"/>
    <mergeCell ref="AG4:AK4"/>
    <mergeCell ref="AL4:AT4"/>
    <mergeCell ref="AU4:BG4"/>
    <mergeCell ref="BH5:BQ5"/>
    <mergeCell ref="BR5:BV5"/>
    <mergeCell ref="BW5:CE5"/>
    <mergeCell ref="CF5:CR5"/>
    <mergeCell ref="CS5:DB5"/>
    <mergeCell ref="DC5:DG5"/>
    <mergeCell ref="A5:I5"/>
    <mergeCell ref="J5:V5"/>
    <mergeCell ref="W5:AF5"/>
    <mergeCell ref="AG5:AK5"/>
    <mergeCell ref="AL5:AT5"/>
    <mergeCell ref="AU5:BG5"/>
    <mergeCell ref="BH6:BQ6"/>
    <mergeCell ref="BR6:BV6"/>
    <mergeCell ref="BW6:CE6"/>
    <mergeCell ref="CF6:CR6"/>
    <mergeCell ref="CS6:DB6"/>
    <mergeCell ref="DC6:DG6"/>
    <mergeCell ref="A6:I6"/>
    <mergeCell ref="J6:V6"/>
    <mergeCell ref="W6:AF6"/>
    <mergeCell ref="AG6:AK6"/>
    <mergeCell ref="AL6:AT6"/>
    <mergeCell ref="AU6:BG6"/>
    <mergeCell ref="BH7:BQ7"/>
    <mergeCell ref="BR7:BV7"/>
    <mergeCell ref="BW7:CE7"/>
    <mergeCell ref="CF7:CR7"/>
    <mergeCell ref="CS7:DB7"/>
    <mergeCell ref="DC7:DG7"/>
    <mergeCell ref="A7:I7"/>
    <mergeCell ref="J7:V7"/>
    <mergeCell ref="W7:AF7"/>
    <mergeCell ref="AG7:AK7"/>
    <mergeCell ref="AL7:AT7"/>
    <mergeCell ref="AU7:BG7"/>
    <mergeCell ref="BH8:BQ8"/>
    <mergeCell ref="BR8:BV8"/>
    <mergeCell ref="BW8:CE8"/>
    <mergeCell ref="CF8:CR8"/>
    <mergeCell ref="CS8:DB8"/>
    <mergeCell ref="DC8:DG8"/>
    <mergeCell ref="A8:I8"/>
    <mergeCell ref="J8:V8"/>
    <mergeCell ref="W8:AF8"/>
    <mergeCell ref="AG8:AK8"/>
    <mergeCell ref="AL8:AT8"/>
    <mergeCell ref="AU8:BG8"/>
    <mergeCell ref="BH9:BQ9"/>
    <mergeCell ref="BR9:BV9"/>
    <mergeCell ref="BW9:CE9"/>
    <mergeCell ref="CF9:CR9"/>
    <mergeCell ref="CS9:DB9"/>
    <mergeCell ref="DC9:DG9"/>
    <mergeCell ref="A9:I9"/>
    <mergeCell ref="J9:V9"/>
    <mergeCell ref="W9:AF9"/>
    <mergeCell ref="AG9:AK9"/>
    <mergeCell ref="AL9:AT9"/>
    <mergeCell ref="AU9:BG9"/>
    <mergeCell ref="BH10:BQ10"/>
    <mergeCell ref="BR10:BV10"/>
    <mergeCell ref="BW10:CE10"/>
    <mergeCell ref="CF10:CR10"/>
    <mergeCell ref="CS10:DB10"/>
    <mergeCell ref="DC10:DG10"/>
    <mergeCell ref="A10:I10"/>
    <mergeCell ref="J10:V10"/>
    <mergeCell ref="W10:AF10"/>
    <mergeCell ref="AG10:AK10"/>
    <mergeCell ref="AL10:AT10"/>
    <mergeCell ref="AU10:BG10"/>
    <mergeCell ref="BH11:BQ11"/>
    <mergeCell ref="BR11:BV11"/>
    <mergeCell ref="BW11:CE11"/>
    <mergeCell ref="CF11:CR11"/>
    <mergeCell ref="CS11:DB11"/>
    <mergeCell ref="DC11:DG11"/>
    <mergeCell ref="A11:I11"/>
    <mergeCell ref="J11:V11"/>
    <mergeCell ref="W11:AF11"/>
    <mergeCell ref="AG11:AK11"/>
    <mergeCell ref="AL11:AT11"/>
    <mergeCell ref="AU11:BG11"/>
    <mergeCell ref="BH12:BQ12"/>
    <mergeCell ref="BR12:BV12"/>
    <mergeCell ref="BW12:CE12"/>
    <mergeCell ref="CF12:CR12"/>
    <mergeCell ref="CS12:DB12"/>
    <mergeCell ref="DC12:DG12"/>
    <mergeCell ref="A12:I12"/>
    <mergeCell ref="J12:V12"/>
    <mergeCell ref="W12:AF12"/>
    <mergeCell ref="AG12:AK12"/>
    <mergeCell ref="AL12:AT12"/>
    <mergeCell ref="AU12:BG12"/>
    <mergeCell ref="BH13:BQ13"/>
    <mergeCell ref="BR13:BV13"/>
    <mergeCell ref="BW13:CE13"/>
    <mergeCell ref="CF13:CR13"/>
    <mergeCell ref="CS13:DB13"/>
    <mergeCell ref="DC13:DG13"/>
    <mergeCell ref="A13:I13"/>
    <mergeCell ref="J13:V13"/>
    <mergeCell ref="W13:AF13"/>
    <mergeCell ref="AG13:AK13"/>
    <mergeCell ref="AL13:AT13"/>
    <mergeCell ref="AU13:BG13"/>
    <mergeCell ref="BH14:BQ14"/>
    <mergeCell ref="BR14:BV14"/>
    <mergeCell ref="BW14:CE14"/>
    <mergeCell ref="CF14:CR14"/>
    <mergeCell ref="CS14:DB14"/>
    <mergeCell ref="DC14:DG14"/>
    <mergeCell ref="A14:I14"/>
    <mergeCell ref="J14:V14"/>
    <mergeCell ref="W14:AF14"/>
    <mergeCell ref="AG14:AK14"/>
    <mergeCell ref="AL14:AT14"/>
    <mergeCell ref="AU14:BG14"/>
    <mergeCell ref="BH15:BQ15"/>
    <mergeCell ref="BR15:BV15"/>
    <mergeCell ref="BW15:CE15"/>
    <mergeCell ref="CF15:CR15"/>
    <mergeCell ref="CS15:DB15"/>
    <mergeCell ref="DC15:DG15"/>
    <mergeCell ref="A15:I15"/>
    <mergeCell ref="J15:V15"/>
    <mergeCell ref="W15:AF15"/>
    <mergeCell ref="AG15:AK15"/>
    <mergeCell ref="AL15:AT15"/>
    <mergeCell ref="AU15:BG15"/>
    <mergeCell ref="BH16:BQ16"/>
    <mergeCell ref="BR16:BV16"/>
    <mergeCell ref="BW16:CE16"/>
    <mergeCell ref="CF16:CR16"/>
    <mergeCell ref="CS16:DB16"/>
    <mergeCell ref="DC16:DG16"/>
    <mergeCell ref="A16:I16"/>
    <mergeCell ref="J16:V16"/>
    <mergeCell ref="W16:AF16"/>
    <mergeCell ref="AG16:AK16"/>
    <mergeCell ref="AL16:AT16"/>
    <mergeCell ref="AU16:BG16"/>
    <mergeCell ref="BH17:BQ17"/>
    <mergeCell ref="BR17:BV17"/>
    <mergeCell ref="BW17:CE17"/>
    <mergeCell ref="CF17:CR17"/>
    <mergeCell ref="CS17:DB17"/>
    <mergeCell ref="DC17:DG17"/>
    <mergeCell ref="A17:I17"/>
    <mergeCell ref="J17:V17"/>
    <mergeCell ref="W17:AF17"/>
    <mergeCell ref="AG17:AK17"/>
    <mergeCell ref="AL17:AT17"/>
    <mergeCell ref="AU17:BG17"/>
    <mergeCell ref="BH18:BQ18"/>
    <mergeCell ref="BR18:BV18"/>
    <mergeCell ref="BW18:CE18"/>
    <mergeCell ref="CF18:CR18"/>
    <mergeCell ref="CS18:DB18"/>
    <mergeCell ref="DC18:DG18"/>
    <mergeCell ref="A18:I18"/>
    <mergeCell ref="J18:V18"/>
    <mergeCell ref="W18:AF18"/>
    <mergeCell ref="AG18:AK18"/>
    <mergeCell ref="AL18:AT18"/>
    <mergeCell ref="AU18:BG18"/>
    <mergeCell ref="BH19:BQ19"/>
    <mergeCell ref="BR19:BV19"/>
    <mergeCell ref="BW19:CE19"/>
    <mergeCell ref="CF19:CR19"/>
    <mergeCell ref="CS19:DB19"/>
    <mergeCell ref="DC19:DG19"/>
    <mergeCell ref="A19:I19"/>
    <mergeCell ref="J19:V19"/>
    <mergeCell ref="W19:AF19"/>
    <mergeCell ref="AG19:AK19"/>
    <mergeCell ref="AL19:AT19"/>
    <mergeCell ref="AU19:BG19"/>
    <mergeCell ref="BH20:BQ20"/>
    <mergeCell ref="BR20:BV20"/>
    <mergeCell ref="BW20:CE20"/>
    <mergeCell ref="CF20:CR20"/>
    <mergeCell ref="CS20:DB20"/>
    <mergeCell ref="DC20:DG20"/>
    <mergeCell ref="A20:I20"/>
    <mergeCell ref="J20:V20"/>
    <mergeCell ref="W20:AF20"/>
    <mergeCell ref="AG20:AK20"/>
    <mergeCell ref="AL20:AT20"/>
    <mergeCell ref="AU20:BG20"/>
    <mergeCell ref="BH21:BQ21"/>
    <mergeCell ref="BR21:BV21"/>
    <mergeCell ref="BW21:CE21"/>
    <mergeCell ref="CF21:CR21"/>
    <mergeCell ref="CS21:DB21"/>
    <mergeCell ref="DC21:DG21"/>
    <mergeCell ref="A21:I21"/>
    <mergeCell ref="J21:V21"/>
    <mergeCell ref="W21:AF21"/>
    <mergeCell ref="AG21:AK21"/>
    <mergeCell ref="AL21:AT21"/>
    <mergeCell ref="AU21:BG21"/>
    <mergeCell ref="BH22:BQ22"/>
    <mergeCell ref="BR22:BV22"/>
    <mergeCell ref="BW22:CE22"/>
    <mergeCell ref="CF22:CR22"/>
    <mergeCell ref="CS22:DB22"/>
    <mergeCell ref="DC22:DG22"/>
    <mergeCell ref="A22:I22"/>
    <mergeCell ref="J22:V22"/>
    <mergeCell ref="W22:AF22"/>
    <mergeCell ref="AG22:AK22"/>
    <mergeCell ref="AL22:AT22"/>
    <mergeCell ref="AU22:BG22"/>
    <mergeCell ref="BH23:BQ23"/>
    <mergeCell ref="BR23:BV23"/>
    <mergeCell ref="BW23:CE23"/>
    <mergeCell ref="CF23:CR23"/>
    <mergeCell ref="CS23:DB23"/>
    <mergeCell ref="DC23:DG23"/>
    <mergeCell ref="A23:I23"/>
    <mergeCell ref="J23:V23"/>
    <mergeCell ref="W23:AF23"/>
    <mergeCell ref="AG23:AK23"/>
    <mergeCell ref="AL23:AT23"/>
    <mergeCell ref="AU23:BG23"/>
    <mergeCell ref="BH24:BQ24"/>
    <mergeCell ref="BR24:BV24"/>
    <mergeCell ref="BW24:CE24"/>
    <mergeCell ref="CF24:CR24"/>
    <mergeCell ref="CS24:DB24"/>
    <mergeCell ref="DC24:DG24"/>
    <mergeCell ref="A24:I24"/>
    <mergeCell ref="J24:V24"/>
    <mergeCell ref="W24:AF24"/>
    <mergeCell ref="AG24:AK24"/>
    <mergeCell ref="AL24:AT24"/>
    <mergeCell ref="AU24:BG24"/>
    <mergeCell ref="BH25:BQ25"/>
    <mergeCell ref="BR25:BV25"/>
    <mergeCell ref="BW25:CE25"/>
    <mergeCell ref="CF25:CR25"/>
    <mergeCell ref="CS25:DB25"/>
    <mergeCell ref="DC25:DG25"/>
    <mergeCell ref="A25:I25"/>
    <mergeCell ref="J25:V25"/>
    <mergeCell ref="W25:AF25"/>
    <mergeCell ref="AG25:AK25"/>
    <mergeCell ref="AL25:AT25"/>
    <mergeCell ref="AU25:BG25"/>
    <mergeCell ref="BH26:BQ26"/>
    <mergeCell ref="BR26:BV26"/>
    <mergeCell ref="BW26:CE26"/>
    <mergeCell ref="CF26:CR26"/>
    <mergeCell ref="CS26:DB26"/>
    <mergeCell ref="DC26:DG26"/>
    <mergeCell ref="A26:I26"/>
    <mergeCell ref="J26:V26"/>
    <mergeCell ref="W26:AF26"/>
    <mergeCell ref="AG26:AK26"/>
    <mergeCell ref="AL26:AT26"/>
    <mergeCell ref="AU26:BG26"/>
    <mergeCell ref="BH27:BQ27"/>
    <mergeCell ref="BR27:BV27"/>
    <mergeCell ref="BW27:CE27"/>
    <mergeCell ref="CF27:CR27"/>
    <mergeCell ref="CS27:DB27"/>
    <mergeCell ref="DC27:DG27"/>
    <mergeCell ref="A27:I27"/>
    <mergeCell ref="J27:V27"/>
    <mergeCell ref="W27:AF27"/>
    <mergeCell ref="AG27:AK27"/>
    <mergeCell ref="AL27:AT27"/>
    <mergeCell ref="AU27:BG27"/>
    <mergeCell ref="BH28:BQ28"/>
    <mergeCell ref="BR28:BV28"/>
    <mergeCell ref="BW28:CE28"/>
    <mergeCell ref="CF28:CR28"/>
    <mergeCell ref="CS28:DB28"/>
    <mergeCell ref="DC28:DG28"/>
    <mergeCell ref="A28:I28"/>
    <mergeCell ref="J28:V28"/>
    <mergeCell ref="W28:AF28"/>
    <mergeCell ref="AG28:AK28"/>
    <mergeCell ref="AL28:AT28"/>
    <mergeCell ref="AU28:BG28"/>
    <mergeCell ref="BH29:BQ29"/>
    <mergeCell ref="BR29:BV29"/>
    <mergeCell ref="BW29:CE29"/>
    <mergeCell ref="CF29:CR29"/>
    <mergeCell ref="CS29:DB29"/>
    <mergeCell ref="DC29:DG29"/>
    <mergeCell ref="A29:I29"/>
    <mergeCell ref="J29:V29"/>
    <mergeCell ref="W29:AF29"/>
    <mergeCell ref="AG29:AK29"/>
    <mergeCell ref="AL29:AT29"/>
    <mergeCell ref="AU29:BG29"/>
    <mergeCell ref="BH30:BQ30"/>
    <mergeCell ref="BR30:BV30"/>
    <mergeCell ref="BW30:CE30"/>
    <mergeCell ref="CF30:CR30"/>
    <mergeCell ref="CS30:DB30"/>
    <mergeCell ref="DC30:DG30"/>
    <mergeCell ref="A30:I30"/>
    <mergeCell ref="J30:V30"/>
    <mergeCell ref="W30:AF30"/>
    <mergeCell ref="AG30:AK30"/>
    <mergeCell ref="AL30:AT30"/>
    <mergeCell ref="AU30:BG30"/>
    <mergeCell ref="BH31:BQ31"/>
    <mergeCell ref="BR31:BV31"/>
    <mergeCell ref="BW31:CE31"/>
    <mergeCell ref="CF31:CR31"/>
    <mergeCell ref="CS31:DB31"/>
    <mergeCell ref="DC31:DG31"/>
    <mergeCell ref="A31:I31"/>
    <mergeCell ref="J31:V31"/>
    <mergeCell ref="W31:AF31"/>
    <mergeCell ref="AG31:AK31"/>
    <mergeCell ref="AL31:AT31"/>
    <mergeCell ref="AU31:BG31"/>
    <mergeCell ref="BH32:BQ32"/>
    <mergeCell ref="BR32:BV32"/>
    <mergeCell ref="BW32:CE32"/>
    <mergeCell ref="CF32:CR32"/>
    <mergeCell ref="CS32:DB32"/>
    <mergeCell ref="DC32:DG32"/>
    <mergeCell ref="A32:I32"/>
    <mergeCell ref="J32:V32"/>
    <mergeCell ref="W32:AF32"/>
    <mergeCell ref="AG32:AK32"/>
    <mergeCell ref="AL32:AT32"/>
    <mergeCell ref="AU32:BG32"/>
    <mergeCell ref="BH33:BQ33"/>
    <mergeCell ref="BR33:BV33"/>
    <mergeCell ref="BW33:CE33"/>
    <mergeCell ref="CF33:CR33"/>
    <mergeCell ref="CS33:DB33"/>
    <mergeCell ref="DC33:DG33"/>
    <mergeCell ref="A33:I33"/>
    <mergeCell ref="J33:V33"/>
    <mergeCell ref="W33:AF33"/>
    <mergeCell ref="AG33:AK33"/>
    <mergeCell ref="AL33:AT33"/>
    <mergeCell ref="AU33:BG33"/>
    <mergeCell ref="BH34:BQ34"/>
    <mergeCell ref="BR34:BV34"/>
    <mergeCell ref="BW34:CE34"/>
    <mergeCell ref="CF34:CR34"/>
    <mergeCell ref="CS34:DB34"/>
    <mergeCell ref="DC34:DG34"/>
    <mergeCell ref="A34:I34"/>
    <mergeCell ref="J34:V34"/>
    <mergeCell ref="W34:AF34"/>
    <mergeCell ref="AG34:AK34"/>
    <mergeCell ref="AL34:AT34"/>
    <mergeCell ref="AU34:BG34"/>
    <mergeCell ref="BH35:BQ35"/>
    <mergeCell ref="BR35:BV35"/>
    <mergeCell ref="BW35:CE35"/>
    <mergeCell ref="CF35:CR35"/>
    <mergeCell ref="CS35:DB35"/>
    <mergeCell ref="DC35:DG35"/>
    <mergeCell ref="A35:I35"/>
    <mergeCell ref="J35:V35"/>
    <mergeCell ref="W35:AF35"/>
    <mergeCell ref="AG35:AK35"/>
    <mergeCell ref="AL35:AT35"/>
    <mergeCell ref="AU35:BG35"/>
    <mergeCell ref="BH36:BQ36"/>
    <mergeCell ref="BR36:BV36"/>
    <mergeCell ref="BW36:CE36"/>
    <mergeCell ref="CF36:CR36"/>
    <mergeCell ref="CS36:DB36"/>
    <mergeCell ref="DC36:DG36"/>
    <mergeCell ref="A36:I36"/>
    <mergeCell ref="J36:V36"/>
    <mergeCell ref="W36:AF36"/>
    <mergeCell ref="AG36:AK36"/>
    <mergeCell ref="AL36:AT36"/>
    <mergeCell ref="AU36:BG36"/>
    <mergeCell ref="BH37:BQ37"/>
    <mergeCell ref="BR37:BV37"/>
    <mergeCell ref="BW37:CE37"/>
    <mergeCell ref="CF37:CR37"/>
    <mergeCell ref="CS37:DB37"/>
    <mergeCell ref="DC37:DG37"/>
    <mergeCell ref="A37:I37"/>
    <mergeCell ref="J37:V37"/>
    <mergeCell ref="W37:AF37"/>
    <mergeCell ref="AG37:AK37"/>
    <mergeCell ref="AL37:AT37"/>
    <mergeCell ref="AU37:BG37"/>
    <mergeCell ref="BH38:BQ38"/>
    <mergeCell ref="BR38:BV38"/>
    <mergeCell ref="BW38:CE38"/>
    <mergeCell ref="CF38:CR38"/>
    <mergeCell ref="CS38:DB38"/>
    <mergeCell ref="DC38:DG38"/>
    <mergeCell ref="A38:I38"/>
    <mergeCell ref="J38:V38"/>
    <mergeCell ref="W38:AF38"/>
    <mergeCell ref="AG38:AK38"/>
    <mergeCell ref="AL38:AT38"/>
    <mergeCell ref="AU38:BG38"/>
    <mergeCell ref="BH39:BQ39"/>
    <mergeCell ref="BR39:BV39"/>
    <mergeCell ref="BW39:CE39"/>
    <mergeCell ref="CF39:CR39"/>
    <mergeCell ref="CS39:DB39"/>
    <mergeCell ref="DC39:DG39"/>
    <mergeCell ref="A39:I39"/>
    <mergeCell ref="J39:V39"/>
    <mergeCell ref="W39:AF39"/>
    <mergeCell ref="AG39:AK39"/>
    <mergeCell ref="AL39:AT39"/>
    <mergeCell ref="AU39:BG39"/>
    <mergeCell ref="BH40:BQ40"/>
    <mergeCell ref="BR40:BV40"/>
    <mergeCell ref="BW40:CE40"/>
    <mergeCell ref="CF40:CR40"/>
    <mergeCell ref="CS40:DB40"/>
    <mergeCell ref="DC40:DG40"/>
    <mergeCell ref="A40:I40"/>
    <mergeCell ref="J40:V40"/>
    <mergeCell ref="W40:AF40"/>
    <mergeCell ref="AG40:AK40"/>
    <mergeCell ref="AL40:AT40"/>
    <mergeCell ref="AU40:BG40"/>
    <mergeCell ref="BH41:BQ41"/>
    <mergeCell ref="BR41:BV41"/>
    <mergeCell ref="BW41:CE41"/>
    <mergeCell ref="CF41:CR41"/>
    <mergeCell ref="CS41:DB41"/>
    <mergeCell ref="DC41:DG41"/>
    <mergeCell ref="A41:I41"/>
    <mergeCell ref="J41:V41"/>
    <mergeCell ref="W41:AF41"/>
    <mergeCell ref="AG41:AK41"/>
    <mergeCell ref="AL41:AT41"/>
    <mergeCell ref="AU41:BG41"/>
    <mergeCell ref="BH42:BQ42"/>
    <mergeCell ref="BR42:BV42"/>
    <mergeCell ref="BW42:CE42"/>
    <mergeCell ref="CF42:CR42"/>
    <mergeCell ref="CS42:DB42"/>
    <mergeCell ref="DC42:DG42"/>
    <mergeCell ref="A42:I42"/>
    <mergeCell ref="J42:V42"/>
    <mergeCell ref="W42:AF42"/>
    <mergeCell ref="AG42:AK42"/>
    <mergeCell ref="AL42:AT42"/>
    <mergeCell ref="AU42:BG42"/>
    <mergeCell ref="BH43:BQ43"/>
    <mergeCell ref="BR43:BV43"/>
    <mergeCell ref="BW43:CE43"/>
    <mergeCell ref="CF43:CR43"/>
    <mergeCell ref="CS43:DB43"/>
    <mergeCell ref="DC43:DG43"/>
    <mergeCell ref="A43:I43"/>
    <mergeCell ref="J43:V43"/>
    <mergeCell ref="W43:AF43"/>
    <mergeCell ref="AG43:AK43"/>
    <mergeCell ref="AL43:AT43"/>
    <mergeCell ref="AU43:BG43"/>
    <mergeCell ref="BH44:BQ44"/>
    <mergeCell ref="BR44:BV44"/>
    <mergeCell ref="BW44:CE44"/>
    <mergeCell ref="CF44:CR44"/>
    <mergeCell ref="CS44:DB44"/>
    <mergeCell ref="DC44:DG44"/>
    <mergeCell ref="A44:I44"/>
    <mergeCell ref="J44:V44"/>
    <mergeCell ref="W44:AF44"/>
    <mergeCell ref="AG44:AK44"/>
    <mergeCell ref="AL44:AT44"/>
    <mergeCell ref="AU44:BG44"/>
    <mergeCell ref="BH45:BQ45"/>
    <mergeCell ref="BR45:BV45"/>
    <mergeCell ref="BW45:CE45"/>
    <mergeCell ref="CF45:CR45"/>
    <mergeCell ref="CS45:DB45"/>
    <mergeCell ref="DC45:DG45"/>
    <mergeCell ref="A45:I45"/>
    <mergeCell ref="J45:V45"/>
    <mergeCell ref="W45:AF45"/>
    <mergeCell ref="AG45:AK45"/>
    <mergeCell ref="AL45:AT45"/>
    <mergeCell ref="AU45:BG45"/>
    <mergeCell ref="BH46:BQ46"/>
    <mergeCell ref="BR46:BV46"/>
    <mergeCell ref="BW46:CE46"/>
    <mergeCell ref="CF46:CR46"/>
    <mergeCell ref="CS46:DB46"/>
    <mergeCell ref="DC46:DG46"/>
    <mergeCell ref="A46:I46"/>
    <mergeCell ref="J46:V46"/>
    <mergeCell ref="W46:AF46"/>
    <mergeCell ref="AG46:AK46"/>
    <mergeCell ref="AL46:AT46"/>
    <mergeCell ref="AU46:BG46"/>
    <mergeCell ref="BH47:BQ47"/>
    <mergeCell ref="BR47:BV47"/>
    <mergeCell ref="BW47:CE47"/>
    <mergeCell ref="CF47:CR47"/>
    <mergeCell ref="CS47:DB47"/>
    <mergeCell ref="DC47:DG47"/>
    <mergeCell ref="A47:I47"/>
    <mergeCell ref="J47:V47"/>
    <mergeCell ref="W47:AF47"/>
    <mergeCell ref="AG47:AK47"/>
    <mergeCell ref="AL47:AT47"/>
    <mergeCell ref="AU47:BG47"/>
    <mergeCell ref="BH48:BQ48"/>
    <mergeCell ref="BR48:BV48"/>
    <mergeCell ref="BW48:CE48"/>
    <mergeCell ref="CF48:CR48"/>
    <mergeCell ref="CS48:DB48"/>
    <mergeCell ref="DC48:DG48"/>
    <mergeCell ref="A48:I48"/>
    <mergeCell ref="J48:V48"/>
    <mergeCell ref="W48:AF48"/>
    <mergeCell ref="AG48:AK48"/>
    <mergeCell ref="AL48:AT48"/>
    <mergeCell ref="AU48:BG48"/>
    <mergeCell ref="CF49:CR49"/>
    <mergeCell ref="CS49:DB49"/>
    <mergeCell ref="DC49:DG49"/>
    <mergeCell ref="A49:I49"/>
    <mergeCell ref="J49:V49"/>
    <mergeCell ref="W49:AF49"/>
    <mergeCell ref="AG49:AK49"/>
    <mergeCell ref="AL49:AT49"/>
    <mergeCell ref="AU49:BG49"/>
    <mergeCell ref="A50:I50"/>
    <mergeCell ref="J50:V50"/>
    <mergeCell ref="W50:AF50"/>
    <mergeCell ref="AG50:AK50"/>
    <mergeCell ref="AL50:AT50"/>
    <mergeCell ref="AU50:BG50"/>
    <mergeCell ref="BH49:BQ49"/>
    <mergeCell ref="BR49:BV49"/>
    <mergeCell ref="BW49:CE49"/>
    <mergeCell ref="BH53:BQ53"/>
    <mergeCell ref="CU53:CY53"/>
    <mergeCell ref="CZ53:DA53"/>
    <mergeCell ref="DB53:DD53"/>
    <mergeCell ref="DE53:DF53"/>
    <mergeCell ref="BH50:BQ50"/>
    <mergeCell ref="BR50:BV50"/>
    <mergeCell ref="BW50:CE50"/>
    <mergeCell ref="CF50:CR50"/>
    <mergeCell ref="CS50:DB50"/>
    <mergeCell ref="DC50:DG50"/>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28515625" defaultRowHeight="15" x14ac:dyDescent="0.25"/>
  <cols>
    <col min="1" max="21" width="1.7109375" style="260" customWidth="1"/>
    <col min="22" max="22" width="9.28515625" style="260" customWidth="1"/>
    <col min="23" max="58" width="1.7109375" style="260" customWidth="1"/>
    <col min="59" max="59" width="9.28515625" style="260" customWidth="1"/>
    <col min="60" max="95" width="1.7109375" style="260" customWidth="1"/>
    <col min="96" max="96" width="9.28515625" style="260" customWidth="1"/>
    <col min="97" max="99" width="1.7109375" style="260" customWidth="1"/>
    <col min="100" max="100" width="2.28515625" style="260" customWidth="1"/>
    <col min="101" max="112" width="1.7109375" style="260" customWidth="1"/>
    <col min="113" max="113" width="20.7109375" style="260" bestFit="1" customWidth="1"/>
    <col min="114" max="16384" width="9.28515625" style="260"/>
  </cols>
  <sheetData>
    <row r="1" spans="1:113" x14ac:dyDescent="0.25">
      <c r="A1" s="114" t="s">
        <v>7</v>
      </c>
      <c r="B1" s="429"/>
      <c r="C1" s="429"/>
      <c r="D1" s="429"/>
      <c r="E1" s="429"/>
      <c r="F1" s="429"/>
      <c r="G1" s="429"/>
      <c r="H1" s="429"/>
      <c r="I1" s="704"/>
      <c r="J1" s="704"/>
      <c r="K1" s="1109" t="str">
        <f>IF('40-15 PRES - MANDATORY'!$E$8&gt;0,'40-15 PRES - MANDATORY'!$E$8,"")</f>
        <v/>
      </c>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281" t="s">
        <v>549</v>
      </c>
      <c r="CN1" s="1281"/>
      <c r="CO1" s="1281"/>
      <c r="CP1" s="1281"/>
      <c r="CQ1" s="1281"/>
      <c r="CR1" s="1281"/>
      <c r="CS1" s="1280" t="str">
        <f>IF(NOT('40-15 PRES - MANDATORY'!$Y$12=""),'40-15 PRES - MANDATORY'!$Y$12,"")</f>
        <v/>
      </c>
      <c r="CT1" s="1280"/>
      <c r="CU1" s="1280"/>
      <c r="CV1" s="1280"/>
      <c r="CW1" s="1280"/>
      <c r="CX1" s="1280"/>
      <c r="CY1" s="1280"/>
      <c r="CZ1" s="1280"/>
      <c r="DA1" s="1280"/>
      <c r="DB1" s="1280"/>
      <c r="DC1" s="1280"/>
      <c r="DD1" s="1280"/>
      <c r="DE1" s="1280"/>
      <c r="DF1" s="1280"/>
      <c r="DG1" s="1280"/>
    </row>
    <row r="2" spans="1:113" ht="15.75" thickBot="1" x14ac:dyDescent="0.3">
      <c r="A2" s="1282" t="s">
        <v>8</v>
      </c>
      <c r="B2" s="1282"/>
      <c r="C2" s="1282"/>
      <c r="D2" s="1282"/>
      <c r="E2" s="1282"/>
      <c r="F2" s="1282"/>
      <c r="G2" s="1282"/>
      <c r="H2" s="1282"/>
      <c r="I2" s="1282"/>
      <c r="J2" s="1282"/>
      <c r="K2" s="1279" t="str">
        <f>IF('40-15 PRES - MANDATORY'!$E$10&gt;0,'40-15 PRES - MANDATORY'!$E$10,"")</f>
        <v/>
      </c>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86" t="s">
        <v>9</v>
      </c>
      <c r="AJ2" s="738"/>
      <c r="AK2" s="738"/>
      <c r="AL2" s="738"/>
      <c r="AM2" s="738"/>
      <c r="AN2" s="738"/>
      <c r="AO2" s="738"/>
      <c r="AP2" s="738"/>
      <c r="AQ2" s="738"/>
      <c r="AR2" s="738"/>
      <c r="AS2" s="738"/>
      <c r="AT2" s="187"/>
      <c r="AU2" s="711" t="s">
        <v>746</v>
      </c>
      <c r="AV2" s="738"/>
      <c r="AW2" s="419"/>
      <c r="AX2" s="738" t="str">
        <f>IF('40-15 PRES - MANDATORY'!$G$12&gt;0,'40-15 PRES - MANDATORY'!$G$12,"")</f>
        <v/>
      </c>
      <c r="AY2" s="738"/>
      <c r="AZ2" s="711"/>
      <c r="BA2" s="711"/>
      <c r="BB2" s="711"/>
      <c r="BC2" s="738"/>
      <c r="BD2" s="187"/>
      <c r="BE2" s="187"/>
      <c r="BF2" s="187"/>
      <c r="BG2" s="187"/>
      <c r="BH2" s="201"/>
      <c r="BI2" s="738"/>
      <c r="BJ2" s="187" t="s">
        <v>10</v>
      </c>
      <c r="BK2" s="1283" t="str">
        <f>IF('40-15 PRES - MANDATORY'!$M$12&gt;0,'40-15 PRES - MANDATORY'!$M$12,"")</f>
        <v/>
      </c>
      <c r="BL2" s="1283"/>
      <c r="BM2" s="1283"/>
      <c r="BN2" s="1283"/>
      <c r="BO2" s="1283"/>
      <c r="BP2" s="1283"/>
      <c r="BQ2" s="1283"/>
      <c r="BR2" s="1283"/>
      <c r="BS2" s="1283"/>
      <c r="BT2" s="1283"/>
      <c r="BU2" s="1283"/>
      <c r="BV2" s="1283"/>
      <c r="BW2" s="1283"/>
      <c r="BX2" s="1283"/>
      <c r="BY2" s="1283"/>
      <c r="BZ2" s="711"/>
      <c r="CA2" s="711"/>
      <c r="CB2" s="711"/>
      <c r="CC2" s="711"/>
      <c r="CD2" s="711"/>
      <c r="CE2" s="711"/>
      <c r="CF2" s="711"/>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row>
    <row r="3" spans="1:113" ht="30" customHeight="1" thickBot="1" x14ac:dyDescent="0.3">
      <c r="A3" s="1284" t="s">
        <v>866</v>
      </c>
      <c r="B3" s="1284"/>
      <c r="C3" s="1284"/>
      <c r="D3" s="1284"/>
      <c r="E3" s="1284"/>
      <c r="F3" s="1284"/>
      <c r="G3" s="1284"/>
      <c r="H3" s="1284"/>
      <c r="I3" s="1284"/>
      <c r="J3" s="1284" t="s">
        <v>551</v>
      </c>
      <c r="K3" s="1284"/>
      <c r="L3" s="1284"/>
      <c r="M3" s="1284"/>
      <c r="N3" s="1284"/>
      <c r="O3" s="1284"/>
      <c r="P3" s="1284"/>
      <c r="Q3" s="1284"/>
      <c r="R3" s="1284"/>
      <c r="S3" s="1284"/>
      <c r="T3" s="1284"/>
      <c r="U3" s="1284"/>
      <c r="V3" s="1284"/>
      <c r="W3" s="1284" t="s">
        <v>63</v>
      </c>
      <c r="X3" s="1284"/>
      <c r="Y3" s="1284"/>
      <c r="Z3" s="1284"/>
      <c r="AA3" s="1284"/>
      <c r="AB3" s="1284"/>
      <c r="AC3" s="1284"/>
      <c r="AD3" s="1284"/>
      <c r="AE3" s="1284"/>
      <c r="AF3" s="1284"/>
      <c r="AG3" s="1285" t="s">
        <v>552</v>
      </c>
      <c r="AH3" s="1285"/>
      <c r="AI3" s="1285"/>
      <c r="AJ3" s="1285"/>
      <c r="AK3" s="1286"/>
      <c r="AL3" s="1284" t="s">
        <v>866</v>
      </c>
      <c r="AM3" s="1284"/>
      <c r="AN3" s="1284"/>
      <c r="AO3" s="1284"/>
      <c r="AP3" s="1284"/>
      <c r="AQ3" s="1284"/>
      <c r="AR3" s="1284"/>
      <c r="AS3" s="1284"/>
      <c r="AT3" s="1284"/>
      <c r="AU3" s="1284" t="s">
        <v>551</v>
      </c>
      <c r="AV3" s="1284"/>
      <c r="AW3" s="1284"/>
      <c r="AX3" s="1284"/>
      <c r="AY3" s="1284"/>
      <c r="AZ3" s="1284"/>
      <c r="BA3" s="1284"/>
      <c r="BB3" s="1284"/>
      <c r="BC3" s="1284"/>
      <c r="BD3" s="1284"/>
      <c r="BE3" s="1284"/>
      <c r="BF3" s="1284"/>
      <c r="BG3" s="1284"/>
      <c r="BH3" s="1284" t="s">
        <v>63</v>
      </c>
      <c r="BI3" s="1284"/>
      <c r="BJ3" s="1284"/>
      <c r="BK3" s="1284"/>
      <c r="BL3" s="1284"/>
      <c r="BM3" s="1284"/>
      <c r="BN3" s="1284"/>
      <c r="BO3" s="1284"/>
      <c r="BP3" s="1284"/>
      <c r="BQ3" s="1284"/>
      <c r="BR3" s="1285" t="s">
        <v>552</v>
      </c>
      <c r="BS3" s="1285"/>
      <c r="BT3" s="1285"/>
      <c r="BU3" s="1285"/>
      <c r="BV3" s="1286"/>
      <c r="BW3" s="1284" t="s">
        <v>866</v>
      </c>
      <c r="BX3" s="1284"/>
      <c r="BY3" s="1284"/>
      <c r="BZ3" s="1284"/>
      <c r="CA3" s="1284"/>
      <c r="CB3" s="1284"/>
      <c r="CC3" s="1284"/>
      <c r="CD3" s="1284"/>
      <c r="CE3" s="1284"/>
      <c r="CF3" s="1284" t="s">
        <v>551</v>
      </c>
      <c r="CG3" s="1284"/>
      <c r="CH3" s="1284"/>
      <c r="CI3" s="1284"/>
      <c r="CJ3" s="1284"/>
      <c r="CK3" s="1284"/>
      <c r="CL3" s="1284"/>
      <c r="CM3" s="1284"/>
      <c r="CN3" s="1284"/>
      <c r="CO3" s="1284"/>
      <c r="CP3" s="1284"/>
      <c r="CQ3" s="1284"/>
      <c r="CR3" s="1284"/>
      <c r="CS3" s="1284" t="s">
        <v>63</v>
      </c>
      <c r="CT3" s="1284"/>
      <c r="CU3" s="1284"/>
      <c r="CV3" s="1284"/>
      <c r="CW3" s="1284"/>
      <c r="CX3" s="1284"/>
      <c r="CY3" s="1284"/>
      <c r="CZ3" s="1284"/>
      <c r="DA3" s="1284"/>
      <c r="DB3" s="1284"/>
      <c r="DC3" s="1285" t="s">
        <v>552</v>
      </c>
      <c r="DD3" s="1285"/>
      <c r="DE3" s="1285"/>
      <c r="DF3" s="1285"/>
      <c r="DG3" s="1286"/>
      <c r="DI3" s="737" t="s">
        <v>1106</v>
      </c>
    </row>
    <row r="4" spans="1:113" x14ac:dyDescent="0.25">
      <c r="A4" s="1263"/>
      <c r="B4" s="1263"/>
      <c r="C4" s="1263"/>
      <c r="D4" s="1263"/>
      <c r="E4" s="1263"/>
      <c r="F4" s="1263"/>
      <c r="G4" s="1263"/>
      <c r="H4" s="1263"/>
      <c r="I4" s="1263"/>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8"/>
      <c r="AH4" s="1268"/>
      <c r="AI4" s="1268"/>
      <c r="AJ4" s="1268"/>
      <c r="AK4" s="1269"/>
      <c r="AL4" s="1263"/>
      <c r="AM4" s="1263"/>
      <c r="AN4" s="1263"/>
      <c r="AO4" s="1263"/>
      <c r="AP4" s="1263"/>
      <c r="AQ4" s="1263"/>
      <c r="AR4" s="1263"/>
      <c r="AS4" s="1263"/>
      <c r="AT4" s="1263"/>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268"/>
      <c r="BS4" s="1268"/>
      <c r="BT4" s="1268"/>
      <c r="BU4" s="1268"/>
      <c r="BV4" s="1269"/>
      <c r="BW4" s="1263"/>
      <c r="BX4" s="1263"/>
      <c r="BY4" s="1263"/>
      <c r="BZ4" s="1263"/>
      <c r="CA4" s="1263"/>
      <c r="CB4" s="1263"/>
      <c r="CC4" s="1263"/>
      <c r="CD4" s="1263"/>
      <c r="CE4" s="1263"/>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268"/>
      <c r="DD4" s="1268"/>
      <c r="DE4" s="1268"/>
      <c r="DF4" s="1268"/>
      <c r="DG4" s="1269"/>
    </row>
    <row r="5" spans="1:113" x14ac:dyDescent="0.25">
      <c r="A5" s="1263"/>
      <c r="B5" s="1263"/>
      <c r="C5" s="1263"/>
      <c r="D5" s="1263"/>
      <c r="E5" s="1263"/>
      <c r="F5" s="1263"/>
      <c r="G5" s="1263"/>
      <c r="H5" s="1263"/>
      <c r="I5" s="1263"/>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G5" s="1259"/>
      <c r="AH5" s="1259"/>
      <c r="AI5" s="1259"/>
      <c r="AJ5" s="1259"/>
      <c r="AK5" s="1260"/>
      <c r="AL5" s="1263"/>
      <c r="AM5" s="1263"/>
      <c r="AN5" s="1263"/>
      <c r="AO5" s="1263"/>
      <c r="AP5" s="1263"/>
      <c r="AQ5" s="1263"/>
      <c r="AR5" s="1263"/>
      <c r="AS5" s="1263"/>
      <c r="AT5" s="1263"/>
      <c r="AU5" s="1258"/>
      <c r="AV5" s="1258"/>
      <c r="AW5" s="1258"/>
      <c r="AX5" s="1258"/>
      <c r="AY5" s="1258"/>
      <c r="AZ5" s="1258"/>
      <c r="BA5" s="1258"/>
      <c r="BB5" s="1258"/>
      <c r="BC5" s="1258"/>
      <c r="BD5" s="1258"/>
      <c r="BE5" s="1258"/>
      <c r="BF5" s="1258"/>
      <c r="BG5" s="1258"/>
      <c r="BH5" s="1258"/>
      <c r="BI5" s="1258"/>
      <c r="BJ5" s="1258"/>
      <c r="BK5" s="1258"/>
      <c r="BL5" s="1258"/>
      <c r="BM5" s="1258"/>
      <c r="BN5" s="1258"/>
      <c r="BO5" s="1258"/>
      <c r="BP5" s="1258"/>
      <c r="BQ5" s="1258"/>
      <c r="BR5" s="1259"/>
      <c r="BS5" s="1259"/>
      <c r="BT5" s="1259"/>
      <c r="BU5" s="1259"/>
      <c r="BV5" s="1260"/>
      <c r="BW5" s="1263"/>
      <c r="BX5" s="1263"/>
      <c r="BY5" s="1263"/>
      <c r="BZ5" s="1263"/>
      <c r="CA5" s="1263"/>
      <c r="CB5" s="1263"/>
      <c r="CC5" s="1263"/>
      <c r="CD5" s="1263"/>
      <c r="CE5" s="1263"/>
      <c r="CF5" s="1258"/>
      <c r="CG5" s="1258"/>
      <c r="CH5" s="1258"/>
      <c r="CI5" s="1258"/>
      <c r="CJ5" s="1258"/>
      <c r="CK5" s="1258"/>
      <c r="CL5" s="1258"/>
      <c r="CM5" s="1258"/>
      <c r="CN5" s="1258"/>
      <c r="CO5" s="1258"/>
      <c r="CP5" s="1258"/>
      <c r="CQ5" s="1258"/>
      <c r="CR5" s="1258"/>
      <c r="CS5" s="1258"/>
      <c r="CT5" s="1258"/>
      <c r="CU5" s="1258"/>
      <c r="CV5" s="1258"/>
      <c r="CW5" s="1258"/>
      <c r="CX5" s="1258"/>
      <c r="CY5" s="1258"/>
      <c r="CZ5" s="1258"/>
      <c r="DA5" s="1258"/>
      <c r="DB5" s="1258"/>
      <c r="DC5" s="1259"/>
      <c r="DD5" s="1259"/>
      <c r="DE5" s="1259"/>
      <c r="DF5" s="1259"/>
      <c r="DG5" s="1260"/>
    </row>
    <row r="6" spans="1:113" x14ac:dyDescent="0.25">
      <c r="A6" s="1263"/>
      <c r="B6" s="1263"/>
      <c r="C6" s="1263"/>
      <c r="D6" s="1263"/>
      <c r="E6" s="1263"/>
      <c r="F6" s="1263"/>
      <c r="G6" s="1263"/>
      <c r="H6" s="1263"/>
      <c r="I6" s="1263"/>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1259"/>
      <c r="AH6" s="1259"/>
      <c r="AI6" s="1259"/>
      <c r="AJ6" s="1259"/>
      <c r="AK6" s="1260"/>
      <c r="AL6" s="1263"/>
      <c r="AM6" s="1263"/>
      <c r="AN6" s="1263"/>
      <c r="AO6" s="1263"/>
      <c r="AP6" s="1263"/>
      <c r="AQ6" s="1263"/>
      <c r="AR6" s="1263"/>
      <c r="AS6" s="1263"/>
      <c r="AT6" s="1263"/>
      <c r="AU6" s="1258"/>
      <c r="AV6" s="1258"/>
      <c r="AW6" s="1258"/>
      <c r="AX6" s="1258"/>
      <c r="AY6" s="1258"/>
      <c r="AZ6" s="1258"/>
      <c r="BA6" s="1258"/>
      <c r="BB6" s="1258"/>
      <c r="BC6" s="1258"/>
      <c r="BD6" s="1258"/>
      <c r="BE6" s="1258"/>
      <c r="BF6" s="1258"/>
      <c r="BG6" s="1258"/>
      <c r="BH6" s="1258"/>
      <c r="BI6" s="1258"/>
      <c r="BJ6" s="1258"/>
      <c r="BK6" s="1258"/>
      <c r="BL6" s="1258"/>
      <c r="BM6" s="1258"/>
      <c r="BN6" s="1258"/>
      <c r="BO6" s="1258"/>
      <c r="BP6" s="1258"/>
      <c r="BQ6" s="1258"/>
      <c r="BR6" s="1259"/>
      <c r="BS6" s="1259"/>
      <c r="BT6" s="1259"/>
      <c r="BU6" s="1259"/>
      <c r="BV6" s="1260"/>
      <c r="BW6" s="1263"/>
      <c r="BX6" s="1263"/>
      <c r="BY6" s="1263"/>
      <c r="BZ6" s="1263"/>
      <c r="CA6" s="1263"/>
      <c r="CB6" s="1263"/>
      <c r="CC6" s="1263"/>
      <c r="CD6" s="1263"/>
      <c r="CE6" s="1263"/>
      <c r="CF6" s="1258"/>
      <c r="CG6" s="1258"/>
      <c r="CH6" s="1258"/>
      <c r="CI6" s="1258"/>
      <c r="CJ6" s="1258"/>
      <c r="CK6" s="1258"/>
      <c r="CL6" s="1258"/>
      <c r="CM6" s="1258"/>
      <c r="CN6" s="1258"/>
      <c r="CO6" s="1258"/>
      <c r="CP6" s="1258"/>
      <c r="CQ6" s="1258"/>
      <c r="CR6" s="1258"/>
      <c r="CS6" s="1258"/>
      <c r="CT6" s="1258"/>
      <c r="CU6" s="1258"/>
      <c r="CV6" s="1258"/>
      <c r="CW6" s="1258"/>
      <c r="CX6" s="1258"/>
      <c r="CY6" s="1258"/>
      <c r="CZ6" s="1258"/>
      <c r="DA6" s="1258"/>
      <c r="DB6" s="1258"/>
      <c r="DC6" s="1259"/>
      <c r="DD6" s="1259"/>
      <c r="DE6" s="1259"/>
      <c r="DF6" s="1259"/>
      <c r="DG6" s="1260"/>
    </row>
    <row r="7" spans="1:113" x14ac:dyDescent="0.25">
      <c r="A7" s="1263"/>
      <c r="B7" s="1263"/>
      <c r="C7" s="1263"/>
      <c r="D7" s="1263"/>
      <c r="E7" s="1263"/>
      <c r="F7" s="1263"/>
      <c r="G7" s="1263"/>
      <c r="H7" s="1263"/>
      <c r="I7" s="1263"/>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9"/>
      <c r="AH7" s="1259"/>
      <c r="AI7" s="1259"/>
      <c r="AJ7" s="1259"/>
      <c r="AK7" s="1260"/>
      <c r="AL7" s="1263"/>
      <c r="AM7" s="1263"/>
      <c r="AN7" s="1263"/>
      <c r="AO7" s="1263"/>
      <c r="AP7" s="1263"/>
      <c r="AQ7" s="1263"/>
      <c r="AR7" s="1263"/>
      <c r="AS7" s="1263"/>
      <c r="AT7" s="1263"/>
      <c r="AU7" s="1258"/>
      <c r="AV7" s="1258"/>
      <c r="AW7" s="1258"/>
      <c r="AX7" s="1258"/>
      <c r="AY7" s="1258"/>
      <c r="AZ7" s="1258"/>
      <c r="BA7" s="1258"/>
      <c r="BB7" s="1258"/>
      <c r="BC7" s="1258"/>
      <c r="BD7" s="1258"/>
      <c r="BE7" s="1258"/>
      <c r="BF7" s="1258"/>
      <c r="BG7" s="1258"/>
      <c r="BH7" s="1258"/>
      <c r="BI7" s="1258"/>
      <c r="BJ7" s="1258"/>
      <c r="BK7" s="1258"/>
      <c r="BL7" s="1258"/>
      <c r="BM7" s="1258"/>
      <c r="BN7" s="1258"/>
      <c r="BO7" s="1258"/>
      <c r="BP7" s="1258"/>
      <c r="BQ7" s="1258"/>
      <c r="BR7" s="1259"/>
      <c r="BS7" s="1259"/>
      <c r="BT7" s="1259"/>
      <c r="BU7" s="1259"/>
      <c r="BV7" s="1260"/>
      <c r="BW7" s="1263"/>
      <c r="BX7" s="1263"/>
      <c r="BY7" s="1263"/>
      <c r="BZ7" s="1263"/>
      <c r="CA7" s="1263"/>
      <c r="CB7" s="1263"/>
      <c r="CC7" s="1263"/>
      <c r="CD7" s="1263"/>
      <c r="CE7" s="1263"/>
      <c r="CF7" s="1258"/>
      <c r="CG7" s="1258"/>
      <c r="CH7" s="1258"/>
      <c r="CI7" s="1258"/>
      <c r="CJ7" s="1258"/>
      <c r="CK7" s="1258"/>
      <c r="CL7" s="1258"/>
      <c r="CM7" s="1258"/>
      <c r="CN7" s="1258"/>
      <c r="CO7" s="1258"/>
      <c r="CP7" s="1258"/>
      <c r="CQ7" s="1258"/>
      <c r="CR7" s="1258"/>
      <c r="CS7" s="1258"/>
      <c r="CT7" s="1258"/>
      <c r="CU7" s="1258"/>
      <c r="CV7" s="1258"/>
      <c r="CW7" s="1258"/>
      <c r="CX7" s="1258"/>
      <c r="CY7" s="1258"/>
      <c r="CZ7" s="1258"/>
      <c r="DA7" s="1258"/>
      <c r="DB7" s="1258"/>
      <c r="DC7" s="1259"/>
      <c r="DD7" s="1259"/>
      <c r="DE7" s="1259"/>
      <c r="DF7" s="1259"/>
      <c r="DG7" s="1260"/>
    </row>
    <row r="8" spans="1:113" x14ac:dyDescent="0.25">
      <c r="A8" s="1263"/>
      <c r="B8" s="1263"/>
      <c r="C8" s="1263"/>
      <c r="D8" s="1263"/>
      <c r="E8" s="1263"/>
      <c r="F8" s="1263"/>
      <c r="G8" s="1263"/>
      <c r="H8" s="1263"/>
      <c r="I8" s="1263"/>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9"/>
      <c r="AH8" s="1259"/>
      <c r="AI8" s="1259"/>
      <c r="AJ8" s="1259"/>
      <c r="AK8" s="1260"/>
      <c r="AL8" s="1263"/>
      <c r="AM8" s="1263"/>
      <c r="AN8" s="1263"/>
      <c r="AO8" s="1263"/>
      <c r="AP8" s="1263"/>
      <c r="AQ8" s="1263"/>
      <c r="AR8" s="1263"/>
      <c r="AS8" s="1263"/>
      <c r="AT8" s="1263"/>
      <c r="AU8" s="1258"/>
      <c r="AV8" s="1258"/>
      <c r="AW8" s="1258"/>
      <c r="AX8" s="1258"/>
      <c r="AY8" s="1258"/>
      <c r="AZ8" s="1258"/>
      <c r="BA8" s="1258"/>
      <c r="BB8" s="1258"/>
      <c r="BC8" s="1258"/>
      <c r="BD8" s="1258"/>
      <c r="BE8" s="1258"/>
      <c r="BF8" s="1258"/>
      <c r="BG8" s="1258"/>
      <c r="BH8" s="1258"/>
      <c r="BI8" s="1258"/>
      <c r="BJ8" s="1258"/>
      <c r="BK8" s="1258"/>
      <c r="BL8" s="1258"/>
      <c r="BM8" s="1258"/>
      <c r="BN8" s="1258"/>
      <c r="BO8" s="1258"/>
      <c r="BP8" s="1258"/>
      <c r="BQ8" s="1258"/>
      <c r="BR8" s="1259"/>
      <c r="BS8" s="1259"/>
      <c r="BT8" s="1259"/>
      <c r="BU8" s="1259"/>
      <c r="BV8" s="1260"/>
      <c r="BW8" s="1263"/>
      <c r="BX8" s="1263"/>
      <c r="BY8" s="1263"/>
      <c r="BZ8" s="1263"/>
      <c r="CA8" s="1263"/>
      <c r="CB8" s="1263"/>
      <c r="CC8" s="1263"/>
      <c r="CD8" s="1263"/>
      <c r="CE8" s="1263"/>
      <c r="CF8" s="1258"/>
      <c r="CG8" s="1258"/>
      <c r="CH8" s="1258"/>
      <c r="CI8" s="1258"/>
      <c r="CJ8" s="1258"/>
      <c r="CK8" s="1258"/>
      <c r="CL8" s="1258"/>
      <c r="CM8" s="1258"/>
      <c r="CN8" s="1258"/>
      <c r="CO8" s="1258"/>
      <c r="CP8" s="1258"/>
      <c r="CQ8" s="1258"/>
      <c r="CR8" s="1258"/>
      <c r="CS8" s="1258"/>
      <c r="CT8" s="1258"/>
      <c r="CU8" s="1258"/>
      <c r="CV8" s="1258"/>
      <c r="CW8" s="1258"/>
      <c r="CX8" s="1258"/>
      <c r="CY8" s="1258"/>
      <c r="CZ8" s="1258"/>
      <c r="DA8" s="1258"/>
      <c r="DB8" s="1258"/>
      <c r="DC8" s="1259"/>
      <c r="DD8" s="1259"/>
      <c r="DE8" s="1259"/>
      <c r="DF8" s="1259"/>
      <c r="DG8" s="1260"/>
    </row>
    <row r="9" spans="1:113" x14ac:dyDescent="0.25">
      <c r="A9" s="1263"/>
      <c r="B9" s="1263"/>
      <c r="C9" s="1263"/>
      <c r="D9" s="1263"/>
      <c r="E9" s="1263"/>
      <c r="F9" s="1263"/>
      <c r="G9" s="1263"/>
      <c r="H9" s="1263"/>
      <c r="I9" s="1263"/>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9"/>
      <c r="AH9" s="1259"/>
      <c r="AI9" s="1259"/>
      <c r="AJ9" s="1259"/>
      <c r="AK9" s="1260"/>
      <c r="AL9" s="1263"/>
      <c r="AM9" s="1263"/>
      <c r="AN9" s="1263"/>
      <c r="AO9" s="1263"/>
      <c r="AP9" s="1263"/>
      <c r="AQ9" s="1263"/>
      <c r="AR9" s="1263"/>
      <c r="AS9" s="1263"/>
      <c r="AT9" s="1263"/>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9"/>
      <c r="BS9" s="1259"/>
      <c r="BT9" s="1259"/>
      <c r="BU9" s="1259"/>
      <c r="BV9" s="1260"/>
      <c r="BW9" s="1263"/>
      <c r="BX9" s="1263"/>
      <c r="BY9" s="1263"/>
      <c r="BZ9" s="1263"/>
      <c r="CA9" s="1263"/>
      <c r="CB9" s="1263"/>
      <c r="CC9" s="1263"/>
      <c r="CD9" s="1263"/>
      <c r="CE9" s="1263"/>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9"/>
      <c r="DD9" s="1259"/>
      <c r="DE9" s="1259"/>
      <c r="DF9" s="1259"/>
      <c r="DG9" s="1260"/>
    </row>
    <row r="10" spans="1:113" x14ac:dyDescent="0.25">
      <c r="A10" s="1263"/>
      <c r="B10" s="1263"/>
      <c r="C10" s="1263"/>
      <c r="D10" s="1263"/>
      <c r="E10" s="1263"/>
      <c r="F10" s="1263"/>
      <c r="G10" s="1263"/>
      <c r="H10" s="1263"/>
      <c r="I10" s="1263"/>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9"/>
      <c r="AH10" s="1259"/>
      <c r="AI10" s="1259"/>
      <c r="AJ10" s="1259"/>
      <c r="AK10" s="1260"/>
      <c r="AL10" s="1263"/>
      <c r="AM10" s="1263"/>
      <c r="AN10" s="1263"/>
      <c r="AO10" s="1263"/>
      <c r="AP10" s="1263"/>
      <c r="AQ10" s="1263"/>
      <c r="AR10" s="1263"/>
      <c r="AS10" s="1263"/>
      <c r="AT10" s="1263"/>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259"/>
      <c r="BS10" s="1259"/>
      <c r="BT10" s="1259"/>
      <c r="BU10" s="1259"/>
      <c r="BV10" s="1260"/>
      <c r="BW10" s="1263"/>
      <c r="BX10" s="1263"/>
      <c r="BY10" s="1263"/>
      <c r="BZ10" s="1263"/>
      <c r="CA10" s="1263"/>
      <c r="CB10" s="1263"/>
      <c r="CC10" s="1263"/>
      <c r="CD10" s="1263"/>
      <c r="CE10" s="1263"/>
      <c r="CF10" s="1258"/>
      <c r="CG10" s="1258"/>
      <c r="CH10" s="1258"/>
      <c r="CI10" s="1258"/>
      <c r="CJ10" s="1258"/>
      <c r="CK10" s="1258"/>
      <c r="CL10" s="1258"/>
      <c r="CM10" s="1258"/>
      <c r="CN10" s="1258"/>
      <c r="CO10" s="1258"/>
      <c r="CP10" s="1258"/>
      <c r="CQ10" s="1258"/>
      <c r="CR10" s="1258"/>
      <c r="CS10" s="1258"/>
      <c r="CT10" s="1258"/>
      <c r="CU10" s="1258"/>
      <c r="CV10" s="1258"/>
      <c r="CW10" s="1258"/>
      <c r="CX10" s="1258"/>
      <c r="CY10" s="1258"/>
      <c r="CZ10" s="1258"/>
      <c r="DA10" s="1258"/>
      <c r="DB10" s="1258"/>
      <c r="DC10" s="1259"/>
      <c r="DD10" s="1259"/>
      <c r="DE10" s="1259"/>
      <c r="DF10" s="1259"/>
      <c r="DG10" s="1260"/>
    </row>
    <row r="11" spans="1:113" x14ac:dyDescent="0.25">
      <c r="A11" s="1263"/>
      <c r="B11" s="1263"/>
      <c r="C11" s="1263"/>
      <c r="D11" s="1263"/>
      <c r="E11" s="1263"/>
      <c r="F11" s="1263"/>
      <c r="G11" s="1263"/>
      <c r="H11" s="1263"/>
      <c r="I11" s="1263"/>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9"/>
      <c r="AH11" s="1259"/>
      <c r="AI11" s="1259"/>
      <c r="AJ11" s="1259"/>
      <c r="AK11" s="1260"/>
      <c r="AL11" s="1263"/>
      <c r="AM11" s="1263"/>
      <c r="AN11" s="1263"/>
      <c r="AO11" s="1263"/>
      <c r="AP11" s="1263"/>
      <c r="AQ11" s="1263"/>
      <c r="AR11" s="1263"/>
      <c r="AS11" s="1263"/>
      <c r="AT11" s="1263"/>
      <c r="AU11" s="1258"/>
      <c r="AV11" s="1258"/>
      <c r="AW11" s="1258"/>
      <c r="AX11" s="1258"/>
      <c r="AY11" s="1258"/>
      <c r="AZ11" s="1258"/>
      <c r="BA11" s="1258"/>
      <c r="BB11" s="1258"/>
      <c r="BC11" s="1258"/>
      <c r="BD11" s="1258"/>
      <c r="BE11" s="1258"/>
      <c r="BF11" s="1258"/>
      <c r="BG11" s="1258"/>
      <c r="BH11" s="1258"/>
      <c r="BI11" s="1258"/>
      <c r="BJ11" s="1258"/>
      <c r="BK11" s="1258"/>
      <c r="BL11" s="1258"/>
      <c r="BM11" s="1258"/>
      <c r="BN11" s="1258"/>
      <c r="BO11" s="1258"/>
      <c r="BP11" s="1258"/>
      <c r="BQ11" s="1258"/>
      <c r="BR11" s="1259"/>
      <c r="BS11" s="1259"/>
      <c r="BT11" s="1259"/>
      <c r="BU11" s="1259"/>
      <c r="BV11" s="1260"/>
      <c r="BW11" s="1263"/>
      <c r="BX11" s="1263"/>
      <c r="BY11" s="1263"/>
      <c r="BZ11" s="1263"/>
      <c r="CA11" s="1263"/>
      <c r="CB11" s="1263"/>
      <c r="CC11" s="1263"/>
      <c r="CD11" s="1263"/>
      <c r="CE11" s="1263"/>
      <c r="CF11" s="1258"/>
      <c r="CG11" s="1258"/>
      <c r="CH11" s="1258"/>
      <c r="CI11" s="1258"/>
      <c r="CJ11" s="1258"/>
      <c r="CK11" s="1258"/>
      <c r="CL11" s="1258"/>
      <c r="CM11" s="1258"/>
      <c r="CN11" s="1258"/>
      <c r="CO11" s="1258"/>
      <c r="CP11" s="1258"/>
      <c r="CQ11" s="1258"/>
      <c r="CR11" s="1258"/>
      <c r="CS11" s="1258"/>
      <c r="CT11" s="1258"/>
      <c r="CU11" s="1258"/>
      <c r="CV11" s="1258"/>
      <c r="CW11" s="1258"/>
      <c r="CX11" s="1258"/>
      <c r="CY11" s="1258"/>
      <c r="CZ11" s="1258"/>
      <c r="DA11" s="1258"/>
      <c r="DB11" s="1258"/>
      <c r="DC11" s="1259"/>
      <c r="DD11" s="1259"/>
      <c r="DE11" s="1259"/>
      <c r="DF11" s="1259"/>
      <c r="DG11" s="1260"/>
    </row>
    <row r="12" spans="1:113" x14ac:dyDescent="0.25">
      <c r="A12" s="1263"/>
      <c r="B12" s="1263"/>
      <c r="C12" s="1263"/>
      <c r="D12" s="1263"/>
      <c r="E12" s="1263"/>
      <c r="F12" s="1263"/>
      <c r="G12" s="1263"/>
      <c r="H12" s="1263"/>
      <c r="I12" s="1263"/>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9"/>
      <c r="AH12" s="1259"/>
      <c r="AI12" s="1259"/>
      <c r="AJ12" s="1259"/>
      <c r="AK12" s="1260"/>
      <c r="AL12" s="1263"/>
      <c r="AM12" s="1263"/>
      <c r="AN12" s="1263"/>
      <c r="AO12" s="1263"/>
      <c r="AP12" s="1263"/>
      <c r="AQ12" s="1263"/>
      <c r="AR12" s="1263"/>
      <c r="AS12" s="1263"/>
      <c r="AT12" s="1263"/>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9"/>
      <c r="BS12" s="1259"/>
      <c r="BT12" s="1259"/>
      <c r="BU12" s="1259"/>
      <c r="BV12" s="1260"/>
      <c r="BW12" s="1263"/>
      <c r="BX12" s="1263"/>
      <c r="BY12" s="1263"/>
      <c r="BZ12" s="1263"/>
      <c r="CA12" s="1263"/>
      <c r="CB12" s="1263"/>
      <c r="CC12" s="1263"/>
      <c r="CD12" s="1263"/>
      <c r="CE12" s="1263"/>
      <c r="CF12" s="1258"/>
      <c r="CG12" s="1258"/>
      <c r="CH12" s="1258"/>
      <c r="CI12" s="1258"/>
      <c r="CJ12" s="1258"/>
      <c r="CK12" s="1258"/>
      <c r="CL12" s="1258"/>
      <c r="CM12" s="1258"/>
      <c r="CN12" s="1258"/>
      <c r="CO12" s="1258"/>
      <c r="CP12" s="1258"/>
      <c r="CQ12" s="1258"/>
      <c r="CR12" s="1258"/>
      <c r="CS12" s="1258"/>
      <c r="CT12" s="1258"/>
      <c r="CU12" s="1258"/>
      <c r="CV12" s="1258"/>
      <c r="CW12" s="1258"/>
      <c r="CX12" s="1258"/>
      <c r="CY12" s="1258"/>
      <c r="CZ12" s="1258"/>
      <c r="DA12" s="1258"/>
      <c r="DB12" s="1258"/>
      <c r="DC12" s="1259"/>
      <c r="DD12" s="1259"/>
      <c r="DE12" s="1259"/>
      <c r="DF12" s="1259"/>
      <c r="DG12" s="1260"/>
    </row>
    <row r="13" spans="1:113" x14ac:dyDescent="0.25">
      <c r="A13" s="1263"/>
      <c r="B13" s="1263"/>
      <c r="C13" s="1263"/>
      <c r="D13" s="1263"/>
      <c r="E13" s="1263"/>
      <c r="F13" s="1263"/>
      <c r="G13" s="1263"/>
      <c r="H13" s="1263"/>
      <c r="I13" s="1263"/>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9"/>
      <c r="AH13" s="1259"/>
      <c r="AI13" s="1259"/>
      <c r="AJ13" s="1259"/>
      <c r="AK13" s="1260"/>
      <c r="AL13" s="1263"/>
      <c r="AM13" s="1263"/>
      <c r="AN13" s="1263"/>
      <c r="AO13" s="1263"/>
      <c r="AP13" s="1263"/>
      <c r="AQ13" s="1263"/>
      <c r="AR13" s="1263"/>
      <c r="AS13" s="1263"/>
      <c r="AT13" s="1263"/>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9"/>
      <c r="BS13" s="1259"/>
      <c r="BT13" s="1259"/>
      <c r="BU13" s="1259"/>
      <c r="BV13" s="1260"/>
      <c r="BW13" s="1263"/>
      <c r="BX13" s="1263"/>
      <c r="BY13" s="1263"/>
      <c r="BZ13" s="1263"/>
      <c r="CA13" s="1263"/>
      <c r="CB13" s="1263"/>
      <c r="CC13" s="1263"/>
      <c r="CD13" s="1263"/>
      <c r="CE13" s="1263"/>
      <c r="CF13" s="1258"/>
      <c r="CG13" s="1258"/>
      <c r="CH13" s="1258"/>
      <c r="CI13" s="1258"/>
      <c r="CJ13" s="1258"/>
      <c r="CK13" s="1258"/>
      <c r="CL13" s="1258"/>
      <c r="CM13" s="1258"/>
      <c r="CN13" s="1258"/>
      <c r="CO13" s="1258"/>
      <c r="CP13" s="1258"/>
      <c r="CQ13" s="1258"/>
      <c r="CR13" s="1258"/>
      <c r="CS13" s="1258"/>
      <c r="CT13" s="1258"/>
      <c r="CU13" s="1258"/>
      <c r="CV13" s="1258"/>
      <c r="CW13" s="1258"/>
      <c r="CX13" s="1258"/>
      <c r="CY13" s="1258"/>
      <c r="CZ13" s="1258"/>
      <c r="DA13" s="1258"/>
      <c r="DB13" s="1258"/>
      <c r="DC13" s="1259"/>
      <c r="DD13" s="1259"/>
      <c r="DE13" s="1259"/>
      <c r="DF13" s="1259"/>
      <c r="DG13" s="1260"/>
    </row>
    <row r="14" spans="1:113" x14ac:dyDescent="0.25">
      <c r="A14" s="1263"/>
      <c r="B14" s="1263"/>
      <c r="C14" s="1263"/>
      <c r="D14" s="1263"/>
      <c r="E14" s="1263"/>
      <c r="F14" s="1263"/>
      <c r="G14" s="1263"/>
      <c r="H14" s="1263"/>
      <c r="I14" s="1263"/>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9"/>
      <c r="AH14" s="1259"/>
      <c r="AI14" s="1259"/>
      <c r="AJ14" s="1259"/>
      <c r="AK14" s="1260"/>
      <c r="AL14" s="1263"/>
      <c r="AM14" s="1263"/>
      <c r="AN14" s="1263"/>
      <c r="AO14" s="1263"/>
      <c r="AP14" s="1263"/>
      <c r="AQ14" s="1263"/>
      <c r="AR14" s="1263"/>
      <c r="AS14" s="1263"/>
      <c r="AT14" s="1263"/>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9"/>
      <c r="BS14" s="1259"/>
      <c r="BT14" s="1259"/>
      <c r="BU14" s="1259"/>
      <c r="BV14" s="1260"/>
      <c r="BW14" s="1263"/>
      <c r="BX14" s="1263"/>
      <c r="BY14" s="1263"/>
      <c r="BZ14" s="1263"/>
      <c r="CA14" s="1263"/>
      <c r="CB14" s="1263"/>
      <c r="CC14" s="1263"/>
      <c r="CD14" s="1263"/>
      <c r="CE14" s="1263"/>
      <c r="CF14" s="1258"/>
      <c r="CG14" s="1258"/>
      <c r="CH14" s="1258"/>
      <c r="CI14" s="1258"/>
      <c r="CJ14" s="1258"/>
      <c r="CK14" s="1258"/>
      <c r="CL14" s="1258"/>
      <c r="CM14" s="1258"/>
      <c r="CN14" s="1258"/>
      <c r="CO14" s="1258"/>
      <c r="CP14" s="1258"/>
      <c r="CQ14" s="1258"/>
      <c r="CR14" s="1258"/>
      <c r="CS14" s="1258"/>
      <c r="CT14" s="1258"/>
      <c r="CU14" s="1258"/>
      <c r="CV14" s="1258"/>
      <c r="CW14" s="1258"/>
      <c r="CX14" s="1258"/>
      <c r="CY14" s="1258"/>
      <c r="CZ14" s="1258"/>
      <c r="DA14" s="1258"/>
      <c r="DB14" s="1258"/>
      <c r="DC14" s="1259"/>
      <c r="DD14" s="1259"/>
      <c r="DE14" s="1259"/>
      <c r="DF14" s="1259"/>
      <c r="DG14" s="1260"/>
    </row>
    <row r="15" spans="1:113" x14ac:dyDescent="0.25">
      <c r="A15" s="1263"/>
      <c r="B15" s="1263"/>
      <c r="C15" s="1263"/>
      <c r="D15" s="1263"/>
      <c r="E15" s="1263"/>
      <c r="F15" s="1263"/>
      <c r="G15" s="1263"/>
      <c r="H15" s="1263"/>
      <c r="I15" s="1263"/>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9"/>
      <c r="AH15" s="1259"/>
      <c r="AI15" s="1259"/>
      <c r="AJ15" s="1259"/>
      <c r="AK15" s="1260"/>
      <c r="AL15" s="1263"/>
      <c r="AM15" s="1263"/>
      <c r="AN15" s="1263"/>
      <c r="AO15" s="1263"/>
      <c r="AP15" s="1263"/>
      <c r="AQ15" s="1263"/>
      <c r="AR15" s="1263"/>
      <c r="AS15" s="1263"/>
      <c r="AT15" s="1263"/>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9"/>
      <c r="BS15" s="1259"/>
      <c r="BT15" s="1259"/>
      <c r="BU15" s="1259"/>
      <c r="BV15" s="1260"/>
      <c r="BW15" s="1263"/>
      <c r="BX15" s="1263"/>
      <c r="BY15" s="1263"/>
      <c r="BZ15" s="1263"/>
      <c r="CA15" s="1263"/>
      <c r="CB15" s="1263"/>
      <c r="CC15" s="1263"/>
      <c r="CD15" s="1263"/>
      <c r="CE15" s="1263"/>
      <c r="CF15" s="1258"/>
      <c r="CG15" s="1258"/>
      <c r="CH15" s="1258"/>
      <c r="CI15" s="1258"/>
      <c r="CJ15" s="1258"/>
      <c r="CK15" s="1258"/>
      <c r="CL15" s="1258"/>
      <c r="CM15" s="1258"/>
      <c r="CN15" s="1258"/>
      <c r="CO15" s="1258"/>
      <c r="CP15" s="1258"/>
      <c r="CQ15" s="1258"/>
      <c r="CR15" s="1258"/>
      <c r="CS15" s="1258"/>
      <c r="CT15" s="1258"/>
      <c r="CU15" s="1258"/>
      <c r="CV15" s="1258"/>
      <c r="CW15" s="1258"/>
      <c r="CX15" s="1258"/>
      <c r="CY15" s="1258"/>
      <c r="CZ15" s="1258"/>
      <c r="DA15" s="1258"/>
      <c r="DB15" s="1258"/>
      <c r="DC15" s="1259"/>
      <c r="DD15" s="1259"/>
      <c r="DE15" s="1259"/>
      <c r="DF15" s="1259"/>
      <c r="DG15" s="1260"/>
    </row>
    <row r="16" spans="1:113" x14ac:dyDescent="0.25">
      <c r="A16" s="1263"/>
      <c r="B16" s="1263"/>
      <c r="C16" s="1263"/>
      <c r="D16" s="1263"/>
      <c r="E16" s="1263"/>
      <c r="F16" s="1263"/>
      <c r="G16" s="1263"/>
      <c r="H16" s="1263"/>
      <c r="I16" s="1263"/>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9"/>
      <c r="AH16" s="1259"/>
      <c r="AI16" s="1259"/>
      <c r="AJ16" s="1259"/>
      <c r="AK16" s="1260"/>
      <c r="AL16" s="1263"/>
      <c r="AM16" s="1263"/>
      <c r="AN16" s="1263"/>
      <c r="AO16" s="1263"/>
      <c r="AP16" s="1263"/>
      <c r="AQ16" s="1263"/>
      <c r="AR16" s="1263"/>
      <c r="AS16" s="1263"/>
      <c r="AT16" s="1263"/>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9"/>
      <c r="BS16" s="1259"/>
      <c r="BT16" s="1259"/>
      <c r="BU16" s="1259"/>
      <c r="BV16" s="1260"/>
      <c r="BW16" s="1263"/>
      <c r="BX16" s="1263"/>
      <c r="BY16" s="1263"/>
      <c r="BZ16" s="1263"/>
      <c r="CA16" s="1263"/>
      <c r="CB16" s="1263"/>
      <c r="CC16" s="1263"/>
      <c r="CD16" s="1263"/>
      <c r="CE16" s="1263"/>
      <c r="CF16" s="1258"/>
      <c r="CG16" s="1258"/>
      <c r="CH16" s="1258"/>
      <c r="CI16" s="1258"/>
      <c r="CJ16" s="1258"/>
      <c r="CK16" s="1258"/>
      <c r="CL16" s="1258"/>
      <c r="CM16" s="1258"/>
      <c r="CN16" s="1258"/>
      <c r="CO16" s="1258"/>
      <c r="CP16" s="1258"/>
      <c r="CQ16" s="1258"/>
      <c r="CR16" s="1258"/>
      <c r="CS16" s="1258"/>
      <c r="CT16" s="1258"/>
      <c r="CU16" s="1258"/>
      <c r="CV16" s="1258"/>
      <c r="CW16" s="1258"/>
      <c r="CX16" s="1258"/>
      <c r="CY16" s="1258"/>
      <c r="CZ16" s="1258"/>
      <c r="DA16" s="1258"/>
      <c r="DB16" s="1258"/>
      <c r="DC16" s="1259"/>
      <c r="DD16" s="1259"/>
      <c r="DE16" s="1259"/>
      <c r="DF16" s="1259"/>
      <c r="DG16" s="1260"/>
    </row>
    <row r="17" spans="1:111" x14ac:dyDescent="0.25">
      <c r="A17" s="1263"/>
      <c r="B17" s="1263"/>
      <c r="C17" s="1263"/>
      <c r="D17" s="1263"/>
      <c r="E17" s="1263"/>
      <c r="F17" s="1263"/>
      <c r="G17" s="1263"/>
      <c r="H17" s="1263"/>
      <c r="I17" s="1263"/>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9"/>
      <c r="AH17" s="1259"/>
      <c r="AI17" s="1259"/>
      <c r="AJ17" s="1259"/>
      <c r="AK17" s="1260"/>
      <c r="AL17" s="1263"/>
      <c r="AM17" s="1263"/>
      <c r="AN17" s="1263"/>
      <c r="AO17" s="1263"/>
      <c r="AP17" s="1263"/>
      <c r="AQ17" s="1263"/>
      <c r="AR17" s="1263"/>
      <c r="AS17" s="1263"/>
      <c r="AT17" s="1263"/>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9"/>
      <c r="BS17" s="1259"/>
      <c r="BT17" s="1259"/>
      <c r="BU17" s="1259"/>
      <c r="BV17" s="1260"/>
      <c r="BW17" s="1263"/>
      <c r="BX17" s="1263"/>
      <c r="BY17" s="1263"/>
      <c r="BZ17" s="1263"/>
      <c r="CA17" s="1263"/>
      <c r="CB17" s="1263"/>
      <c r="CC17" s="1263"/>
      <c r="CD17" s="1263"/>
      <c r="CE17" s="1263"/>
      <c r="CF17" s="1258"/>
      <c r="CG17" s="1258"/>
      <c r="CH17" s="1258"/>
      <c r="CI17" s="1258"/>
      <c r="CJ17" s="1258"/>
      <c r="CK17" s="1258"/>
      <c r="CL17" s="1258"/>
      <c r="CM17" s="1258"/>
      <c r="CN17" s="1258"/>
      <c r="CO17" s="1258"/>
      <c r="CP17" s="1258"/>
      <c r="CQ17" s="1258"/>
      <c r="CR17" s="1258"/>
      <c r="CS17" s="1258"/>
      <c r="CT17" s="1258"/>
      <c r="CU17" s="1258"/>
      <c r="CV17" s="1258"/>
      <c r="CW17" s="1258"/>
      <c r="CX17" s="1258"/>
      <c r="CY17" s="1258"/>
      <c r="CZ17" s="1258"/>
      <c r="DA17" s="1258"/>
      <c r="DB17" s="1258"/>
      <c r="DC17" s="1259"/>
      <c r="DD17" s="1259"/>
      <c r="DE17" s="1259"/>
      <c r="DF17" s="1259"/>
      <c r="DG17" s="1260"/>
    </row>
    <row r="18" spans="1:111" x14ac:dyDescent="0.25">
      <c r="A18" s="1263"/>
      <c r="B18" s="1263"/>
      <c r="C18" s="1263"/>
      <c r="D18" s="1263"/>
      <c r="E18" s="1263"/>
      <c r="F18" s="1263"/>
      <c r="G18" s="1263"/>
      <c r="H18" s="1263"/>
      <c r="I18" s="1263"/>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259"/>
      <c r="AH18" s="1259"/>
      <c r="AI18" s="1259"/>
      <c r="AJ18" s="1259"/>
      <c r="AK18" s="1260"/>
      <c r="AL18" s="1263"/>
      <c r="AM18" s="1263"/>
      <c r="AN18" s="1263"/>
      <c r="AO18" s="1263"/>
      <c r="AP18" s="1263"/>
      <c r="AQ18" s="1263"/>
      <c r="AR18" s="1263"/>
      <c r="AS18" s="1263"/>
      <c r="AT18" s="1263"/>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9"/>
      <c r="BS18" s="1259"/>
      <c r="BT18" s="1259"/>
      <c r="BU18" s="1259"/>
      <c r="BV18" s="1260"/>
      <c r="BW18" s="1263"/>
      <c r="BX18" s="1263"/>
      <c r="BY18" s="1263"/>
      <c r="BZ18" s="1263"/>
      <c r="CA18" s="1263"/>
      <c r="CB18" s="1263"/>
      <c r="CC18" s="1263"/>
      <c r="CD18" s="1263"/>
      <c r="CE18" s="1263"/>
      <c r="CF18" s="1258"/>
      <c r="CG18" s="1258"/>
      <c r="CH18" s="1258"/>
      <c r="CI18" s="1258"/>
      <c r="CJ18" s="1258"/>
      <c r="CK18" s="1258"/>
      <c r="CL18" s="1258"/>
      <c r="CM18" s="1258"/>
      <c r="CN18" s="1258"/>
      <c r="CO18" s="1258"/>
      <c r="CP18" s="1258"/>
      <c r="CQ18" s="1258"/>
      <c r="CR18" s="1258"/>
      <c r="CS18" s="1258"/>
      <c r="CT18" s="1258"/>
      <c r="CU18" s="1258"/>
      <c r="CV18" s="1258"/>
      <c r="CW18" s="1258"/>
      <c r="CX18" s="1258"/>
      <c r="CY18" s="1258"/>
      <c r="CZ18" s="1258"/>
      <c r="DA18" s="1258"/>
      <c r="DB18" s="1258"/>
      <c r="DC18" s="1259"/>
      <c r="DD18" s="1259"/>
      <c r="DE18" s="1259"/>
      <c r="DF18" s="1259"/>
      <c r="DG18" s="1260"/>
    </row>
    <row r="19" spans="1:111" x14ac:dyDescent="0.25">
      <c r="A19" s="1263"/>
      <c r="B19" s="1263"/>
      <c r="C19" s="1263"/>
      <c r="D19" s="1263"/>
      <c r="E19" s="1263"/>
      <c r="F19" s="1263"/>
      <c r="G19" s="1263"/>
      <c r="H19" s="1263"/>
      <c r="I19" s="1263"/>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G19" s="1259"/>
      <c r="AH19" s="1259"/>
      <c r="AI19" s="1259"/>
      <c r="AJ19" s="1259"/>
      <c r="AK19" s="1260"/>
      <c r="AL19" s="1263"/>
      <c r="AM19" s="1263"/>
      <c r="AN19" s="1263"/>
      <c r="AO19" s="1263"/>
      <c r="AP19" s="1263"/>
      <c r="AQ19" s="1263"/>
      <c r="AR19" s="1263"/>
      <c r="AS19" s="1263"/>
      <c r="AT19" s="1263"/>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9"/>
      <c r="BS19" s="1259"/>
      <c r="BT19" s="1259"/>
      <c r="BU19" s="1259"/>
      <c r="BV19" s="1260"/>
      <c r="BW19" s="1263"/>
      <c r="BX19" s="1263"/>
      <c r="BY19" s="1263"/>
      <c r="BZ19" s="1263"/>
      <c r="CA19" s="1263"/>
      <c r="CB19" s="1263"/>
      <c r="CC19" s="1263"/>
      <c r="CD19" s="1263"/>
      <c r="CE19" s="1263"/>
      <c r="CF19" s="1258"/>
      <c r="CG19" s="1258"/>
      <c r="CH19" s="1258"/>
      <c r="CI19" s="1258"/>
      <c r="CJ19" s="1258"/>
      <c r="CK19" s="1258"/>
      <c r="CL19" s="1258"/>
      <c r="CM19" s="1258"/>
      <c r="CN19" s="1258"/>
      <c r="CO19" s="1258"/>
      <c r="CP19" s="1258"/>
      <c r="CQ19" s="1258"/>
      <c r="CR19" s="1258"/>
      <c r="CS19" s="1258"/>
      <c r="CT19" s="1258"/>
      <c r="CU19" s="1258"/>
      <c r="CV19" s="1258"/>
      <c r="CW19" s="1258"/>
      <c r="CX19" s="1258"/>
      <c r="CY19" s="1258"/>
      <c r="CZ19" s="1258"/>
      <c r="DA19" s="1258"/>
      <c r="DB19" s="1258"/>
      <c r="DC19" s="1259"/>
      <c r="DD19" s="1259"/>
      <c r="DE19" s="1259"/>
      <c r="DF19" s="1259"/>
      <c r="DG19" s="1260"/>
    </row>
    <row r="20" spans="1:111" x14ac:dyDescent="0.25">
      <c r="A20" s="1263"/>
      <c r="B20" s="1263"/>
      <c r="C20" s="1263"/>
      <c r="D20" s="1263"/>
      <c r="E20" s="1263"/>
      <c r="F20" s="1263"/>
      <c r="G20" s="1263"/>
      <c r="H20" s="1263"/>
      <c r="I20" s="1263"/>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9"/>
      <c r="AH20" s="1259"/>
      <c r="AI20" s="1259"/>
      <c r="AJ20" s="1259"/>
      <c r="AK20" s="1260"/>
      <c r="AL20" s="1263"/>
      <c r="AM20" s="1263"/>
      <c r="AN20" s="1263"/>
      <c r="AO20" s="1263"/>
      <c r="AP20" s="1263"/>
      <c r="AQ20" s="1263"/>
      <c r="AR20" s="1263"/>
      <c r="AS20" s="1263"/>
      <c r="AT20" s="1263"/>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9"/>
      <c r="BS20" s="1259"/>
      <c r="BT20" s="1259"/>
      <c r="BU20" s="1259"/>
      <c r="BV20" s="1260"/>
      <c r="BW20" s="1263"/>
      <c r="BX20" s="1263"/>
      <c r="BY20" s="1263"/>
      <c r="BZ20" s="1263"/>
      <c r="CA20" s="1263"/>
      <c r="CB20" s="1263"/>
      <c r="CC20" s="1263"/>
      <c r="CD20" s="1263"/>
      <c r="CE20" s="1263"/>
      <c r="CF20" s="1258"/>
      <c r="CG20" s="1258"/>
      <c r="CH20" s="1258"/>
      <c r="CI20" s="1258"/>
      <c r="CJ20" s="1258"/>
      <c r="CK20" s="1258"/>
      <c r="CL20" s="1258"/>
      <c r="CM20" s="1258"/>
      <c r="CN20" s="1258"/>
      <c r="CO20" s="1258"/>
      <c r="CP20" s="1258"/>
      <c r="CQ20" s="1258"/>
      <c r="CR20" s="1258"/>
      <c r="CS20" s="1258"/>
      <c r="CT20" s="1258"/>
      <c r="CU20" s="1258"/>
      <c r="CV20" s="1258"/>
      <c r="CW20" s="1258"/>
      <c r="CX20" s="1258"/>
      <c r="CY20" s="1258"/>
      <c r="CZ20" s="1258"/>
      <c r="DA20" s="1258"/>
      <c r="DB20" s="1258"/>
      <c r="DC20" s="1259"/>
      <c r="DD20" s="1259"/>
      <c r="DE20" s="1259"/>
      <c r="DF20" s="1259"/>
      <c r="DG20" s="1260"/>
    </row>
    <row r="21" spans="1:111" x14ac:dyDescent="0.25">
      <c r="A21" s="1263"/>
      <c r="B21" s="1263"/>
      <c r="C21" s="1263"/>
      <c r="D21" s="1263"/>
      <c r="E21" s="1263"/>
      <c r="F21" s="1263"/>
      <c r="G21" s="1263"/>
      <c r="H21" s="1263"/>
      <c r="I21" s="1263"/>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9"/>
      <c r="AH21" s="1259"/>
      <c r="AI21" s="1259"/>
      <c r="AJ21" s="1259"/>
      <c r="AK21" s="1260"/>
      <c r="AL21" s="1263"/>
      <c r="AM21" s="1263"/>
      <c r="AN21" s="1263"/>
      <c r="AO21" s="1263"/>
      <c r="AP21" s="1263"/>
      <c r="AQ21" s="1263"/>
      <c r="AR21" s="1263"/>
      <c r="AS21" s="1263"/>
      <c r="AT21" s="1263"/>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9"/>
      <c r="BS21" s="1259"/>
      <c r="BT21" s="1259"/>
      <c r="BU21" s="1259"/>
      <c r="BV21" s="1260"/>
      <c r="BW21" s="1263"/>
      <c r="BX21" s="1263"/>
      <c r="BY21" s="1263"/>
      <c r="BZ21" s="1263"/>
      <c r="CA21" s="1263"/>
      <c r="CB21" s="1263"/>
      <c r="CC21" s="1263"/>
      <c r="CD21" s="1263"/>
      <c r="CE21" s="1263"/>
      <c r="CF21" s="1258"/>
      <c r="CG21" s="1258"/>
      <c r="CH21" s="1258"/>
      <c r="CI21" s="1258"/>
      <c r="CJ21" s="1258"/>
      <c r="CK21" s="1258"/>
      <c r="CL21" s="1258"/>
      <c r="CM21" s="1258"/>
      <c r="CN21" s="1258"/>
      <c r="CO21" s="1258"/>
      <c r="CP21" s="1258"/>
      <c r="CQ21" s="1258"/>
      <c r="CR21" s="1258"/>
      <c r="CS21" s="1258"/>
      <c r="CT21" s="1258"/>
      <c r="CU21" s="1258"/>
      <c r="CV21" s="1258"/>
      <c r="CW21" s="1258"/>
      <c r="CX21" s="1258"/>
      <c r="CY21" s="1258"/>
      <c r="CZ21" s="1258"/>
      <c r="DA21" s="1258"/>
      <c r="DB21" s="1258"/>
      <c r="DC21" s="1259"/>
      <c r="DD21" s="1259"/>
      <c r="DE21" s="1259"/>
      <c r="DF21" s="1259"/>
      <c r="DG21" s="1260"/>
    </row>
    <row r="22" spans="1:111" x14ac:dyDescent="0.25">
      <c r="A22" s="1263"/>
      <c r="B22" s="1263"/>
      <c r="C22" s="1263"/>
      <c r="D22" s="1263"/>
      <c r="E22" s="1263"/>
      <c r="F22" s="1263"/>
      <c r="G22" s="1263"/>
      <c r="H22" s="1263"/>
      <c r="I22" s="1263"/>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9"/>
      <c r="AH22" s="1259"/>
      <c r="AI22" s="1259"/>
      <c r="AJ22" s="1259"/>
      <c r="AK22" s="1260"/>
      <c r="AL22" s="1263"/>
      <c r="AM22" s="1263"/>
      <c r="AN22" s="1263"/>
      <c r="AO22" s="1263"/>
      <c r="AP22" s="1263"/>
      <c r="AQ22" s="1263"/>
      <c r="AR22" s="1263"/>
      <c r="AS22" s="1263"/>
      <c r="AT22" s="1263"/>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9"/>
      <c r="BS22" s="1259"/>
      <c r="BT22" s="1259"/>
      <c r="BU22" s="1259"/>
      <c r="BV22" s="1260"/>
      <c r="BW22" s="1263"/>
      <c r="BX22" s="1263"/>
      <c r="BY22" s="1263"/>
      <c r="BZ22" s="1263"/>
      <c r="CA22" s="1263"/>
      <c r="CB22" s="1263"/>
      <c r="CC22" s="1263"/>
      <c r="CD22" s="1263"/>
      <c r="CE22" s="1263"/>
      <c r="CF22" s="1258"/>
      <c r="CG22" s="1258"/>
      <c r="CH22" s="1258"/>
      <c r="CI22" s="1258"/>
      <c r="CJ22" s="1258"/>
      <c r="CK22" s="1258"/>
      <c r="CL22" s="1258"/>
      <c r="CM22" s="1258"/>
      <c r="CN22" s="1258"/>
      <c r="CO22" s="1258"/>
      <c r="CP22" s="1258"/>
      <c r="CQ22" s="1258"/>
      <c r="CR22" s="1258"/>
      <c r="CS22" s="1258"/>
      <c r="CT22" s="1258"/>
      <c r="CU22" s="1258"/>
      <c r="CV22" s="1258"/>
      <c r="CW22" s="1258"/>
      <c r="CX22" s="1258"/>
      <c r="CY22" s="1258"/>
      <c r="CZ22" s="1258"/>
      <c r="DA22" s="1258"/>
      <c r="DB22" s="1258"/>
      <c r="DC22" s="1259"/>
      <c r="DD22" s="1259"/>
      <c r="DE22" s="1259"/>
      <c r="DF22" s="1259"/>
      <c r="DG22" s="1260"/>
    </row>
    <row r="23" spans="1:111" x14ac:dyDescent="0.25">
      <c r="A23" s="1263"/>
      <c r="B23" s="1263"/>
      <c r="C23" s="1263"/>
      <c r="D23" s="1263"/>
      <c r="E23" s="1263"/>
      <c r="F23" s="1263"/>
      <c r="G23" s="1263"/>
      <c r="H23" s="1263"/>
      <c r="I23" s="1263"/>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9"/>
      <c r="AH23" s="1259"/>
      <c r="AI23" s="1259"/>
      <c r="AJ23" s="1259"/>
      <c r="AK23" s="1260"/>
      <c r="AL23" s="1263"/>
      <c r="AM23" s="1263"/>
      <c r="AN23" s="1263"/>
      <c r="AO23" s="1263"/>
      <c r="AP23" s="1263"/>
      <c r="AQ23" s="1263"/>
      <c r="AR23" s="1263"/>
      <c r="AS23" s="1263"/>
      <c r="AT23" s="1263"/>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9"/>
      <c r="BS23" s="1259"/>
      <c r="BT23" s="1259"/>
      <c r="BU23" s="1259"/>
      <c r="BV23" s="1260"/>
      <c r="BW23" s="1263"/>
      <c r="BX23" s="1263"/>
      <c r="BY23" s="1263"/>
      <c r="BZ23" s="1263"/>
      <c r="CA23" s="1263"/>
      <c r="CB23" s="1263"/>
      <c r="CC23" s="1263"/>
      <c r="CD23" s="1263"/>
      <c r="CE23" s="1263"/>
      <c r="CF23" s="1258"/>
      <c r="CG23" s="1258"/>
      <c r="CH23" s="1258"/>
      <c r="CI23" s="1258"/>
      <c r="CJ23" s="1258"/>
      <c r="CK23" s="1258"/>
      <c r="CL23" s="1258"/>
      <c r="CM23" s="1258"/>
      <c r="CN23" s="1258"/>
      <c r="CO23" s="1258"/>
      <c r="CP23" s="1258"/>
      <c r="CQ23" s="1258"/>
      <c r="CR23" s="1258"/>
      <c r="CS23" s="1258"/>
      <c r="CT23" s="1258"/>
      <c r="CU23" s="1258"/>
      <c r="CV23" s="1258"/>
      <c r="CW23" s="1258"/>
      <c r="CX23" s="1258"/>
      <c r="CY23" s="1258"/>
      <c r="CZ23" s="1258"/>
      <c r="DA23" s="1258"/>
      <c r="DB23" s="1258"/>
      <c r="DC23" s="1259"/>
      <c r="DD23" s="1259"/>
      <c r="DE23" s="1259"/>
      <c r="DF23" s="1259"/>
      <c r="DG23" s="1260"/>
    </row>
    <row r="24" spans="1:111" x14ac:dyDescent="0.25">
      <c r="A24" s="1263"/>
      <c r="B24" s="1263"/>
      <c r="C24" s="1263"/>
      <c r="D24" s="1263"/>
      <c r="E24" s="1263"/>
      <c r="F24" s="1263"/>
      <c r="G24" s="1263"/>
      <c r="H24" s="1263"/>
      <c r="I24" s="1263"/>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9"/>
      <c r="AH24" s="1259"/>
      <c r="AI24" s="1259"/>
      <c r="AJ24" s="1259"/>
      <c r="AK24" s="1260"/>
      <c r="AL24" s="1263"/>
      <c r="AM24" s="1263"/>
      <c r="AN24" s="1263"/>
      <c r="AO24" s="1263"/>
      <c r="AP24" s="1263"/>
      <c r="AQ24" s="1263"/>
      <c r="AR24" s="1263"/>
      <c r="AS24" s="1263"/>
      <c r="AT24" s="1263"/>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9"/>
      <c r="BS24" s="1259"/>
      <c r="BT24" s="1259"/>
      <c r="BU24" s="1259"/>
      <c r="BV24" s="1260"/>
      <c r="BW24" s="1263"/>
      <c r="BX24" s="1263"/>
      <c r="BY24" s="1263"/>
      <c r="BZ24" s="1263"/>
      <c r="CA24" s="1263"/>
      <c r="CB24" s="1263"/>
      <c r="CC24" s="1263"/>
      <c r="CD24" s="1263"/>
      <c r="CE24" s="1263"/>
      <c r="CF24" s="1258"/>
      <c r="CG24" s="1258"/>
      <c r="CH24" s="1258"/>
      <c r="CI24" s="1258"/>
      <c r="CJ24" s="1258"/>
      <c r="CK24" s="1258"/>
      <c r="CL24" s="1258"/>
      <c r="CM24" s="1258"/>
      <c r="CN24" s="1258"/>
      <c r="CO24" s="1258"/>
      <c r="CP24" s="1258"/>
      <c r="CQ24" s="1258"/>
      <c r="CR24" s="1258"/>
      <c r="CS24" s="1258"/>
      <c r="CT24" s="1258"/>
      <c r="CU24" s="1258"/>
      <c r="CV24" s="1258"/>
      <c r="CW24" s="1258"/>
      <c r="CX24" s="1258"/>
      <c r="CY24" s="1258"/>
      <c r="CZ24" s="1258"/>
      <c r="DA24" s="1258"/>
      <c r="DB24" s="1258"/>
      <c r="DC24" s="1259"/>
      <c r="DD24" s="1259"/>
      <c r="DE24" s="1259"/>
      <c r="DF24" s="1259"/>
      <c r="DG24" s="1260"/>
    </row>
    <row r="25" spans="1:111" x14ac:dyDescent="0.25">
      <c r="A25" s="1263"/>
      <c r="B25" s="1263"/>
      <c r="C25" s="1263"/>
      <c r="D25" s="1263"/>
      <c r="E25" s="1263"/>
      <c r="F25" s="1263"/>
      <c r="G25" s="1263"/>
      <c r="H25" s="1263"/>
      <c r="I25" s="1263"/>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9"/>
      <c r="AH25" s="1259"/>
      <c r="AI25" s="1259"/>
      <c r="AJ25" s="1259"/>
      <c r="AK25" s="1260"/>
      <c r="AL25" s="1263"/>
      <c r="AM25" s="1263"/>
      <c r="AN25" s="1263"/>
      <c r="AO25" s="1263"/>
      <c r="AP25" s="1263"/>
      <c r="AQ25" s="1263"/>
      <c r="AR25" s="1263"/>
      <c r="AS25" s="1263"/>
      <c r="AT25" s="1263"/>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9"/>
      <c r="BS25" s="1259"/>
      <c r="BT25" s="1259"/>
      <c r="BU25" s="1259"/>
      <c r="BV25" s="1260"/>
      <c r="BW25" s="1263"/>
      <c r="BX25" s="1263"/>
      <c r="BY25" s="1263"/>
      <c r="BZ25" s="1263"/>
      <c r="CA25" s="1263"/>
      <c r="CB25" s="1263"/>
      <c r="CC25" s="1263"/>
      <c r="CD25" s="1263"/>
      <c r="CE25" s="1263"/>
      <c r="CF25" s="1258"/>
      <c r="CG25" s="1258"/>
      <c r="CH25" s="1258"/>
      <c r="CI25" s="1258"/>
      <c r="CJ25" s="1258"/>
      <c r="CK25" s="1258"/>
      <c r="CL25" s="1258"/>
      <c r="CM25" s="1258"/>
      <c r="CN25" s="1258"/>
      <c r="CO25" s="1258"/>
      <c r="CP25" s="1258"/>
      <c r="CQ25" s="1258"/>
      <c r="CR25" s="1258"/>
      <c r="CS25" s="1258"/>
      <c r="CT25" s="1258"/>
      <c r="CU25" s="1258"/>
      <c r="CV25" s="1258"/>
      <c r="CW25" s="1258"/>
      <c r="CX25" s="1258"/>
      <c r="CY25" s="1258"/>
      <c r="CZ25" s="1258"/>
      <c r="DA25" s="1258"/>
      <c r="DB25" s="1258"/>
      <c r="DC25" s="1259"/>
      <c r="DD25" s="1259"/>
      <c r="DE25" s="1259"/>
      <c r="DF25" s="1259"/>
      <c r="DG25" s="1260"/>
    </row>
    <row r="26" spans="1:111" x14ac:dyDescent="0.25">
      <c r="A26" s="1263"/>
      <c r="B26" s="1263"/>
      <c r="C26" s="1263"/>
      <c r="D26" s="1263"/>
      <c r="E26" s="1263"/>
      <c r="F26" s="1263"/>
      <c r="G26" s="1263"/>
      <c r="H26" s="1263"/>
      <c r="I26" s="1263"/>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9"/>
      <c r="AH26" s="1259"/>
      <c r="AI26" s="1259"/>
      <c r="AJ26" s="1259"/>
      <c r="AK26" s="1260"/>
      <c r="AL26" s="1263"/>
      <c r="AM26" s="1263"/>
      <c r="AN26" s="1263"/>
      <c r="AO26" s="1263"/>
      <c r="AP26" s="1263"/>
      <c r="AQ26" s="1263"/>
      <c r="AR26" s="1263"/>
      <c r="AS26" s="1263"/>
      <c r="AT26" s="1263"/>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9"/>
      <c r="BS26" s="1259"/>
      <c r="BT26" s="1259"/>
      <c r="BU26" s="1259"/>
      <c r="BV26" s="1260"/>
      <c r="BW26" s="1263"/>
      <c r="BX26" s="1263"/>
      <c r="BY26" s="1263"/>
      <c r="BZ26" s="1263"/>
      <c r="CA26" s="1263"/>
      <c r="CB26" s="1263"/>
      <c r="CC26" s="1263"/>
      <c r="CD26" s="1263"/>
      <c r="CE26" s="1263"/>
      <c r="CF26" s="1258"/>
      <c r="CG26" s="1258"/>
      <c r="CH26" s="1258"/>
      <c r="CI26" s="1258"/>
      <c r="CJ26" s="1258"/>
      <c r="CK26" s="1258"/>
      <c r="CL26" s="1258"/>
      <c r="CM26" s="1258"/>
      <c r="CN26" s="1258"/>
      <c r="CO26" s="1258"/>
      <c r="CP26" s="1258"/>
      <c r="CQ26" s="1258"/>
      <c r="CR26" s="1258"/>
      <c r="CS26" s="1258"/>
      <c r="CT26" s="1258"/>
      <c r="CU26" s="1258"/>
      <c r="CV26" s="1258"/>
      <c r="CW26" s="1258"/>
      <c r="CX26" s="1258"/>
      <c r="CY26" s="1258"/>
      <c r="CZ26" s="1258"/>
      <c r="DA26" s="1258"/>
      <c r="DB26" s="1258"/>
      <c r="DC26" s="1259"/>
      <c r="DD26" s="1259"/>
      <c r="DE26" s="1259"/>
      <c r="DF26" s="1259"/>
      <c r="DG26" s="1260"/>
    </row>
    <row r="27" spans="1:111" x14ac:dyDescent="0.25">
      <c r="A27" s="1263"/>
      <c r="B27" s="1263"/>
      <c r="C27" s="1263"/>
      <c r="D27" s="1263"/>
      <c r="E27" s="1263"/>
      <c r="F27" s="1263"/>
      <c r="G27" s="1263"/>
      <c r="H27" s="1263"/>
      <c r="I27" s="1263"/>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9"/>
      <c r="AH27" s="1259"/>
      <c r="AI27" s="1259"/>
      <c r="AJ27" s="1259"/>
      <c r="AK27" s="1260"/>
      <c r="AL27" s="1263"/>
      <c r="AM27" s="1263"/>
      <c r="AN27" s="1263"/>
      <c r="AO27" s="1263"/>
      <c r="AP27" s="1263"/>
      <c r="AQ27" s="1263"/>
      <c r="AR27" s="1263"/>
      <c r="AS27" s="1263"/>
      <c r="AT27" s="1263"/>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9"/>
      <c r="BS27" s="1259"/>
      <c r="BT27" s="1259"/>
      <c r="BU27" s="1259"/>
      <c r="BV27" s="1260"/>
      <c r="BW27" s="1263"/>
      <c r="BX27" s="1263"/>
      <c r="BY27" s="1263"/>
      <c r="BZ27" s="1263"/>
      <c r="CA27" s="1263"/>
      <c r="CB27" s="1263"/>
      <c r="CC27" s="1263"/>
      <c r="CD27" s="1263"/>
      <c r="CE27" s="1263"/>
      <c r="CF27" s="1258"/>
      <c r="CG27" s="1258"/>
      <c r="CH27" s="1258"/>
      <c r="CI27" s="1258"/>
      <c r="CJ27" s="1258"/>
      <c r="CK27" s="1258"/>
      <c r="CL27" s="1258"/>
      <c r="CM27" s="1258"/>
      <c r="CN27" s="1258"/>
      <c r="CO27" s="1258"/>
      <c r="CP27" s="1258"/>
      <c r="CQ27" s="1258"/>
      <c r="CR27" s="1258"/>
      <c r="CS27" s="1258"/>
      <c r="CT27" s="1258"/>
      <c r="CU27" s="1258"/>
      <c r="CV27" s="1258"/>
      <c r="CW27" s="1258"/>
      <c r="CX27" s="1258"/>
      <c r="CY27" s="1258"/>
      <c r="CZ27" s="1258"/>
      <c r="DA27" s="1258"/>
      <c r="DB27" s="1258"/>
      <c r="DC27" s="1259"/>
      <c r="DD27" s="1259"/>
      <c r="DE27" s="1259"/>
      <c r="DF27" s="1259"/>
      <c r="DG27" s="1260"/>
    </row>
    <row r="28" spans="1:111" x14ac:dyDescent="0.25">
      <c r="A28" s="1263"/>
      <c r="B28" s="1263"/>
      <c r="C28" s="1263"/>
      <c r="D28" s="1263"/>
      <c r="E28" s="1263"/>
      <c r="F28" s="1263"/>
      <c r="G28" s="1263"/>
      <c r="H28" s="1263"/>
      <c r="I28" s="1263"/>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9"/>
      <c r="AH28" s="1259"/>
      <c r="AI28" s="1259"/>
      <c r="AJ28" s="1259"/>
      <c r="AK28" s="1260"/>
      <c r="AL28" s="1263"/>
      <c r="AM28" s="1263"/>
      <c r="AN28" s="1263"/>
      <c r="AO28" s="1263"/>
      <c r="AP28" s="1263"/>
      <c r="AQ28" s="1263"/>
      <c r="AR28" s="1263"/>
      <c r="AS28" s="1263"/>
      <c r="AT28" s="1263"/>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9"/>
      <c r="BS28" s="1259"/>
      <c r="BT28" s="1259"/>
      <c r="BU28" s="1259"/>
      <c r="BV28" s="1260"/>
      <c r="BW28" s="1263"/>
      <c r="BX28" s="1263"/>
      <c r="BY28" s="1263"/>
      <c r="BZ28" s="1263"/>
      <c r="CA28" s="1263"/>
      <c r="CB28" s="1263"/>
      <c r="CC28" s="1263"/>
      <c r="CD28" s="1263"/>
      <c r="CE28" s="1263"/>
      <c r="CF28" s="1258"/>
      <c r="CG28" s="1258"/>
      <c r="CH28" s="1258"/>
      <c r="CI28" s="1258"/>
      <c r="CJ28" s="1258"/>
      <c r="CK28" s="1258"/>
      <c r="CL28" s="1258"/>
      <c r="CM28" s="1258"/>
      <c r="CN28" s="1258"/>
      <c r="CO28" s="1258"/>
      <c r="CP28" s="1258"/>
      <c r="CQ28" s="1258"/>
      <c r="CR28" s="1258"/>
      <c r="CS28" s="1258"/>
      <c r="CT28" s="1258"/>
      <c r="CU28" s="1258"/>
      <c r="CV28" s="1258"/>
      <c r="CW28" s="1258"/>
      <c r="CX28" s="1258"/>
      <c r="CY28" s="1258"/>
      <c r="CZ28" s="1258"/>
      <c r="DA28" s="1258"/>
      <c r="DB28" s="1258"/>
      <c r="DC28" s="1259"/>
      <c r="DD28" s="1259"/>
      <c r="DE28" s="1259"/>
      <c r="DF28" s="1259"/>
      <c r="DG28" s="1260"/>
    </row>
    <row r="29" spans="1:111" x14ac:dyDescent="0.25">
      <c r="A29" s="1263"/>
      <c r="B29" s="1263"/>
      <c r="C29" s="1263"/>
      <c r="D29" s="1263"/>
      <c r="E29" s="1263"/>
      <c r="F29" s="1263"/>
      <c r="G29" s="1263"/>
      <c r="H29" s="1263"/>
      <c r="I29" s="1263"/>
      <c r="J29" s="1258"/>
      <c r="K29" s="1258"/>
      <c r="L29" s="1258"/>
      <c r="M29" s="1258"/>
      <c r="N29" s="1258"/>
      <c r="O29" s="1258"/>
      <c r="P29" s="1258"/>
      <c r="Q29" s="1258"/>
      <c r="R29" s="1258"/>
      <c r="S29" s="1258"/>
      <c r="T29" s="1258"/>
      <c r="U29" s="1258"/>
      <c r="V29" s="1258"/>
      <c r="W29" s="1258"/>
      <c r="X29" s="1258"/>
      <c r="Y29" s="1258"/>
      <c r="Z29" s="1258"/>
      <c r="AA29" s="1258"/>
      <c r="AB29" s="1258"/>
      <c r="AC29" s="1258"/>
      <c r="AD29" s="1258"/>
      <c r="AE29" s="1258"/>
      <c r="AF29" s="1258"/>
      <c r="AG29" s="1259"/>
      <c r="AH29" s="1259"/>
      <c r="AI29" s="1259"/>
      <c r="AJ29" s="1259"/>
      <c r="AK29" s="1260"/>
      <c r="AL29" s="1263"/>
      <c r="AM29" s="1263"/>
      <c r="AN29" s="1263"/>
      <c r="AO29" s="1263"/>
      <c r="AP29" s="1263"/>
      <c r="AQ29" s="1263"/>
      <c r="AR29" s="1263"/>
      <c r="AS29" s="1263"/>
      <c r="AT29" s="1263"/>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9"/>
      <c r="BS29" s="1259"/>
      <c r="BT29" s="1259"/>
      <c r="BU29" s="1259"/>
      <c r="BV29" s="1260"/>
      <c r="BW29" s="1263"/>
      <c r="BX29" s="1263"/>
      <c r="BY29" s="1263"/>
      <c r="BZ29" s="1263"/>
      <c r="CA29" s="1263"/>
      <c r="CB29" s="1263"/>
      <c r="CC29" s="1263"/>
      <c r="CD29" s="1263"/>
      <c r="CE29" s="1263"/>
      <c r="CF29" s="1258"/>
      <c r="CG29" s="1258"/>
      <c r="CH29" s="1258"/>
      <c r="CI29" s="1258"/>
      <c r="CJ29" s="1258"/>
      <c r="CK29" s="1258"/>
      <c r="CL29" s="1258"/>
      <c r="CM29" s="1258"/>
      <c r="CN29" s="1258"/>
      <c r="CO29" s="1258"/>
      <c r="CP29" s="1258"/>
      <c r="CQ29" s="1258"/>
      <c r="CR29" s="1258"/>
      <c r="CS29" s="1258"/>
      <c r="CT29" s="1258"/>
      <c r="CU29" s="1258"/>
      <c r="CV29" s="1258"/>
      <c r="CW29" s="1258"/>
      <c r="CX29" s="1258"/>
      <c r="CY29" s="1258"/>
      <c r="CZ29" s="1258"/>
      <c r="DA29" s="1258"/>
      <c r="DB29" s="1258"/>
      <c r="DC29" s="1259"/>
      <c r="DD29" s="1259"/>
      <c r="DE29" s="1259"/>
      <c r="DF29" s="1259"/>
      <c r="DG29" s="1260"/>
    </row>
    <row r="30" spans="1:111" x14ac:dyDescent="0.25">
      <c r="A30" s="1263"/>
      <c r="B30" s="1263"/>
      <c r="C30" s="1263"/>
      <c r="D30" s="1263"/>
      <c r="E30" s="1263"/>
      <c r="F30" s="1263"/>
      <c r="G30" s="1263"/>
      <c r="H30" s="1263"/>
      <c r="I30" s="1263"/>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9"/>
      <c r="AH30" s="1259"/>
      <c r="AI30" s="1259"/>
      <c r="AJ30" s="1259"/>
      <c r="AK30" s="1260"/>
      <c r="AL30" s="1263"/>
      <c r="AM30" s="1263"/>
      <c r="AN30" s="1263"/>
      <c r="AO30" s="1263"/>
      <c r="AP30" s="1263"/>
      <c r="AQ30" s="1263"/>
      <c r="AR30" s="1263"/>
      <c r="AS30" s="1263"/>
      <c r="AT30" s="1263"/>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9"/>
      <c r="BS30" s="1259"/>
      <c r="BT30" s="1259"/>
      <c r="BU30" s="1259"/>
      <c r="BV30" s="1260"/>
      <c r="BW30" s="1263"/>
      <c r="BX30" s="1263"/>
      <c r="BY30" s="1263"/>
      <c r="BZ30" s="1263"/>
      <c r="CA30" s="1263"/>
      <c r="CB30" s="1263"/>
      <c r="CC30" s="1263"/>
      <c r="CD30" s="1263"/>
      <c r="CE30" s="1263"/>
      <c r="CF30" s="1258"/>
      <c r="CG30" s="1258"/>
      <c r="CH30" s="1258"/>
      <c r="CI30" s="1258"/>
      <c r="CJ30" s="1258"/>
      <c r="CK30" s="1258"/>
      <c r="CL30" s="1258"/>
      <c r="CM30" s="1258"/>
      <c r="CN30" s="1258"/>
      <c r="CO30" s="1258"/>
      <c r="CP30" s="1258"/>
      <c r="CQ30" s="1258"/>
      <c r="CR30" s="1258"/>
      <c r="CS30" s="1258"/>
      <c r="CT30" s="1258"/>
      <c r="CU30" s="1258"/>
      <c r="CV30" s="1258"/>
      <c r="CW30" s="1258"/>
      <c r="CX30" s="1258"/>
      <c r="CY30" s="1258"/>
      <c r="CZ30" s="1258"/>
      <c r="DA30" s="1258"/>
      <c r="DB30" s="1258"/>
      <c r="DC30" s="1259"/>
      <c r="DD30" s="1259"/>
      <c r="DE30" s="1259"/>
      <c r="DF30" s="1259"/>
      <c r="DG30" s="1260"/>
    </row>
    <row r="31" spans="1:111" x14ac:dyDescent="0.25">
      <c r="A31" s="1263"/>
      <c r="B31" s="1263"/>
      <c r="C31" s="1263"/>
      <c r="D31" s="1263"/>
      <c r="E31" s="1263"/>
      <c r="F31" s="1263"/>
      <c r="G31" s="1263"/>
      <c r="H31" s="1263"/>
      <c r="I31" s="1263"/>
      <c r="J31" s="1258"/>
      <c r="K31" s="1258"/>
      <c r="L31" s="1258"/>
      <c r="M31" s="1258"/>
      <c r="N31" s="1258"/>
      <c r="O31" s="1258"/>
      <c r="P31" s="1258"/>
      <c r="Q31" s="1258"/>
      <c r="R31" s="1258"/>
      <c r="S31" s="1258"/>
      <c r="T31" s="1258"/>
      <c r="U31" s="1258"/>
      <c r="V31" s="1258"/>
      <c r="W31" s="1258"/>
      <c r="X31" s="1258"/>
      <c r="Y31" s="1258"/>
      <c r="Z31" s="1258"/>
      <c r="AA31" s="1258"/>
      <c r="AB31" s="1258"/>
      <c r="AC31" s="1258"/>
      <c r="AD31" s="1258"/>
      <c r="AE31" s="1258"/>
      <c r="AF31" s="1258"/>
      <c r="AG31" s="1259"/>
      <c r="AH31" s="1259"/>
      <c r="AI31" s="1259"/>
      <c r="AJ31" s="1259"/>
      <c r="AK31" s="1260"/>
      <c r="AL31" s="1263"/>
      <c r="AM31" s="1263"/>
      <c r="AN31" s="1263"/>
      <c r="AO31" s="1263"/>
      <c r="AP31" s="1263"/>
      <c r="AQ31" s="1263"/>
      <c r="AR31" s="1263"/>
      <c r="AS31" s="1263"/>
      <c r="AT31" s="1263"/>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9"/>
      <c r="BS31" s="1259"/>
      <c r="BT31" s="1259"/>
      <c r="BU31" s="1259"/>
      <c r="BV31" s="1260"/>
      <c r="BW31" s="1263"/>
      <c r="BX31" s="1263"/>
      <c r="BY31" s="1263"/>
      <c r="BZ31" s="1263"/>
      <c r="CA31" s="1263"/>
      <c r="CB31" s="1263"/>
      <c r="CC31" s="1263"/>
      <c r="CD31" s="1263"/>
      <c r="CE31" s="1263"/>
      <c r="CF31" s="1258"/>
      <c r="CG31" s="1258"/>
      <c r="CH31" s="1258"/>
      <c r="CI31" s="1258"/>
      <c r="CJ31" s="1258"/>
      <c r="CK31" s="1258"/>
      <c r="CL31" s="1258"/>
      <c r="CM31" s="1258"/>
      <c r="CN31" s="1258"/>
      <c r="CO31" s="1258"/>
      <c r="CP31" s="1258"/>
      <c r="CQ31" s="1258"/>
      <c r="CR31" s="1258"/>
      <c r="CS31" s="1258"/>
      <c r="CT31" s="1258"/>
      <c r="CU31" s="1258"/>
      <c r="CV31" s="1258"/>
      <c r="CW31" s="1258"/>
      <c r="CX31" s="1258"/>
      <c r="CY31" s="1258"/>
      <c r="CZ31" s="1258"/>
      <c r="DA31" s="1258"/>
      <c r="DB31" s="1258"/>
      <c r="DC31" s="1259"/>
      <c r="DD31" s="1259"/>
      <c r="DE31" s="1259"/>
      <c r="DF31" s="1259"/>
      <c r="DG31" s="1260"/>
    </row>
    <row r="32" spans="1:111" x14ac:dyDescent="0.25">
      <c r="A32" s="1263"/>
      <c r="B32" s="1263"/>
      <c r="C32" s="1263"/>
      <c r="D32" s="1263"/>
      <c r="E32" s="1263"/>
      <c r="F32" s="1263"/>
      <c r="G32" s="1263"/>
      <c r="H32" s="1263"/>
      <c r="I32" s="1263"/>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8"/>
      <c r="AG32" s="1259"/>
      <c r="AH32" s="1259"/>
      <c r="AI32" s="1259"/>
      <c r="AJ32" s="1259"/>
      <c r="AK32" s="1260"/>
      <c r="AL32" s="1263"/>
      <c r="AM32" s="1263"/>
      <c r="AN32" s="1263"/>
      <c r="AO32" s="1263"/>
      <c r="AP32" s="1263"/>
      <c r="AQ32" s="1263"/>
      <c r="AR32" s="1263"/>
      <c r="AS32" s="1263"/>
      <c r="AT32" s="1263"/>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9"/>
      <c r="BS32" s="1259"/>
      <c r="BT32" s="1259"/>
      <c r="BU32" s="1259"/>
      <c r="BV32" s="1260"/>
      <c r="BW32" s="1263"/>
      <c r="BX32" s="1263"/>
      <c r="BY32" s="1263"/>
      <c r="BZ32" s="1263"/>
      <c r="CA32" s="1263"/>
      <c r="CB32" s="1263"/>
      <c r="CC32" s="1263"/>
      <c r="CD32" s="1263"/>
      <c r="CE32" s="1263"/>
      <c r="CF32" s="1258"/>
      <c r="CG32" s="1258"/>
      <c r="CH32" s="1258"/>
      <c r="CI32" s="1258"/>
      <c r="CJ32" s="1258"/>
      <c r="CK32" s="1258"/>
      <c r="CL32" s="1258"/>
      <c r="CM32" s="1258"/>
      <c r="CN32" s="1258"/>
      <c r="CO32" s="1258"/>
      <c r="CP32" s="1258"/>
      <c r="CQ32" s="1258"/>
      <c r="CR32" s="1258"/>
      <c r="CS32" s="1258"/>
      <c r="CT32" s="1258"/>
      <c r="CU32" s="1258"/>
      <c r="CV32" s="1258"/>
      <c r="CW32" s="1258"/>
      <c r="CX32" s="1258"/>
      <c r="CY32" s="1258"/>
      <c r="CZ32" s="1258"/>
      <c r="DA32" s="1258"/>
      <c r="DB32" s="1258"/>
      <c r="DC32" s="1259"/>
      <c r="DD32" s="1259"/>
      <c r="DE32" s="1259"/>
      <c r="DF32" s="1259"/>
      <c r="DG32" s="1260"/>
    </row>
    <row r="33" spans="1:111" x14ac:dyDescent="0.25">
      <c r="A33" s="1263"/>
      <c r="B33" s="1263"/>
      <c r="C33" s="1263"/>
      <c r="D33" s="1263"/>
      <c r="E33" s="1263"/>
      <c r="F33" s="1263"/>
      <c r="G33" s="1263"/>
      <c r="H33" s="1263"/>
      <c r="I33" s="1263"/>
      <c r="J33" s="1258"/>
      <c r="K33" s="1258"/>
      <c r="L33" s="1258"/>
      <c r="M33" s="1258"/>
      <c r="N33" s="1258"/>
      <c r="O33" s="1258"/>
      <c r="P33" s="1258"/>
      <c r="Q33" s="1258"/>
      <c r="R33" s="1258"/>
      <c r="S33" s="1258"/>
      <c r="T33" s="1258"/>
      <c r="U33" s="1258"/>
      <c r="V33" s="1258"/>
      <c r="W33" s="1258"/>
      <c r="X33" s="1258"/>
      <c r="Y33" s="1258"/>
      <c r="Z33" s="1258"/>
      <c r="AA33" s="1258"/>
      <c r="AB33" s="1258"/>
      <c r="AC33" s="1258"/>
      <c r="AD33" s="1258"/>
      <c r="AE33" s="1258"/>
      <c r="AF33" s="1258"/>
      <c r="AG33" s="1259"/>
      <c r="AH33" s="1259"/>
      <c r="AI33" s="1259"/>
      <c r="AJ33" s="1259"/>
      <c r="AK33" s="1260"/>
      <c r="AL33" s="1263"/>
      <c r="AM33" s="1263"/>
      <c r="AN33" s="1263"/>
      <c r="AO33" s="1263"/>
      <c r="AP33" s="1263"/>
      <c r="AQ33" s="1263"/>
      <c r="AR33" s="1263"/>
      <c r="AS33" s="1263"/>
      <c r="AT33" s="1263"/>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9"/>
      <c r="BS33" s="1259"/>
      <c r="BT33" s="1259"/>
      <c r="BU33" s="1259"/>
      <c r="BV33" s="1260"/>
      <c r="BW33" s="1263"/>
      <c r="BX33" s="1263"/>
      <c r="BY33" s="1263"/>
      <c r="BZ33" s="1263"/>
      <c r="CA33" s="1263"/>
      <c r="CB33" s="1263"/>
      <c r="CC33" s="1263"/>
      <c r="CD33" s="1263"/>
      <c r="CE33" s="1263"/>
      <c r="CF33" s="1258"/>
      <c r="CG33" s="1258"/>
      <c r="CH33" s="1258"/>
      <c r="CI33" s="1258"/>
      <c r="CJ33" s="1258"/>
      <c r="CK33" s="1258"/>
      <c r="CL33" s="1258"/>
      <c r="CM33" s="1258"/>
      <c r="CN33" s="1258"/>
      <c r="CO33" s="1258"/>
      <c r="CP33" s="1258"/>
      <c r="CQ33" s="1258"/>
      <c r="CR33" s="1258"/>
      <c r="CS33" s="1258"/>
      <c r="CT33" s="1258"/>
      <c r="CU33" s="1258"/>
      <c r="CV33" s="1258"/>
      <c r="CW33" s="1258"/>
      <c r="CX33" s="1258"/>
      <c r="CY33" s="1258"/>
      <c r="CZ33" s="1258"/>
      <c r="DA33" s="1258"/>
      <c r="DB33" s="1258"/>
      <c r="DC33" s="1259"/>
      <c r="DD33" s="1259"/>
      <c r="DE33" s="1259"/>
      <c r="DF33" s="1259"/>
      <c r="DG33" s="1260"/>
    </row>
    <row r="34" spans="1:111" x14ac:dyDescent="0.25">
      <c r="A34" s="1263"/>
      <c r="B34" s="1263"/>
      <c r="C34" s="1263"/>
      <c r="D34" s="1263"/>
      <c r="E34" s="1263"/>
      <c r="F34" s="1263"/>
      <c r="G34" s="1263"/>
      <c r="H34" s="1263"/>
      <c r="I34" s="1263"/>
      <c r="J34" s="1258"/>
      <c r="K34" s="1258"/>
      <c r="L34" s="1258"/>
      <c r="M34" s="1258"/>
      <c r="N34" s="1258"/>
      <c r="O34" s="1258"/>
      <c r="P34" s="1258"/>
      <c r="Q34" s="1258"/>
      <c r="R34" s="1258"/>
      <c r="S34" s="1258"/>
      <c r="T34" s="1258"/>
      <c r="U34" s="1258"/>
      <c r="V34" s="1258"/>
      <c r="W34" s="1258"/>
      <c r="X34" s="1258"/>
      <c r="Y34" s="1258"/>
      <c r="Z34" s="1258"/>
      <c r="AA34" s="1258"/>
      <c r="AB34" s="1258"/>
      <c r="AC34" s="1258"/>
      <c r="AD34" s="1258"/>
      <c r="AE34" s="1258"/>
      <c r="AF34" s="1258"/>
      <c r="AG34" s="1259"/>
      <c r="AH34" s="1259"/>
      <c r="AI34" s="1259"/>
      <c r="AJ34" s="1259"/>
      <c r="AK34" s="1260"/>
      <c r="AL34" s="1263"/>
      <c r="AM34" s="1263"/>
      <c r="AN34" s="1263"/>
      <c r="AO34" s="1263"/>
      <c r="AP34" s="1263"/>
      <c r="AQ34" s="1263"/>
      <c r="AR34" s="1263"/>
      <c r="AS34" s="1263"/>
      <c r="AT34" s="1263"/>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9"/>
      <c r="BS34" s="1259"/>
      <c r="BT34" s="1259"/>
      <c r="BU34" s="1259"/>
      <c r="BV34" s="1260"/>
      <c r="BW34" s="1263"/>
      <c r="BX34" s="1263"/>
      <c r="BY34" s="1263"/>
      <c r="BZ34" s="1263"/>
      <c r="CA34" s="1263"/>
      <c r="CB34" s="1263"/>
      <c r="CC34" s="1263"/>
      <c r="CD34" s="1263"/>
      <c r="CE34" s="1263"/>
      <c r="CF34" s="1258"/>
      <c r="CG34" s="1258"/>
      <c r="CH34" s="1258"/>
      <c r="CI34" s="1258"/>
      <c r="CJ34" s="1258"/>
      <c r="CK34" s="1258"/>
      <c r="CL34" s="1258"/>
      <c r="CM34" s="1258"/>
      <c r="CN34" s="1258"/>
      <c r="CO34" s="1258"/>
      <c r="CP34" s="1258"/>
      <c r="CQ34" s="1258"/>
      <c r="CR34" s="1258"/>
      <c r="CS34" s="1258"/>
      <c r="CT34" s="1258"/>
      <c r="CU34" s="1258"/>
      <c r="CV34" s="1258"/>
      <c r="CW34" s="1258"/>
      <c r="CX34" s="1258"/>
      <c r="CY34" s="1258"/>
      <c r="CZ34" s="1258"/>
      <c r="DA34" s="1258"/>
      <c r="DB34" s="1258"/>
      <c r="DC34" s="1259"/>
      <c r="DD34" s="1259"/>
      <c r="DE34" s="1259"/>
      <c r="DF34" s="1259"/>
      <c r="DG34" s="1260"/>
    </row>
    <row r="35" spans="1:111" x14ac:dyDescent="0.25">
      <c r="A35" s="1263"/>
      <c r="B35" s="1263"/>
      <c r="C35" s="1263"/>
      <c r="D35" s="1263"/>
      <c r="E35" s="1263"/>
      <c r="F35" s="1263"/>
      <c r="G35" s="1263"/>
      <c r="H35" s="1263"/>
      <c r="I35" s="1263"/>
      <c r="J35" s="1258"/>
      <c r="K35" s="1258"/>
      <c r="L35" s="1258"/>
      <c r="M35" s="1258"/>
      <c r="N35" s="1258"/>
      <c r="O35" s="1258"/>
      <c r="P35" s="1258"/>
      <c r="Q35" s="1258"/>
      <c r="R35" s="1258"/>
      <c r="S35" s="1258"/>
      <c r="T35" s="1258"/>
      <c r="U35" s="1258"/>
      <c r="V35" s="1258"/>
      <c r="W35" s="1258"/>
      <c r="X35" s="1258"/>
      <c r="Y35" s="1258"/>
      <c r="Z35" s="1258"/>
      <c r="AA35" s="1258"/>
      <c r="AB35" s="1258"/>
      <c r="AC35" s="1258"/>
      <c r="AD35" s="1258"/>
      <c r="AE35" s="1258"/>
      <c r="AF35" s="1258"/>
      <c r="AG35" s="1259"/>
      <c r="AH35" s="1259"/>
      <c r="AI35" s="1259"/>
      <c r="AJ35" s="1259"/>
      <c r="AK35" s="1260"/>
      <c r="AL35" s="1263"/>
      <c r="AM35" s="1263"/>
      <c r="AN35" s="1263"/>
      <c r="AO35" s="1263"/>
      <c r="AP35" s="1263"/>
      <c r="AQ35" s="1263"/>
      <c r="AR35" s="1263"/>
      <c r="AS35" s="1263"/>
      <c r="AT35" s="1263"/>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9"/>
      <c r="BS35" s="1259"/>
      <c r="BT35" s="1259"/>
      <c r="BU35" s="1259"/>
      <c r="BV35" s="1260"/>
      <c r="BW35" s="1263"/>
      <c r="BX35" s="1263"/>
      <c r="BY35" s="1263"/>
      <c r="BZ35" s="1263"/>
      <c r="CA35" s="1263"/>
      <c r="CB35" s="1263"/>
      <c r="CC35" s="1263"/>
      <c r="CD35" s="1263"/>
      <c r="CE35" s="1263"/>
      <c r="CF35" s="1258"/>
      <c r="CG35" s="1258"/>
      <c r="CH35" s="1258"/>
      <c r="CI35" s="1258"/>
      <c r="CJ35" s="1258"/>
      <c r="CK35" s="1258"/>
      <c r="CL35" s="1258"/>
      <c r="CM35" s="1258"/>
      <c r="CN35" s="1258"/>
      <c r="CO35" s="1258"/>
      <c r="CP35" s="1258"/>
      <c r="CQ35" s="1258"/>
      <c r="CR35" s="1258"/>
      <c r="CS35" s="1258"/>
      <c r="CT35" s="1258"/>
      <c r="CU35" s="1258"/>
      <c r="CV35" s="1258"/>
      <c r="CW35" s="1258"/>
      <c r="CX35" s="1258"/>
      <c r="CY35" s="1258"/>
      <c r="CZ35" s="1258"/>
      <c r="DA35" s="1258"/>
      <c r="DB35" s="1258"/>
      <c r="DC35" s="1259"/>
      <c r="DD35" s="1259"/>
      <c r="DE35" s="1259"/>
      <c r="DF35" s="1259"/>
      <c r="DG35" s="1260"/>
    </row>
    <row r="36" spans="1:111" x14ac:dyDescent="0.25">
      <c r="A36" s="1263"/>
      <c r="B36" s="1263"/>
      <c r="C36" s="1263"/>
      <c r="D36" s="1263"/>
      <c r="E36" s="1263"/>
      <c r="F36" s="1263"/>
      <c r="G36" s="1263"/>
      <c r="H36" s="1263"/>
      <c r="I36" s="1263"/>
      <c r="J36" s="1258"/>
      <c r="K36" s="1258"/>
      <c r="L36" s="1258"/>
      <c r="M36" s="1258"/>
      <c r="N36" s="1258"/>
      <c r="O36" s="1258"/>
      <c r="P36" s="1258"/>
      <c r="Q36" s="1258"/>
      <c r="R36" s="1258"/>
      <c r="S36" s="1258"/>
      <c r="T36" s="1258"/>
      <c r="U36" s="1258"/>
      <c r="V36" s="1258"/>
      <c r="W36" s="1258"/>
      <c r="X36" s="1258"/>
      <c r="Y36" s="1258"/>
      <c r="Z36" s="1258"/>
      <c r="AA36" s="1258"/>
      <c r="AB36" s="1258"/>
      <c r="AC36" s="1258"/>
      <c r="AD36" s="1258"/>
      <c r="AE36" s="1258"/>
      <c r="AF36" s="1258"/>
      <c r="AG36" s="1259"/>
      <c r="AH36" s="1259"/>
      <c r="AI36" s="1259"/>
      <c r="AJ36" s="1259"/>
      <c r="AK36" s="1260"/>
      <c r="AL36" s="1263"/>
      <c r="AM36" s="1263"/>
      <c r="AN36" s="1263"/>
      <c r="AO36" s="1263"/>
      <c r="AP36" s="1263"/>
      <c r="AQ36" s="1263"/>
      <c r="AR36" s="1263"/>
      <c r="AS36" s="1263"/>
      <c r="AT36" s="1263"/>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9"/>
      <c r="BS36" s="1259"/>
      <c r="BT36" s="1259"/>
      <c r="BU36" s="1259"/>
      <c r="BV36" s="1260"/>
      <c r="BW36" s="1263"/>
      <c r="BX36" s="1263"/>
      <c r="BY36" s="1263"/>
      <c r="BZ36" s="1263"/>
      <c r="CA36" s="1263"/>
      <c r="CB36" s="1263"/>
      <c r="CC36" s="1263"/>
      <c r="CD36" s="1263"/>
      <c r="CE36" s="1263"/>
      <c r="CF36" s="1258"/>
      <c r="CG36" s="1258"/>
      <c r="CH36" s="1258"/>
      <c r="CI36" s="1258"/>
      <c r="CJ36" s="1258"/>
      <c r="CK36" s="1258"/>
      <c r="CL36" s="1258"/>
      <c r="CM36" s="1258"/>
      <c r="CN36" s="1258"/>
      <c r="CO36" s="1258"/>
      <c r="CP36" s="1258"/>
      <c r="CQ36" s="1258"/>
      <c r="CR36" s="1258"/>
      <c r="CS36" s="1258"/>
      <c r="CT36" s="1258"/>
      <c r="CU36" s="1258"/>
      <c r="CV36" s="1258"/>
      <c r="CW36" s="1258"/>
      <c r="CX36" s="1258"/>
      <c r="CY36" s="1258"/>
      <c r="CZ36" s="1258"/>
      <c r="DA36" s="1258"/>
      <c r="DB36" s="1258"/>
      <c r="DC36" s="1259"/>
      <c r="DD36" s="1259"/>
      <c r="DE36" s="1259"/>
      <c r="DF36" s="1259"/>
      <c r="DG36" s="1260"/>
    </row>
    <row r="37" spans="1:111" x14ac:dyDescent="0.25">
      <c r="A37" s="1263"/>
      <c r="B37" s="1263"/>
      <c r="C37" s="1263"/>
      <c r="D37" s="1263"/>
      <c r="E37" s="1263"/>
      <c r="F37" s="1263"/>
      <c r="G37" s="1263"/>
      <c r="H37" s="1263"/>
      <c r="I37" s="1263"/>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8"/>
      <c r="AG37" s="1259"/>
      <c r="AH37" s="1259"/>
      <c r="AI37" s="1259"/>
      <c r="AJ37" s="1259"/>
      <c r="AK37" s="1260"/>
      <c r="AL37" s="1263"/>
      <c r="AM37" s="1263"/>
      <c r="AN37" s="1263"/>
      <c r="AO37" s="1263"/>
      <c r="AP37" s="1263"/>
      <c r="AQ37" s="1263"/>
      <c r="AR37" s="1263"/>
      <c r="AS37" s="1263"/>
      <c r="AT37" s="1263"/>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9"/>
      <c r="BS37" s="1259"/>
      <c r="BT37" s="1259"/>
      <c r="BU37" s="1259"/>
      <c r="BV37" s="1260"/>
      <c r="BW37" s="1263"/>
      <c r="BX37" s="1263"/>
      <c r="BY37" s="1263"/>
      <c r="BZ37" s="1263"/>
      <c r="CA37" s="1263"/>
      <c r="CB37" s="1263"/>
      <c r="CC37" s="1263"/>
      <c r="CD37" s="1263"/>
      <c r="CE37" s="1263"/>
      <c r="CF37" s="1258"/>
      <c r="CG37" s="1258"/>
      <c r="CH37" s="1258"/>
      <c r="CI37" s="1258"/>
      <c r="CJ37" s="1258"/>
      <c r="CK37" s="1258"/>
      <c r="CL37" s="1258"/>
      <c r="CM37" s="1258"/>
      <c r="CN37" s="1258"/>
      <c r="CO37" s="1258"/>
      <c r="CP37" s="1258"/>
      <c r="CQ37" s="1258"/>
      <c r="CR37" s="1258"/>
      <c r="CS37" s="1258"/>
      <c r="CT37" s="1258"/>
      <c r="CU37" s="1258"/>
      <c r="CV37" s="1258"/>
      <c r="CW37" s="1258"/>
      <c r="CX37" s="1258"/>
      <c r="CY37" s="1258"/>
      <c r="CZ37" s="1258"/>
      <c r="DA37" s="1258"/>
      <c r="DB37" s="1258"/>
      <c r="DC37" s="1259"/>
      <c r="DD37" s="1259"/>
      <c r="DE37" s="1259"/>
      <c r="DF37" s="1259"/>
      <c r="DG37" s="1260"/>
    </row>
    <row r="38" spans="1:111" x14ac:dyDescent="0.25">
      <c r="A38" s="1263"/>
      <c r="B38" s="1263"/>
      <c r="C38" s="1263"/>
      <c r="D38" s="1263"/>
      <c r="E38" s="1263"/>
      <c r="F38" s="1263"/>
      <c r="G38" s="1263"/>
      <c r="H38" s="1263"/>
      <c r="I38" s="1263"/>
      <c r="J38" s="1258"/>
      <c r="K38" s="1258"/>
      <c r="L38" s="1258"/>
      <c r="M38" s="1258"/>
      <c r="N38" s="1258"/>
      <c r="O38" s="1258"/>
      <c r="P38" s="1258"/>
      <c r="Q38" s="1258"/>
      <c r="R38" s="1258"/>
      <c r="S38" s="1258"/>
      <c r="T38" s="1258"/>
      <c r="U38" s="1258"/>
      <c r="V38" s="1258"/>
      <c r="W38" s="1258"/>
      <c r="X38" s="1258"/>
      <c r="Y38" s="1258"/>
      <c r="Z38" s="1258"/>
      <c r="AA38" s="1258"/>
      <c r="AB38" s="1258"/>
      <c r="AC38" s="1258"/>
      <c r="AD38" s="1258"/>
      <c r="AE38" s="1258"/>
      <c r="AF38" s="1258"/>
      <c r="AG38" s="1259"/>
      <c r="AH38" s="1259"/>
      <c r="AI38" s="1259"/>
      <c r="AJ38" s="1259"/>
      <c r="AK38" s="1260"/>
      <c r="AL38" s="1263"/>
      <c r="AM38" s="1263"/>
      <c r="AN38" s="1263"/>
      <c r="AO38" s="1263"/>
      <c r="AP38" s="1263"/>
      <c r="AQ38" s="1263"/>
      <c r="AR38" s="1263"/>
      <c r="AS38" s="1263"/>
      <c r="AT38" s="1263"/>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9"/>
      <c r="BS38" s="1259"/>
      <c r="BT38" s="1259"/>
      <c r="BU38" s="1259"/>
      <c r="BV38" s="1260"/>
      <c r="BW38" s="1263"/>
      <c r="BX38" s="1263"/>
      <c r="BY38" s="1263"/>
      <c r="BZ38" s="1263"/>
      <c r="CA38" s="1263"/>
      <c r="CB38" s="1263"/>
      <c r="CC38" s="1263"/>
      <c r="CD38" s="1263"/>
      <c r="CE38" s="1263"/>
      <c r="CF38" s="1258"/>
      <c r="CG38" s="1258"/>
      <c r="CH38" s="1258"/>
      <c r="CI38" s="1258"/>
      <c r="CJ38" s="1258"/>
      <c r="CK38" s="1258"/>
      <c r="CL38" s="1258"/>
      <c r="CM38" s="1258"/>
      <c r="CN38" s="1258"/>
      <c r="CO38" s="1258"/>
      <c r="CP38" s="1258"/>
      <c r="CQ38" s="1258"/>
      <c r="CR38" s="1258"/>
      <c r="CS38" s="1258"/>
      <c r="CT38" s="1258"/>
      <c r="CU38" s="1258"/>
      <c r="CV38" s="1258"/>
      <c r="CW38" s="1258"/>
      <c r="CX38" s="1258"/>
      <c r="CY38" s="1258"/>
      <c r="CZ38" s="1258"/>
      <c r="DA38" s="1258"/>
      <c r="DB38" s="1258"/>
      <c r="DC38" s="1259"/>
      <c r="DD38" s="1259"/>
      <c r="DE38" s="1259"/>
      <c r="DF38" s="1259"/>
      <c r="DG38" s="1260"/>
    </row>
    <row r="39" spans="1:111" x14ac:dyDescent="0.25">
      <c r="A39" s="1263"/>
      <c r="B39" s="1263"/>
      <c r="C39" s="1263"/>
      <c r="D39" s="1263"/>
      <c r="E39" s="1263"/>
      <c r="F39" s="1263"/>
      <c r="G39" s="1263"/>
      <c r="H39" s="1263"/>
      <c r="I39" s="1263"/>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9"/>
      <c r="AH39" s="1259"/>
      <c r="AI39" s="1259"/>
      <c r="AJ39" s="1259"/>
      <c r="AK39" s="1260"/>
      <c r="AL39" s="1263"/>
      <c r="AM39" s="1263"/>
      <c r="AN39" s="1263"/>
      <c r="AO39" s="1263"/>
      <c r="AP39" s="1263"/>
      <c r="AQ39" s="1263"/>
      <c r="AR39" s="1263"/>
      <c r="AS39" s="1263"/>
      <c r="AT39" s="1263"/>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9"/>
      <c r="BS39" s="1259"/>
      <c r="BT39" s="1259"/>
      <c r="BU39" s="1259"/>
      <c r="BV39" s="1260"/>
      <c r="BW39" s="1263"/>
      <c r="BX39" s="1263"/>
      <c r="BY39" s="1263"/>
      <c r="BZ39" s="1263"/>
      <c r="CA39" s="1263"/>
      <c r="CB39" s="1263"/>
      <c r="CC39" s="1263"/>
      <c r="CD39" s="1263"/>
      <c r="CE39" s="1263"/>
      <c r="CF39" s="1258"/>
      <c r="CG39" s="1258"/>
      <c r="CH39" s="1258"/>
      <c r="CI39" s="1258"/>
      <c r="CJ39" s="1258"/>
      <c r="CK39" s="1258"/>
      <c r="CL39" s="1258"/>
      <c r="CM39" s="1258"/>
      <c r="CN39" s="1258"/>
      <c r="CO39" s="1258"/>
      <c r="CP39" s="1258"/>
      <c r="CQ39" s="1258"/>
      <c r="CR39" s="1258"/>
      <c r="CS39" s="1258"/>
      <c r="CT39" s="1258"/>
      <c r="CU39" s="1258"/>
      <c r="CV39" s="1258"/>
      <c r="CW39" s="1258"/>
      <c r="CX39" s="1258"/>
      <c r="CY39" s="1258"/>
      <c r="CZ39" s="1258"/>
      <c r="DA39" s="1258"/>
      <c r="DB39" s="1258"/>
      <c r="DC39" s="1259"/>
      <c r="DD39" s="1259"/>
      <c r="DE39" s="1259"/>
      <c r="DF39" s="1259"/>
      <c r="DG39" s="1260"/>
    </row>
    <row r="40" spans="1:111" x14ac:dyDescent="0.25">
      <c r="A40" s="1263"/>
      <c r="B40" s="1263"/>
      <c r="C40" s="1263"/>
      <c r="D40" s="1263"/>
      <c r="E40" s="1263"/>
      <c r="F40" s="1263"/>
      <c r="G40" s="1263"/>
      <c r="H40" s="1263"/>
      <c r="I40" s="1263"/>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9"/>
      <c r="AH40" s="1259"/>
      <c r="AI40" s="1259"/>
      <c r="AJ40" s="1259"/>
      <c r="AK40" s="1260"/>
      <c r="AL40" s="1263"/>
      <c r="AM40" s="1263"/>
      <c r="AN40" s="1263"/>
      <c r="AO40" s="1263"/>
      <c r="AP40" s="1263"/>
      <c r="AQ40" s="1263"/>
      <c r="AR40" s="1263"/>
      <c r="AS40" s="1263"/>
      <c r="AT40" s="1263"/>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9"/>
      <c r="BS40" s="1259"/>
      <c r="BT40" s="1259"/>
      <c r="BU40" s="1259"/>
      <c r="BV40" s="1260"/>
      <c r="BW40" s="1263"/>
      <c r="BX40" s="1263"/>
      <c r="BY40" s="1263"/>
      <c r="BZ40" s="1263"/>
      <c r="CA40" s="1263"/>
      <c r="CB40" s="1263"/>
      <c r="CC40" s="1263"/>
      <c r="CD40" s="1263"/>
      <c r="CE40" s="1263"/>
      <c r="CF40" s="1258"/>
      <c r="CG40" s="1258"/>
      <c r="CH40" s="1258"/>
      <c r="CI40" s="1258"/>
      <c r="CJ40" s="1258"/>
      <c r="CK40" s="1258"/>
      <c r="CL40" s="1258"/>
      <c r="CM40" s="1258"/>
      <c r="CN40" s="1258"/>
      <c r="CO40" s="1258"/>
      <c r="CP40" s="1258"/>
      <c r="CQ40" s="1258"/>
      <c r="CR40" s="1258"/>
      <c r="CS40" s="1258"/>
      <c r="CT40" s="1258"/>
      <c r="CU40" s="1258"/>
      <c r="CV40" s="1258"/>
      <c r="CW40" s="1258"/>
      <c r="CX40" s="1258"/>
      <c r="CY40" s="1258"/>
      <c r="CZ40" s="1258"/>
      <c r="DA40" s="1258"/>
      <c r="DB40" s="1258"/>
      <c r="DC40" s="1259"/>
      <c r="DD40" s="1259"/>
      <c r="DE40" s="1259"/>
      <c r="DF40" s="1259"/>
      <c r="DG40" s="1260"/>
    </row>
    <row r="41" spans="1:111" x14ac:dyDescent="0.25">
      <c r="A41" s="1263"/>
      <c r="B41" s="1263"/>
      <c r="C41" s="1263"/>
      <c r="D41" s="1263"/>
      <c r="E41" s="1263"/>
      <c r="F41" s="1263"/>
      <c r="G41" s="1263"/>
      <c r="H41" s="1263"/>
      <c r="I41" s="1263"/>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9"/>
      <c r="AH41" s="1259"/>
      <c r="AI41" s="1259"/>
      <c r="AJ41" s="1259"/>
      <c r="AK41" s="1260"/>
      <c r="AL41" s="1263"/>
      <c r="AM41" s="1263"/>
      <c r="AN41" s="1263"/>
      <c r="AO41" s="1263"/>
      <c r="AP41" s="1263"/>
      <c r="AQ41" s="1263"/>
      <c r="AR41" s="1263"/>
      <c r="AS41" s="1263"/>
      <c r="AT41" s="1263"/>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9"/>
      <c r="BS41" s="1259"/>
      <c r="BT41" s="1259"/>
      <c r="BU41" s="1259"/>
      <c r="BV41" s="1260"/>
      <c r="BW41" s="1263"/>
      <c r="BX41" s="1263"/>
      <c r="BY41" s="1263"/>
      <c r="BZ41" s="1263"/>
      <c r="CA41" s="1263"/>
      <c r="CB41" s="1263"/>
      <c r="CC41" s="1263"/>
      <c r="CD41" s="1263"/>
      <c r="CE41" s="1263"/>
      <c r="CF41" s="1258"/>
      <c r="CG41" s="1258"/>
      <c r="CH41" s="1258"/>
      <c r="CI41" s="1258"/>
      <c r="CJ41" s="1258"/>
      <c r="CK41" s="1258"/>
      <c r="CL41" s="1258"/>
      <c r="CM41" s="1258"/>
      <c r="CN41" s="1258"/>
      <c r="CO41" s="1258"/>
      <c r="CP41" s="1258"/>
      <c r="CQ41" s="1258"/>
      <c r="CR41" s="1258"/>
      <c r="CS41" s="1258"/>
      <c r="CT41" s="1258"/>
      <c r="CU41" s="1258"/>
      <c r="CV41" s="1258"/>
      <c r="CW41" s="1258"/>
      <c r="CX41" s="1258"/>
      <c r="CY41" s="1258"/>
      <c r="CZ41" s="1258"/>
      <c r="DA41" s="1258"/>
      <c r="DB41" s="1258"/>
      <c r="DC41" s="1259"/>
      <c r="DD41" s="1259"/>
      <c r="DE41" s="1259"/>
      <c r="DF41" s="1259"/>
      <c r="DG41" s="1260"/>
    </row>
    <row r="42" spans="1:111" x14ac:dyDescent="0.25">
      <c r="A42" s="1263"/>
      <c r="B42" s="1263"/>
      <c r="C42" s="1263"/>
      <c r="D42" s="1263"/>
      <c r="E42" s="1263"/>
      <c r="F42" s="1263"/>
      <c r="G42" s="1263"/>
      <c r="H42" s="1263"/>
      <c r="I42" s="1263"/>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9"/>
      <c r="AH42" s="1259"/>
      <c r="AI42" s="1259"/>
      <c r="AJ42" s="1259"/>
      <c r="AK42" s="1260"/>
      <c r="AL42" s="1263"/>
      <c r="AM42" s="1263"/>
      <c r="AN42" s="1263"/>
      <c r="AO42" s="1263"/>
      <c r="AP42" s="1263"/>
      <c r="AQ42" s="1263"/>
      <c r="AR42" s="1263"/>
      <c r="AS42" s="1263"/>
      <c r="AT42" s="1263"/>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9"/>
      <c r="BS42" s="1259"/>
      <c r="BT42" s="1259"/>
      <c r="BU42" s="1259"/>
      <c r="BV42" s="1260"/>
      <c r="BW42" s="1263"/>
      <c r="BX42" s="1263"/>
      <c r="BY42" s="1263"/>
      <c r="BZ42" s="1263"/>
      <c r="CA42" s="1263"/>
      <c r="CB42" s="1263"/>
      <c r="CC42" s="1263"/>
      <c r="CD42" s="1263"/>
      <c r="CE42" s="1263"/>
      <c r="CF42" s="1258"/>
      <c r="CG42" s="1258"/>
      <c r="CH42" s="1258"/>
      <c r="CI42" s="1258"/>
      <c r="CJ42" s="1258"/>
      <c r="CK42" s="1258"/>
      <c r="CL42" s="1258"/>
      <c r="CM42" s="1258"/>
      <c r="CN42" s="1258"/>
      <c r="CO42" s="1258"/>
      <c r="CP42" s="1258"/>
      <c r="CQ42" s="1258"/>
      <c r="CR42" s="1258"/>
      <c r="CS42" s="1258"/>
      <c r="CT42" s="1258"/>
      <c r="CU42" s="1258"/>
      <c r="CV42" s="1258"/>
      <c r="CW42" s="1258"/>
      <c r="CX42" s="1258"/>
      <c r="CY42" s="1258"/>
      <c r="CZ42" s="1258"/>
      <c r="DA42" s="1258"/>
      <c r="DB42" s="1258"/>
      <c r="DC42" s="1259"/>
      <c r="DD42" s="1259"/>
      <c r="DE42" s="1259"/>
      <c r="DF42" s="1259"/>
      <c r="DG42" s="1260"/>
    </row>
    <row r="43" spans="1:111" x14ac:dyDescent="0.25">
      <c r="A43" s="1263"/>
      <c r="B43" s="1263"/>
      <c r="C43" s="1263"/>
      <c r="D43" s="1263"/>
      <c r="E43" s="1263"/>
      <c r="F43" s="1263"/>
      <c r="G43" s="1263"/>
      <c r="H43" s="1263"/>
      <c r="I43" s="1263"/>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259"/>
      <c r="AH43" s="1259"/>
      <c r="AI43" s="1259"/>
      <c r="AJ43" s="1259"/>
      <c r="AK43" s="1260"/>
      <c r="AL43" s="1263"/>
      <c r="AM43" s="1263"/>
      <c r="AN43" s="1263"/>
      <c r="AO43" s="1263"/>
      <c r="AP43" s="1263"/>
      <c r="AQ43" s="1263"/>
      <c r="AR43" s="1263"/>
      <c r="AS43" s="1263"/>
      <c r="AT43" s="1263"/>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9"/>
      <c r="BS43" s="1259"/>
      <c r="BT43" s="1259"/>
      <c r="BU43" s="1259"/>
      <c r="BV43" s="1260"/>
      <c r="BW43" s="1263"/>
      <c r="BX43" s="1263"/>
      <c r="BY43" s="1263"/>
      <c r="BZ43" s="1263"/>
      <c r="CA43" s="1263"/>
      <c r="CB43" s="1263"/>
      <c r="CC43" s="1263"/>
      <c r="CD43" s="1263"/>
      <c r="CE43" s="1263"/>
      <c r="CF43" s="1258"/>
      <c r="CG43" s="1258"/>
      <c r="CH43" s="1258"/>
      <c r="CI43" s="1258"/>
      <c r="CJ43" s="1258"/>
      <c r="CK43" s="1258"/>
      <c r="CL43" s="1258"/>
      <c r="CM43" s="1258"/>
      <c r="CN43" s="1258"/>
      <c r="CO43" s="1258"/>
      <c r="CP43" s="1258"/>
      <c r="CQ43" s="1258"/>
      <c r="CR43" s="1258"/>
      <c r="CS43" s="1258"/>
      <c r="CT43" s="1258"/>
      <c r="CU43" s="1258"/>
      <c r="CV43" s="1258"/>
      <c r="CW43" s="1258"/>
      <c r="CX43" s="1258"/>
      <c r="CY43" s="1258"/>
      <c r="CZ43" s="1258"/>
      <c r="DA43" s="1258"/>
      <c r="DB43" s="1258"/>
      <c r="DC43" s="1259"/>
      <c r="DD43" s="1259"/>
      <c r="DE43" s="1259"/>
      <c r="DF43" s="1259"/>
      <c r="DG43" s="1260"/>
    </row>
    <row r="44" spans="1:111" x14ac:dyDescent="0.25">
      <c r="A44" s="1263"/>
      <c r="B44" s="1263"/>
      <c r="C44" s="1263"/>
      <c r="D44" s="1263"/>
      <c r="E44" s="1263"/>
      <c r="F44" s="1263"/>
      <c r="G44" s="1263"/>
      <c r="H44" s="1263"/>
      <c r="I44" s="1263"/>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9"/>
      <c r="AH44" s="1259"/>
      <c r="AI44" s="1259"/>
      <c r="AJ44" s="1259"/>
      <c r="AK44" s="1260"/>
      <c r="AL44" s="1263"/>
      <c r="AM44" s="1263"/>
      <c r="AN44" s="1263"/>
      <c r="AO44" s="1263"/>
      <c r="AP44" s="1263"/>
      <c r="AQ44" s="1263"/>
      <c r="AR44" s="1263"/>
      <c r="AS44" s="1263"/>
      <c r="AT44" s="1263"/>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9"/>
      <c r="BS44" s="1259"/>
      <c r="BT44" s="1259"/>
      <c r="BU44" s="1259"/>
      <c r="BV44" s="1260"/>
      <c r="BW44" s="1263"/>
      <c r="BX44" s="1263"/>
      <c r="BY44" s="1263"/>
      <c r="BZ44" s="1263"/>
      <c r="CA44" s="1263"/>
      <c r="CB44" s="1263"/>
      <c r="CC44" s="1263"/>
      <c r="CD44" s="1263"/>
      <c r="CE44" s="1263"/>
      <c r="CF44" s="1258"/>
      <c r="CG44" s="1258"/>
      <c r="CH44" s="1258"/>
      <c r="CI44" s="1258"/>
      <c r="CJ44" s="1258"/>
      <c r="CK44" s="1258"/>
      <c r="CL44" s="1258"/>
      <c r="CM44" s="1258"/>
      <c r="CN44" s="1258"/>
      <c r="CO44" s="1258"/>
      <c r="CP44" s="1258"/>
      <c r="CQ44" s="1258"/>
      <c r="CR44" s="1258"/>
      <c r="CS44" s="1258"/>
      <c r="CT44" s="1258"/>
      <c r="CU44" s="1258"/>
      <c r="CV44" s="1258"/>
      <c r="CW44" s="1258"/>
      <c r="CX44" s="1258"/>
      <c r="CY44" s="1258"/>
      <c r="CZ44" s="1258"/>
      <c r="DA44" s="1258"/>
      <c r="DB44" s="1258"/>
      <c r="DC44" s="1259"/>
      <c r="DD44" s="1259"/>
      <c r="DE44" s="1259"/>
      <c r="DF44" s="1259"/>
      <c r="DG44" s="1260"/>
    </row>
    <row r="45" spans="1:111" x14ac:dyDescent="0.25">
      <c r="A45" s="1263"/>
      <c r="B45" s="1263"/>
      <c r="C45" s="1263"/>
      <c r="D45" s="1263"/>
      <c r="E45" s="1263"/>
      <c r="F45" s="1263"/>
      <c r="G45" s="1263"/>
      <c r="H45" s="1263"/>
      <c r="I45" s="1263"/>
      <c r="J45" s="1258"/>
      <c r="K45" s="1258"/>
      <c r="L45" s="1258"/>
      <c r="M45" s="1258"/>
      <c r="N45" s="1258"/>
      <c r="O45" s="1258"/>
      <c r="P45" s="1258"/>
      <c r="Q45" s="1258"/>
      <c r="R45" s="1258"/>
      <c r="S45" s="1258"/>
      <c r="T45" s="1258"/>
      <c r="U45" s="1258"/>
      <c r="V45" s="1258"/>
      <c r="W45" s="1258"/>
      <c r="X45" s="1258"/>
      <c r="Y45" s="1258"/>
      <c r="Z45" s="1258"/>
      <c r="AA45" s="1258"/>
      <c r="AB45" s="1258"/>
      <c r="AC45" s="1258"/>
      <c r="AD45" s="1258"/>
      <c r="AE45" s="1258"/>
      <c r="AF45" s="1258"/>
      <c r="AG45" s="1259"/>
      <c r="AH45" s="1259"/>
      <c r="AI45" s="1259"/>
      <c r="AJ45" s="1259"/>
      <c r="AK45" s="1260"/>
      <c r="AL45" s="1263"/>
      <c r="AM45" s="1263"/>
      <c r="AN45" s="1263"/>
      <c r="AO45" s="1263"/>
      <c r="AP45" s="1263"/>
      <c r="AQ45" s="1263"/>
      <c r="AR45" s="1263"/>
      <c r="AS45" s="1263"/>
      <c r="AT45" s="1263"/>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9"/>
      <c r="BS45" s="1259"/>
      <c r="BT45" s="1259"/>
      <c r="BU45" s="1259"/>
      <c r="BV45" s="1260"/>
      <c r="BW45" s="1263"/>
      <c r="BX45" s="1263"/>
      <c r="BY45" s="1263"/>
      <c r="BZ45" s="1263"/>
      <c r="CA45" s="1263"/>
      <c r="CB45" s="1263"/>
      <c r="CC45" s="1263"/>
      <c r="CD45" s="1263"/>
      <c r="CE45" s="1263"/>
      <c r="CF45" s="1258"/>
      <c r="CG45" s="1258"/>
      <c r="CH45" s="1258"/>
      <c r="CI45" s="1258"/>
      <c r="CJ45" s="1258"/>
      <c r="CK45" s="1258"/>
      <c r="CL45" s="1258"/>
      <c r="CM45" s="1258"/>
      <c r="CN45" s="1258"/>
      <c r="CO45" s="1258"/>
      <c r="CP45" s="1258"/>
      <c r="CQ45" s="1258"/>
      <c r="CR45" s="1258"/>
      <c r="CS45" s="1258"/>
      <c r="CT45" s="1258"/>
      <c r="CU45" s="1258"/>
      <c r="CV45" s="1258"/>
      <c r="CW45" s="1258"/>
      <c r="CX45" s="1258"/>
      <c r="CY45" s="1258"/>
      <c r="CZ45" s="1258"/>
      <c r="DA45" s="1258"/>
      <c r="DB45" s="1258"/>
      <c r="DC45" s="1259"/>
      <c r="DD45" s="1259"/>
      <c r="DE45" s="1259"/>
      <c r="DF45" s="1259"/>
      <c r="DG45" s="1260"/>
    </row>
    <row r="46" spans="1:111" x14ac:dyDescent="0.25">
      <c r="A46" s="1263"/>
      <c r="B46" s="1263"/>
      <c r="C46" s="1263"/>
      <c r="D46" s="1263"/>
      <c r="E46" s="1263"/>
      <c r="F46" s="1263"/>
      <c r="G46" s="1263"/>
      <c r="H46" s="1263"/>
      <c r="I46" s="1263"/>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8"/>
      <c r="AG46" s="1259"/>
      <c r="AH46" s="1259"/>
      <c r="AI46" s="1259"/>
      <c r="AJ46" s="1259"/>
      <c r="AK46" s="1260"/>
      <c r="AL46" s="1263"/>
      <c r="AM46" s="1263"/>
      <c r="AN46" s="1263"/>
      <c r="AO46" s="1263"/>
      <c r="AP46" s="1263"/>
      <c r="AQ46" s="1263"/>
      <c r="AR46" s="1263"/>
      <c r="AS46" s="1263"/>
      <c r="AT46" s="1263"/>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9"/>
      <c r="BS46" s="1259"/>
      <c r="BT46" s="1259"/>
      <c r="BU46" s="1259"/>
      <c r="BV46" s="1260"/>
      <c r="BW46" s="1263"/>
      <c r="BX46" s="1263"/>
      <c r="BY46" s="1263"/>
      <c r="BZ46" s="1263"/>
      <c r="CA46" s="1263"/>
      <c r="CB46" s="1263"/>
      <c r="CC46" s="1263"/>
      <c r="CD46" s="1263"/>
      <c r="CE46" s="1263"/>
      <c r="CF46" s="1258"/>
      <c r="CG46" s="1258"/>
      <c r="CH46" s="1258"/>
      <c r="CI46" s="1258"/>
      <c r="CJ46" s="1258"/>
      <c r="CK46" s="1258"/>
      <c r="CL46" s="1258"/>
      <c r="CM46" s="1258"/>
      <c r="CN46" s="1258"/>
      <c r="CO46" s="1258"/>
      <c r="CP46" s="1258"/>
      <c r="CQ46" s="1258"/>
      <c r="CR46" s="1258"/>
      <c r="CS46" s="1258"/>
      <c r="CT46" s="1258"/>
      <c r="CU46" s="1258"/>
      <c r="CV46" s="1258"/>
      <c r="CW46" s="1258"/>
      <c r="CX46" s="1258"/>
      <c r="CY46" s="1258"/>
      <c r="CZ46" s="1258"/>
      <c r="DA46" s="1258"/>
      <c r="DB46" s="1258"/>
      <c r="DC46" s="1259"/>
      <c r="DD46" s="1259"/>
      <c r="DE46" s="1259"/>
      <c r="DF46" s="1259"/>
      <c r="DG46" s="1260"/>
    </row>
    <row r="47" spans="1:111" x14ac:dyDescent="0.25">
      <c r="A47" s="1263"/>
      <c r="B47" s="1263"/>
      <c r="C47" s="1263"/>
      <c r="D47" s="1263"/>
      <c r="E47" s="1263"/>
      <c r="F47" s="1263"/>
      <c r="G47" s="1263"/>
      <c r="H47" s="1263"/>
      <c r="I47" s="1263"/>
      <c r="J47" s="1258"/>
      <c r="K47" s="1258"/>
      <c r="L47" s="1258"/>
      <c r="M47" s="1258"/>
      <c r="N47" s="1258"/>
      <c r="O47" s="1258"/>
      <c r="P47" s="1258"/>
      <c r="Q47" s="1258"/>
      <c r="R47" s="1258"/>
      <c r="S47" s="1258"/>
      <c r="T47" s="1258"/>
      <c r="U47" s="1258"/>
      <c r="V47" s="1258"/>
      <c r="W47" s="1258"/>
      <c r="X47" s="1258"/>
      <c r="Y47" s="1258"/>
      <c r="Z47" s="1258"/>
      <c r="AA47" s="1258"/>
      <c r="AB47" s="1258"/>
      <c r="AC47" s="1258"/>
      <c r="AD47" s="1258"/>
      <c r="AE47" s="1258"/>
      <c r="AF47" s="1258"/>
      <c r="AG47" s="1259"/>
      <c r="AH47" s="1259"/>
      <c r="AI47" s="1259"/>
      <c r="AJ47" s="1259"/>
      <c r="AK47" s="1260"/>
      <c r="AL47" s="1263"/>
      <c r="AM47" s="1263"/>
      <c r="AN47" s="1263"/>
      <c r="AO47" s="1263"/>
      <c r="AP47" s="1263"/>
      <c r="AQ47" s="1263"/>
      <c r="AR47" s="1263"/>
      <c r="AS47" s="1263"/>
      <c r="AT47" s="1263"/>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9"/>
      <c r="BS47" s="1259"/>
      <c r="BT47" s="1259"/>
      <c r="BU47" s="1259"/>
      <c r="BV47" s="1260"/>
      <c r="BW47" s="1263"/>
      <c r="BX47" s="1263"/>
      <c r="BY47" s="1263"/>
      <c r="BZ47" s="1263"/>
      <c r="CA47" s="1263"/>
      <c r="CB47" s="1263"/>
      <c r="CC47" s="1263"/>
      <c r="CD47" s="1263"/>
      <c r="CE47" s="1263"/>
      <c r="CF47" s="1258"/>
      <c r="CG47" s="1258"/>
      <c r="CH47" s="1258"/>
      <c r="CI47" s="1258"/>
      <c r="CJ47" s="1258"/>
      <c r="CK47" s="1258"/>
      <c r="CL47" s="1258"/>
      <c r="CM47" s="1258"/>
      <c r="CN47" s="1258"/>
      <c r="CO47" s="1258"/>
      <c r="CP47" s="1258"/>
      <c r="CQ47" s="1258"/>
      <c r="CR47" s="1258"/>
      <c r="CS47" s="1258"/>
      <c r="CT47" s="1258"/>
      <c r="CU47" s="1258"/>
      <c r="CV47" s="1258"/>
      <c r="CW47" s="1258"/>
      <c r="CX47" s="1258"/>
      <c r="CY47" s="1258"/>
      <c r="CZ47" s="1258"/>
      <c r="DA47" s="1258"/>
      <c r="DB47" s="1258"/>
      <c r="DC47" s="1259"/>
      <c r="DD47" s="1259"/>
      <c r="DE47" s="1259"/>
      <c r="DF47" s="1259"/>
      <c r="DG47" s="1260"/>
    </row>
    <row r="48" spans="1:111" x14ac:dyDescent="0.25">
      <c r="A48" s="1263"/>
      <c r="B48" s="1263"/>
      <c r="C48" s="1263"/>
      <c r="D48" s="1263"/>
      <c r="E48" s="1263"/>
      <c r="F48" s="1263"/>
      <c r="G48" s="1263"/>
      <c r="H48" s="1263"/>
      <c r="I48" s="1263"/>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259"/>
      <c r="AH48" s="1259"/>
      <c r="AI48" s="1259"/>
      <c r="AJ48" s="1259"/>
      <c r="AK48" s="1260"/>
      <c r="AL48" s="1263"/>
      <c r="AM48" s="1263"/>
      <c r="AN48" s="1263"/>
      <c r="AO48" s="1263"/>
      <c r="AP48" s="1263"/>
      <c r="AQ48" s="1263"/>
      <c r="AR48" s="1263"/>
      <c r="AS48" s="1263"/>
      <c r="AT48" s="1263"/>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9"/>
      <c r="BS48" s="1259"/>
      <c r="BT48" s="1259"/>
      <c r="BU48" s="1259"/>
      <c r="BV48" s="1260"/>
      <c r="BW48" s="1263"/>
      <c r="BX48" s="1263"/>
      <c r="BY48" s="1263"/>
      <c r="BZ48" s="1263"/>
      <c r="CA48" s="1263"/>
      <c r="CB48" s="1263"/>
      <c r="CC48" s="1263"/>
      <c r="CD48" s="1263"/>
      <c r="CE48" s="1263"/>
      <c r="CF48" s="1258"/>
      <c r="CG48" s="1258"/>
      <c r="CH48" s="1258"/>
      <c r="CI48" s="1258"/>
      <c r="CJ48" s="1258"/>
      <c r="CK48" s="1258"/>
      <c r="CL48" s="1258"/>
      <c r="CM48" s="1258"/>
      <c r="CN48" s="1258"/>
      <c r="CO48" s="1258"/>
      <c r="CP48" s="1258"/>
      <c r="CQ48" s="1258"/>
      <c r="CR48" s="1258"/>
      <c r="CS48" s="1258"/>
      <c r="CT48" s="1258"/>
      <c r="CU48" s="1258"/>
      <c r="CV48" s="1258"/>
      <c r="CW48" s="1258"/>
      <c r="CX48" s="1258"/>
      <c r="CY48" s="1258"/>
      <c r="CZ48" s="1258"/>
      <c r="DA48" s="1258"/>
      <c r="DB48" s="1258"/>
      <c r="DC48" s="1259"/>
      <c r="DD48" s="1259"/>
      <c r="DE48" s="1259"/>
      <c r="DF48" s="1259"/>
      <c r="DG48" s="1260"/>
    </row>
    <row r="49" spans="1:111" x14ac:dyDescent="0.25">
      <c r="A49" s="1263"/>
      <c r="B49" s="1263"/>
      <c r="C49" s="1263"/>
      <c r="D49" s="1263"/>
      <c r="E49" s="1263"/>
      <c r="F49" s="1263"/>
      <c r="G49" s="1263"/>
      <c r="H49" s="1263"/>
      <c r="I49" s="1263"/>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259"/>
      <c r="AH49" s="1259"/>
      <c r="AI49" s="1259"/>
      <c r="AJ49" s="1259"/>
      <c r="AK49" s="1260"/>
      <c r="AL49" s="1263"/>
      <c r="AM49" s="1263"/>
      <c r="AN49" s="1263"/>
      <c r="AO49" s="1263"/>
      <c r="AP49" s="1263"/>
      <c r="AQ49" s="1263"/>
      <c r="AR49" s="1263"/>
      <c r="AS49" s="1263"/>
      <c r="AT49" s="1263"/>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9"/>
      <c r="BS49" s="1259"/>
      <c r="BT49" s="1259"/>
      <c r="BU49" s="1259"/>
      <c r="BV49" s="1260"/>
      <c r="BW49" s="1263"/>
      <c r="BX49" s="1263"/>
      <c r="BY49" s="1263"/>
      <c r="BZ49" s="1263"/>
      <c r="CA49" s="1263"/>
      <c r="CB49" s="1263"/>
      <c r="CC49" s="1263"/>
      <c r="CD49" s="1263"/>
      <c r="CE49" s="1263"/>
      <c r="CF49" s="1258"/>
      <c r="CG49" s="1258"/>
      <c r="CH49" s="1258"/>
      <c r="CI49" s="1258"/>
      <c r="CJ49" s="1258"/>
      <c r="CK49" s="1258"/>
      <c r="CL49" s="1258"/>
      <c r="CM49" s="1258"/>
      <c r="CN49" s="1258"/>
      <c r="CO49" s="1258"/>
      <c r="CP49" s="1258"/>
      <c r="CQ49" s="1258"/>
      <c r="CR49" s="1258"/>
      <c r="CS49" s="1258"/>
      <c r="CT49" s="1258"/>
      <c r="CU49" s="1258"/>
      <c r="CV49" s="1258"/>
      <c r="CW49" s="1258"/>
      <c r="CX49" s="1258"/>
      <c r="CY49" s="1258"/>
      <c r="CZ49" s="1258"/>
      <c r="DA49" s="1258"/>
      <c r="DB49" s="1258"/>
      <c r="DC49" s="1259"/>
      <c r="DD49" s="1259"/>
      <c r="DE49" s="1259"/>
      <c r="DF49" s="1259"/>
      <c r="DG49" s="1260"/>
    </row>
    <row r="50" spans="1:111" x14ac:dyDescent="0.25">
      <c r="A50" s="1263"/>
      <c r="B50" s="1263"/>
      <c r="C50" s="1263"/>
      <c r="D50" s="1263"/>
      <c r="E50" s="1263"/>
      <c r="F50" s="1263"/>
      <c r="G50" s="1263"/>
      <c r="H50" s="1263"/>
      <c r="I50" s="1263"/>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9"/>
      <c r="AH50" s="1259"/>
      <c r="AI50" s="1259"/>
      <c r="AJ50" s="1259"/>
      <c r="AK50" s="1260"/>
      <c r="AL50" s="1263"/>
      <c r="AM50" s="1263"/>
      <c r="AN50" s="1263"/>
      <c r="AO50" s="1263"/>
      <c r="AP50" s="1263"/>
      <c r="AQ50" s="1263"/>
      <c r="AR50" s="1263"/>
      <c r="AS50" s="1263"/>
      <c r="AT50" s="1263"/>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9"/>
      <c r="BS50" s="1259"/>
      <c r="BT50" s="1259"/>
      <c r="BU50" s="1259"/>
      <c r="BV50" s="1260"/>
      <c r="BW50" s="1263"/>
      <c r="BX50" s="1263"/>
      <c r="BY50" s="1263"/>
      <c r="BZ50" s="1263"/>
      <c r="CA50" s="1263"/>
      <c r="CB50" s="1263"/>
      <c r="CC50" s="1263"/>
      <c r="CD50" s="1263"/>
      <c r="CE50" s="1263"/>
      <c r="CF50" s="1258"/>
      <c r="CG50" s="1258"/>
      <c r="CH50" s="1258"/>
      <c r="CI50" s="1258"/>
      <c r="CJ50" s="1258"/>
      <c r="CK50" s="1258"/>
      <c r="CL50" s="1258"/>
      <c r="CM50" s="1258"/>
      <c r="CN50" s="1258"/>
      <c r="CO50" s="1258"/>
      <c r="CP50" s="1258"/>
      <c r="CQ50" s="1258"/>
      <c r="CR50" s="1258"/>
      <c r="CS50" s="1258"/>
      <c r="CT50" s="1258"/>
      <c r="CU50" s="1258"/>
      <c r="CV50" s="1258"/>
      <c r="CW50" s="1258"/>
      <c r="CX50" s="1258"/>
      <c r="CY50" s="1258"/>
      <c r="CZ50" s="1258"/>
      <c r="DA50" s="1258"/>
      <c r="DB50" s="1258"/>
      <c r="DC50" s="1259"/>
      <c r="DD50" s="1259"/>
      <c r="DE50" s="1259"/>
      <c r="DF50" s="1259"/>
      <c r="DG50" s="1260"/>
    </row>
    <row r="51" spans="1:111" ht="7.5" customHeight="1" thickBot="1" x14ac:dyDescent="0.3">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2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2.75" x14ac:dyDescent="0.2">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H53" s="1144" t="str">
        <f>IF('40-15 PRES - MANDATORY'!$I$59&gt;0,'40-15 PRES - MANDATORY'!$I$59,"")</f>
        <v/>
      </c>
      <c r="BI53" s="1144"/>
      <c r="BJ53" s="1144"/>
      <c r="BK53" s="1144"/>
      <c r="BL53" s="1144"/>
      <c r="BM53" s="1144"/>
      <c r="BN53" s="1144"/>
      <c r="BO53" s="1144"/>
      <c r="BP53" s="1144"/>
      <c r="BQ53" s="1144"/>
      <c r="BR53" s="286"/>
      <c r="BS53" s="190"/>
      <c r="BT53" s="190"/>
      <c r="BU53" s="190"/>
      <c r="BV53" s="190"/>
      <c r="CD53" s="262"/>
      <c r="CJ53" s="290"/>
      <c r="CU53" s="1255" t="s">
        <v>40</v>
      </c>
      <c r="CV53" s="1255"/>
      <c r="CW53" s="1255"/>
      <c r="CX53" s="1255"/>
      <c r="CY53" s="1255"/>
      <c r="CZ53" s="1256"/>
      <c r="DA53" s="1257"/>
      <c r="DB53" s="1255" t="s">
        <v>41</v>
      </c>
      <c r="DC53" s="1255"/>
      <c r="DD53" s="1255"/>
      <c r="DE53" s="1256"/>
      <c r="DF53" s="1257"/>
    </row>
    <row r="55" spans="1:111" x14ac:dyDescent="0.25">
      <c r="BQ55" s="261"/>
    </row>
  </sheetData>
  <sheetProtection algorithmName="SHA-512" hashValue="I4cAcd44vFxeE1h5sDzjG95sHdbByt2D/NBUR2vSaa/lOkx5edhPbiA2XbkThPUeIG4n5zk/WQ8gnG3AY3aeNQ==" saltValue="QaZ1WireflPm2lf/Os5FIg==" spinCount="100000" sheet="1" selectLockedCells="1"/>
  <mergeCells count="587">
    <mergeCell ref="CS1:DG1"/>
    <mergeCell ref="CM1:CR1"/>
    <mergeCell ref="DC3:DG3"/>
    <mergeCell ref="AU3:BG3"/>
    <mergeCell ref="BH3:BQ3"/>
    <mergeCell ref="BR3:BV3"/>
    <mergeCell ref="BW3:CE3"/>
    <mergeCell ref="CF3:CR3"/>
    <mergeCell ref="CS3:DB3"/>
    <mergeCell ref="BH4:BQ4"/>
    <mergeCell ref="BR4:BV4"/>
    <mergeCell ref="BW4:CE4"/>
    <mergeCell ref="BK2:BY2"/>
    <mergeCell ref="A3:I3"/>
    <mergeCell ref="J3:V3"/>
    <mergeCell ref="W3:AF3"/>
    <mergeCell ref="AG3:AK3"/>
    <mergeCell ref="AL3:AT3"/>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A6:I6"/>
    <mergeCell ref="J6:V6"/>
    <mergeCell ref="W6:AF6"/>
    <mergeCell ref="AG6:AK6"/>
    <mergeCell ref="AL6:AT6"/>
    <mergeCell ref="DC6:DG6"/>
    <mergeCell ref="AU6:BG6"/>
    <mergeCell ref="BH6:BQ6"/>
    <mergeCell ref="BR6:BV6"/>
    <mergeCell ref="BW6:CE6"/>
    <mergeCell ref="CF6:CR6"/>
    <mergeCell ref="CS6:DB6"/>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AL47:AT47"/>
    <mergeCell ref="AU47:BG47"/>
    <mergeCell ref="BH47:BQ47"/>
    <mergeCell ref="BR47:BV47"/>
    <mergeCell ref="BW47:CE47"/>
    <mergeCell ref="A45:I45"/>
    <mergeCell ref="J45:V45"/>
    <mergeCell ref="W45:AF45"/>
    <mergeCell ref="AG45:AK45"/>
    <mergeCell ref="AL45:AT45"/>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topLeftCell="A7" zoomScaleNormal="100" workbookViewId="0">
      <selection activeCell="BF37" sqref="BF37:BK37"/>
    </sheetView>
  </sheetViews>
  <sheetFormatPr defaultColWidth="9.28515625" defaultRowHeight="12.75" x14ac:dyDescent="0.2"/>
  <cols>
    <col min="1" max="1" width="2.710937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2" width="1.7109375" style="191" customWidth="1"/>
    <col min="13" max="13" width="2.42578125" style="191" customWidth="1"/>
    <col min="14" max="15" width="1.7109375" style="191" customWidth="1"/>
    <col min="16" max="16" width="3" style="191" customWidth="1"/>
    <col min="17" max="17" width="2.7109375" style="191" customWidth="1"/>
    <col min="18" max="18" width="1.7109375" style="191" customWidth="1"/>
    <col min="19" max="19" width="1.28515625" style="191" customWidth="1"/>
    <col min="20" max="20" width="2.28515625" style="191" customWidth="1"/>
    <col min="21" max="21" width="2.7109375" style="191" customWidth="1"/>
    <col min="22" max="23" width="1.7109375" style="191" customWidth="1"/>
    <col min="24" max="24" width="1.28515625" style="191" customWidth="1"/>
    <col min="25" max="27" width="1.7109375" style="191" customWidth="1"/>
    <col min="28" max="28" width="3.28515625" style="191" customWidth="1"/>
    <col min="29" max="29" width="1.7109375" style="191" customWidth="1"/>
    <col min="30" max="30" width="4.28515625" style="191" customWidth="1"/>
    <col min="31" max="31" width="3.7109375" style="191" customWidth="1"/>
    <col min="32" max="32" width="4.28515625" style="191" customWidth="1"/>
    <col min="33" max="33" width="3.7109375" style="191" customWidth="1"/>
    <col min="34" max="34" width="1.7109375" style="191" customWidth="1"/>
    <col min="35" max="35" width="3.7109375" style="191" customWidth="1"/>
    <col min="36" max="36" width="4.28515625" style="191" customWidth="1"/>
    <col min="37" max="37" width="1.7109375" style="191" customWidth="1"/>
    <col min="38" max="39" width="3.7109375" style="191" customWidth="1"/>
    <col min="40" max="40" width="4.28515625" style="191" customWidth="1"/>
    <col min="41" max="41" width="7.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5.28515625" style="191" customWidth="1"/>
    <col min="49" max="50" width="1.7109375" style="191" customWidth="1"/>
    <col min="51" max="51" width="4.28515625" style="191" customWidth="1"/>
    <col min="52" max="53" width="1.7109375" style="191" customWidth="1"/>
    <col min="54" max="54" width="4.7109375" style="191" customWidth="1"/>
    <col min="55" max="56" width="1.7109375" style="191" customWidth="1"/>
    <col min="57" max="57" width="4.7109375" style="191" customWidth="1"/>
    <col min="58" max="61" width="1.7109375" style="191" customWidth="1"/>
    <col min="62" max="62" width="4.28515625" style="191" customWidth="1"/>
    <col min="63" max="63" width="1.7109375" style="191" customWidth="1"/>
    <col min="64" max="64" width="1.5703125" style="191" customWidth="1"/>
    <col min="65" max="65" width="1.42578125" style="191" customWidth="1"/>
    <col min="66" max="66" width="3.28515625" style="191" customWidth="1"/>
    <col min="67" max="67" width="1.7109375" style="191" customWidth="1"/>
    <col min="68" max="68" width="2.28515625" style="191" customWidth="1"/>
    <col min="69" max="69" width="3.570312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2.2851562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4" ht="15.75" x14ac:dyDescent="0.2">
      <c r="A1" s="1299" t="s">
        <v>1184</v>
      </c>
      <c r="B1" s="1299"/>
      <c r="C1" s="1299"/>
      <c r="D1" s="1299"/>
      <c r="E1" s="1299"/>
      <c r="F1" s="1299"/>
      <c r="G1" s="1299"/>
      <c r="H1" s="1299"/>
      <c r="I1" s="1299"/>
      <c r="J1" s="1299"/>
      <c r="K1" s="1299"/>
      <c r="L1" s="1299"/>
      <c r="M1" s="1299"/>
      <c r="N1" s="1299"/>
      <c r="O1" s="1299"/>
      <c r="P1" s="1299"/>
      <c r="Q1" s="1299"/>
      <c r="R1" s="1299"/>
      <c r="S1" s="1299"/>
      <c r="T1" s="1299"/>
      <c r="U1" s="1299"/>
      <c r="V1" s="1299"/>
      <c r="W1" s="1299"/>
      <c r="X1" s="1299"/>
      <c r="Y1" s="1299"/>
      <c r="Z1" s="1299"/>
      <c r="AA1" s="390"/>
      <c r="AB1" s="390"/>
      <c r="AC1" s="390"/>
      <c r="AD1" s="390"/>
      <c r="AE1" s="390"/>
      <c r="AF1" s="391"/>
      <c r="AG1" s="391"/>
      <c r="AH1" s="391"/>
      <c r="AI1" s="391"/>
      <c r="AJ1" s="391"/>
      <c r="AK1" s="391"/>
      <c r="AL1" s="391"/>
      <c r="AM1" s="391"/>
      <c r="AN1" s="391"/>
      <c r="AO1" s="1300" t="str">
        <f>IF(AY2="NO","PROMOTION PRESENTATIONS ONLY, ITEM CHANGES MUST BE SUBMITTED ON 40-15","")</f>
        <v/>
      </c>
      <c r="AP1" s="1300"/>
      <c r="AQ1" s="1300"/>
      <c r="AR1" s="1300"/>
      <c r="AS1" s="1300"/>
      <c r="AT1" s="1300"/>
      <c r="AU1" s="1300"/>
      <c r="AV1" s="1300"/>
      <c r="AW1" s="1300"/>
      <c r="AX1" s="1300"/>
      <c r="AY1" s="1300"/>
      <c r="AZ1" s="1300"/>
      <c r="BA1" s="1300"/>
      <c r="BB1" s="1300"/>
      <c r="BC1" s="1300"/>
      <c r="BD1" s="1300"/>
      <c r="BE1" s="1300"/>
      <c r="BF1" s="1300"/>
      <c r="BG1" s="1300"/>
      <c r="BH1" s="1300"/>
      <c r="BI1" s="1300"/>
      <c r="BJ1" s="1300"/>
      <c r="BK1" s="1300"/>
      <c r="BL1" s="1300"/>
      <c r="BM1" s="1300"/>
      <c r="BN1" s="1300"/>
      <c r="BO1" s="1300"/>
      <c r="BP1" s="1300"/>
      <c r="BQ1" s="1300"/>
      <c r="BR1" s="537"/>
      <c r="BS1" s="537"/>
      <c r="BT1" s="537"/>
      <c r="BU1" s="537"/>
      <c r="BV1" s="537"/>
      <c r="BW1" s="537"/>
      <c r="BX1" s="537"/>
      <c r="BY1" s="537"/>
      <c r="BZ1" s="537"/>
      <c r="CA1" s="537"/>
      <c r="CB1" s="537"/>
      <c r="CC1" s="537"/>
      <c r="CD1" s="537"/>
      <c r="CE1" s="537"/>
      <c r="CF1" s="537"/>
      <c r="CG1" s="537"/>
      <c r="CH1" s="537"/>
      <c r="CI1" s="190"/>
      <c r="CJ1" s="190"/>
      <c r="CK1" s="190"/>
      <c r="CL1" s="190"/>
      <c r="CM1" s="190"/>
      <c r="CN1" s="190"/>
      <c r="CO1" s="190"/>
    </row>
    <row r="2" spans="1:114" ht="12" customHeight="1" x14ac:dyDescent="0.25">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190"/>
      <c r="AK2" s="190"/>
      <c r="AL2" s="190"/>
      <c r="AM2" s="190"/>
      <c r="AN2" s="190"/>
      <c r="AP2" s="392"/>
      <c r="AQ2" s="392"/>
      <c r="AR2" s="392"/>
      <c r="AS2" s="392"/>
      <c r="AT2" s="392"/>
      <c r="AU2" s="392"/>
      <c r="AV2" s="538" t="s">
        <v>792</v>
      </c>
      <c r="AW2" s="538"/>
      <c r="AX2" s="538"/>
      <c r="AY2" s="541" t="str">
        <f>IF(NOT('DATA ENTRY SHEET'!AH7=""),'DATA ENTRY SHEET'!AH7,"")</f>
        <v/>
      </c>
      <c r="AZ2" s="1287" t="s">
        <v>793</v>
      </c>
      <c r="BA2" s="1288"/>
      <c r="BB2" s="1288"/>
      <c r="BC2" s="1288"/>
      <c r="BD2" s="1288"/>
      <c r="BE2" s="1288"/>
      <c r="BF2" s="1208" t="s">
        <v>550</v>
      </c>
      <c r="BG2" s="1208"/>
      <c r="BH2" s="1208"/>
      <c r="BI2" s="1289" t="str">
        <f>IF(NOT('DATA ENTRY SHEET'!AL3=""),'DATA ENTRY SHEET'!AL3,"")</f>
        <v/>
      </c>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1"/>
      <c r="CI2" s="550"/>
      <c r="CJ2" s="561" t="s">
        <v>1077</v>
      </c>
      <c r="CK2" s="550"/>
      <c r="CL2" s="550"/>
      <c r="CM2" s="550"/>
      <c r="CN2" s="550"/>
      <c r="CO2" s="550"/>
      <c r="CP2" s="94"/>
      <c r="CQ2" s="94"/>
      <c r="CR2" s="94"/>
      <c r="CS2" s="94"/>
      <c r="CT2" s="94"/>
      <c r="CU2" s="94"/>
      <c r="CV2" s="94"/>
      <c r="CW2" s="94"/>
      <c r="CX2" s="94"/>
      <c r="CY2" s="94"/>
      <c r="CZ2" s="94"/>
      <c r="DA2" s="94"/>
      <c r="DB2" s="94"/>
      <c r="DC2" s="94"/>
      <c r="DD2" s="94"/>
      <c r="DE2" s="94"/>
      <c r="DF2" s="94"/>
      <c r="DG2" s="94"/>
      <c r="DH2" s="94"/>
      <c r="DI2" s="94"/>
      <c r="DJ2" s="94"/>
    </row>
    <row r="3" spans="1:114" ht="14.65" customHeight="1" x14ac:dyDescent="0.2">
      <c r="A3" s="392"/>
      <c r="B3" s="1305" t="s">
        <v>7</v>
      </c>
      <c r="C3" s="1305"/>
      <c r="D3" s="1305"/>
      <c r="E3" s="1305"/>
      <c r="F3" s="1305"/>
      <c r="G3" s="1305"/>
      <c r="H3" s="1305"/>
      <c r="I3" s="1305"/>
      <c r="J3" s="1305"/>
      <c r="K3" s="1305"/>
      <c r="L3" s="1305"/>
      <c r="M3" s="1305"/>
      <c r="N3" s="1325" t="str">
        <f>IF(NOT('DATA ENTRY SHEET'!C4=""),'DATA ENTRY SHEET'!C4,"")</f>
        <v/>
      </c>
      <c r="O3" s="1325"/>
      <c r="P3" s="1325"/>
      <c r="Q3" s="1325"/>
      <c r="R3" s="1325"/>
      <c r="S3" s="1325"/>
      <c r="T3" s="1325"/>
      <c r="U3" s="1325"/>
      <c r="V3" s="1325"/>
      <c r="W3" s="1325"/>
      <c r="X3" s="1325"/>
      <c r="Y3" s="1325"/>
      <c r="Z3" s="1325"/>
      <c r="AA3" s="1325"/>
      <c r="AB3" s="1325"/>
      <c r="AC3" s="1325"/>
      <c r="AD3" s="1325"/>
      <c r="AE3" s="1325"/>
      <c r="AF3" s="1325"/>
      <c r="AG3" s="1325"/>
      <c r="AH3" s="392"/>
      <c r="AI3" s="392"/>
      <c r="AJ3" s="1295" t="s">
        <v>824</v>
      </c>
      <c r="AK3" s="1295"/>
      <c r="AL3" s="1295"/>
      <c r="AM3" s="1295"/>
      <c r="AN3" s="1295"/>
      <c r="AO3" s="1295"/>
      <c r="AP3" s="392"/>
      <c r="AQ3" s="1330" t="str">
        <f>IF(NOT('DATA ENTRY SHEET'!AG16=""),'DATA ENTRY SHEET'!AG16,"")</f>
        <v/>
      </c>
      <c r="AR3" s="1331"/>
      <c r="AS3" s="1331"/>
      <c r="AT3" s="1332"/>
      <c r="AU3" s="392"/>
      <c r="AV3" s="545" t="str">
        <f>IF(AY2="YES","40-15 MUST BE SUBMITTED","")</f>
        <v/>
      </c>
      <c r="AW3" s="545"/>
      <c r="AX3" s="545"/>
      <c r="AY3" s="545"/>
      <c r="AZ3" s="545"/>
      <c r="BA3" s="545"/>
      <c r="BB3" s="545"/>
      <c r="BC3" s="545"/>
      <c r="BD3" s="545"/>
      <c r="BE3" s="545"/>
      <c r="BF3" s="1208" t="s">
        <v>944</v>
      </c>
      <c r="BG3" s="1208"/>
      <c r="BH3" s="1208"/>
      <c r="BI3" s="1292" t="str">
        <f>IF('DATA ENTRY SHEET'!AS3="","",'DATA ENTRY SHEET'!AS3)</f>
        <v/>
      </c>
      <c r="BJ3" s="1293"/>
      <c r="BK3" s="1293"/>
      <c r="BL3" s="1293"/>
      <c r="BM3" s="1293"/>
      <c r="BN3" s="1293"/>
      <c r="BO3" s="1293"/>
      <c r="BP3" s="1293"/>
      <c r="BQ3" s="1293"/>
      <c r="BR3" s="1293"/>
      <c r="BS3" s="1293"/>
      <c r="BT3" s="1293"/>
      <c r="BU3" s="1293"/>
      <c r="BV3" s="1293"/>
      <c r="BW3" s="1293"/>
      <c r="BX3" s="1293"/>
      <c r="BY3" s="1293"/>
      <c r="BZ3" s="1293"/>
      <c r="CA3" s="1293"/>
      <c r="CB3" s="1293"/>
      <c r="CC3" s="1293"/>
      <c r="CD3" s="1293"/>
      <c r="CE3" s="1293"/>
      <c r="CF3" s="1293"/>
      <c r="CG3" s="1293"/>
      <c r="CH3" s="1294"/>
      <c r="CI3" s="555"/>
      <c r="CJ3" s="555"/>
      <c r="CK3" s="550"/>
      <c r="CL3" s="550"/>
      <c r="CM3" s="550"/>
      <c r="CN3" s="550"/>
      <c r="CO3" s="550"/>
      <c r="CP3" s="94"/>
      <c r="CQ3" s="94"/>
      <c r="CR3" s="466"/>
      <c r="CS3" s="94"/>
      <c r="CT3" s="94"/>
      <c r="CU3" s="94"/>
      <c r="CV3" s="1324"/>
      <c r="CW3" s="1324"/>
      <c r="CX3" s="1324"/>
      <c r="CY3" s="1324"/>
      <c r="CZ3" s="1324"/>
      <c r="DA3" s="1324"/>
      <c r="DB3" s="1324"/>
      <c r="DC3" s="94"/>
      <c r="DD3" s="94"/>
      <c r="DE3" s="94"/>
      <c r="DF3" s="94"/>
      <c r="DG3" s="94"/>
      <c r="DH3" s="94"/>
      <c r="DI3" s="94"/>
      <c r="DJ3" s="94"/>
    </row>
    <row r="4" spans="1:114" s="392" customFormat="1" ht="12.4" customHeight="1" x14ac:dyDescent="0.2">
      <c r="AI4" s="385"/>
      <c r="AJ4" s="385"/>
      <c r="AK4" s="385"/>
      <c r="AL4" s="385"/>
      <c r="BB4" s="1295" t="s">
        <v>830</v>
      </c>
      <c r="BC4" s="1295"/>
      <c r="BD4" s="1295"/>
      <c r="BE4" s="1295"/>
      <c r="BF4" s="1295"/>
      <c r="BG4" s="1295"/>
      <c r="BH4" s="1295"/>
      <c r="BI4" s="1296" t="str">
        <f>IF(NOT('DATA ENTRY SHEET'!AT14=""),'DATA ENTRY SHEET'!AT14,"")</f>
        <v/>
      </c>
      <c r="BJ4" s="1297"/>
      <c r="BK4" s="1297"/>
      <c r="BL4" s="1297"/>
      <c r="BM4" s="1297"/>
      <c r="BN4" s="1297"/>
      <c r="BO4" s="1297"/>
      <c r="BP4" s="1297"/>
      <c r="BQ4" s="1297"/>
      <c r="BR4" s="1297"/>
      <c r="BS4" s="1297"/>
      <c r="BT4" s="1297"/>
      <c r="BU4" s="1297"/>
      <c r="BV4" s="1297"/>
      <c r="BW4" s="1297"/>
      <c r="BX4" s="1297"/>
      <c r="BY4" s="1297"/>
      <c r="BZ4" s="1297"/>
      <c r="CA4" s="1297"/>
      <c r="CB4" s="1297"/>
      <c r="CC4" s="1297"/>
      <c r="CD4" s="1297"/>
      <c r="CE4" s="1297"/>
      <c r="CF4" s="1297"/>
      <c r="CG4" s="1297"/>
      <c r="CH4" s="1298"/>
      <c r="CI4" s="555"/>
      <c r="CJ4" s="555"/>
      <c r="CK4" s="550"/>
      <c r="CL4" s="550"/>
      <c r="CM4" s="550"/>
      <c r="CN4" s="550"/>
      <c r="CO4" s="550"/>
      <c r="CR4" s="394"/>
      <c r="CV4" s="291"/>
      <c r="CW4" s="291"/>
      <c r="CX4" s="291"/>
      <c r="CY4" s="291"/>
      <c r="CZ4" s="291"/>
      <c r="DA4" s="291"/>
      <c r="DB4" s="291"/>
    </row>
    <row r="5" spans="1:114" s="537" customFormat="1" ht="4.5" customHeight="1" x14ac:dyDescent="0.2">
      <c r="AI5" s="536"/>
      <c r="AJ5" s="536"/>
      <c r="AK5" s="536"/>
      <c r="AL5" s="536"/>
      <c r="BB5" s="539"/>
      <c r="BC5" s="539"/>
      <c r="BD5" s="539"/>
      <c r="BE5" s="539"/>
      <c r="BF5" s="539"/>
      <c r="BG5" s="539"/>
      <c r="BH5" s="539"/>
      <c r="BI5" s="546"/>
      <c r="BJ5" s="546"/>
      <c r="BK5" s="546"/>
      <c r="BL5" s="546"/>
      <c r="BM5" s="544"/>
      <c r="BN5" s="544"/>
      <c r="BO5" s="544"/>
      <c r="BP5" s="544"/>
      <c r="BQ5" s="544"/>
      <c r="BR5" s="544"/>
      <c r="BS5" s="544"/>
      <c r="BT5" s="544"/>
      <c r="BU5" s="544"/>
      <c r="BV5" s="544"/>
      <c r="BW5" s="544"/>
      <c r="BX5" s="544"/>
      <c r="BY5" s="544"/>
      <c r="BZ5" s="544"/>
      <c r="CA5" s="544"/>
      <c r="CB5" s="544"/>
      <c r="CC5" s="544"/>
      <c r="CD5" s="544"/>
      <c r="CE5" s="544"/>
      <c r="CF5" s="544"/>
      <c r="CG5" s="544"/>
      <c r="CH5" s="544"/>
      <c r="CI5" s="555"/>
      <c r="CJ5" s="555"/>
      <c r="CK5" s="550"/>
      <c r="CL5" s="550"/>
      <c r="CM5" s="550"/>
      <c r="CN5" s="550"/>
      <c r="CO5" s="550"/>
      <c r="CR5" s="540"/>
      <c r="CV5" s="291"/>
      <c r="CW5" s="291"/>
      <c r="CX5" s="291"/>
      <c r="CY5" s="291"/>
      <c r="CZ5" s="291"/>
      <c r="DA5" s="291"/>
      <c r="DB5" s="291"/>
    </row>
    <row r="6" spans="1:114" ht="15" customHeight="1" x14ac:dyDescent="0.2">
      <c r="A6" s="392"/>
      <c r="B6" s="1305" t="s">
        <v>8</v>
      </c>
      <c r="C6" s="1305"/>
      <c r="D6" s="1305"/>
      <c r="E6" s="1305"/>
      <c r="F6" s="1305"/>
      <c r="G6" s="1305"/>
      <c r="H6" s="1305"/>
      <c r="I6" s="1305"/>
      <c r="J6" s="1305"/>
      <c r="K6" s="1305"/>
      <c r="L6" s="1305"/>
      <c r="M6" s="1305"/>
      <c r="N6" s="1325" t="str">
        <f>IF(NOT('DATA ENTRY SHEET'!C6=""),'DATA ENTRY SHEET'!C6,"")</f>
        <v/>
      </c>
      <c r="O6" s="1325"/>
      <c r="P6" s="1325"/>
      <c r="Q6" s="1325"/>
      <c r="R6" s="1325"/>
      <c r="S6" s="1325"/>
      <c r="T6" s="1325"/>
      <c r="U6" s="1325"/>
      <c r="V6" s="1325"/>
      <c r="W6" s="1325"/>
      <c r="X6" s="1325"/>
      <c r="Y6" s="1325"/>
      <c r="Z6" s="1325"/>
      <c r="AA6" s="1325"/>
      <c r="AB6" s="1325"/>
      <c r="AC6" s="1325"/>
      <c r="AD6" s="1325"/>
      <c r="AE6" s="1325"/>
      <c r="AF6" s="1325"/>
      <c r="AG6" s="1325"/>
      <c r="AH6" s="392"/>
      <c r="AI6" s="392"/>
      <c r="AJ6" s="392"/>
      <c r="AK6" s="392"/>
      <c r="AL6" s="392"/>
      <c r="AM6" s="392"/>
      <c r="AN6" s="392"/>
      <c r="AO6" s="392"/>
      <c r="AP6" s="392"/>
      <c r="AQ6" s="392"/>
      <c r="AR6" s="392"/>
      <c r="AS6" s="392"/>
      <c r="AT6" s="392"/>
      <c r="AU6" s="1288" t="s">
        <v>448</v>
      </c>
      <c r="AV6" s="1288"/>
      <c r="AW6" s="1288"/>
      <c r="AX6" s="1288"/>
      <c r="AY6" s="1288"/>
      <c r="AZ6" s="1288"/>
      <c r="BA6" s="1288"/>
      <c r="BB6" s="1288"/>
      <c r="BC6" s="1288"/>
      <c r="BD6" s="1288"/>
      <c r="BE6" s="1288"/>
      <c r="BF6" s="1288"/>
      <c r="BG6" s="1326" t="str">
        <f>IF(NOT('DATA ENTRY SHEET'!AE16=""),'DATA ENTRY SHEET'!AE16,"")</f>
        <v/>
      </c>
      <c r="BH6" s="1327"/>
      <c r="BI6" s="1328"/>
      <c r="BJ6" s="1328"/>
      <c r="BK6" s="1328"/>
      <c r="BL6" s="1329"/>
      <c r="BM6" s="392"/>
      <c r="BN6" s="392"/>
      <c r="BO6" s="392"/>
      <c r="BP6" s="392"/>
      <c r="BQ6" s="392"/>
      <c r="BR6" s="392"/>
      <c r="BS6" s="392"/>
      <c r="BT6" s="392"/>
      <c r="BU6" s="392"/>
      <c r="BV6" s="392"/>
      <c r="BW6" s="392"/>
      <c r="BX6" s="392"/>
      <c r="BY6" s="392"/>
      <c r="BZ6" s="392"/>
      <c r="CA6" s="392"/>
      <c r="CB6" s="392"/>
      <c r="CC6" s="392"/>
      <c r="CD6" s="392"/>
      <c r="CE6" s="392"/>
      <c r="CF6" s="392"/>
      <c r="CG6" s="392"/>
      <c r="CH6" s="392"/>
      <c r="CI6" s="555"/>
      <c r="CJ6" s="555"/>
      <c r="CK6" s="550"/>
      <c r="CL6" s="550"/>
      <c r="CM6" s="550"/>
      <c r="CN6" s="550"/>
      <c r="CO6" s="550"/>
      <c r="CP6" s="94"/>
      <c r="CQ6" s="94"/>
      <c r="CR6" s="466"/>
      <c r="CS6" s="467"/>
      <c r="CT6" s="467"/>
      <c r="CU6" s="467"/>
      <c r="CV6" s="467"/>
      <c r="CW6" s="94"/>
      <c r="CX6" s="94"/>
      <c r="CY6" s="32"/>
      <c r="CZ6" s="32"/>
      <c r="DA6" s="32"/>
      <c r="DB6" s="32"/>
      <c r="DC6" s="94"/>
      <c r="DD6" s="94"/>
      <c r="DE6" s="94"/>
      <c r="DF6" s="94"/>
      <c r="DG6" s="94"/>
      <c r="DH6" s="94"/>
      <c r="DI6" s="94"/>
      <c r="DJ6" s="94"/>
    </row>
    <row r="7" spans="1:114" s="392" customFormat="1" ht="6.75" customHeight="1" x14ac:dyDescent="0.2">
      <c r="A7" s="1304"/>
      <c r="B7" s="1304"/>
      <c r="C7" s="1304"/>
      <c r="D7" s="1304"/>
      <c r="E7" s="1304"/>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304"/>
      <c r="AO7" s="1304"/>
      <c r="AP7" s="1304"/>
      <c r="AQ7" s="1304"/>
      <c r="AR7" s="1304"/>
      <c r="AS7" s="1304"/>
      <c r="AT7" s="1304"/>
      <c r="AU7" s="1304"/>
      <c r="AV7" s="1304"/>
      <c r="AW7" s="1304"/>
      <c r="AX7" s="1304"/>
      <c r="AY7" s="1304"/>
      <c r="AZ7" s="1304"/>
      <c r="BA7" s="1304"/>
      <c r="BB7" s="1304"/>
      <c r="BC7" s="1304"/>
      <c r="BD7" s="1304"/>
      <c r="BE7" s="1304"/>
      <c r="BF7" s="1304"/>
      <c r="BG7" s="1304"/>
      <c r="BH7" s="1304"/>
      <c r="BI7" s="1304"/>
      <c r="BJ7" s="1304"/>
      <c r="BK7" s="1304"/>
      <c r="BL7" s="1304"/>
      <c r="BM7" s="1304"/>
      <c r="BN7" s="1304"/>
      <c r="BO7" s="1304"/>
      <c r="BP7" s="1304"/>
      <c r="BQ7" s="1304"/>
      <c r="BR7" s="1304"/>
      <c r="BS7" s="1304"/>
      <c r="BT7" s="1304"/>
      <c r="BU7" s="1304"/>
      <c r="BV7" s="1304"/>
      <c r="BW7" s="1304"/>
      <c r="BX7" s="1304"/>
      <c r="BY7" s="1304"/>
      <c r="BZ7" s="1304"/>
      <c r="CA7" s="1304"/>
      <c r="CB7" s="1304"/>
      <c r="CC7" s="1304"/>
      <c r="CD7" s="1304"/>
      <c r="CE7" s="1304"/>
      <c r="CF7" s="1304"/>
      <c r="CG7" s="1304"/>
      <c r="CH7" s="1304"/>
      <c r="CI7" s="555"/>
      <c r="CJ7" s="555"/>
      <c r="CK7" s="550"/>
      <c r="CL7" s="550"/>
      <c r="CM7" s="550"/>
      <c r="CN7" s="550"/>
      <c r="CO7" s="550"/>
      <c r="CR7" s="394"/>
      <c r="CS7" s="393"/>
      <c r="CT7" s="393"/>
      <c r="CU7" s="393"/>
      <c r="CV7" s="393"/>
      <c r="CY7" s="395"/>
      <c r="CZ7" s="395"/>
      <c r="DA7" s="395"/>
      <c r="DB7" s="395"/>
    </row>
    <row r="8" spans="1:114" ht="13.5" customHeight="1" x14ac:dyDescent="0.2">
      <c r="A8" s="392"/>
      <c r="B8" s="1305" t="s">
        <v>9</v>
      </c>
      <c r="C8" s="1305"/>
      <c r="D8" s="1305"/>
      <c r="E8" s="1305"/>
      <c r="F8" s="1305"/>
      <c r="G8" s="1305"/>
      <c r="H8" s="1305"/>
      <c r="I8" s="1305"/>
      <c r="J8" s="1305"/>
      <c r="K8" s="1295" t="s">
        <v>550</v>
      </c>
      <c r="L8" s="1295"/>
      <c r="M8" s="1295"/>
      <c r="N8" s="1306" t="str">
        <f>IF(NOT('DATA ENTRY SHEET'!C8=""),'DATA ENTRY SHEET'!C8,"")</f>
        <v/>
      </c>
      <c r="O8" s="1306"/>
      <c r="P8" s="1306"/>
      <c r="Q8" s="1306"/>
      <c r="R8" s="1306"/>
      <c r="S8" s="1306"/>
      <c r="T8" s="1306"/>
      <c r="U8" s="1306"/>
      <c r="V8" s="1307" t="s">
        <v>10</v>
      </c>
      <c r="W8" s="1308"/>
      <c r="X8" s="1309"/>
      <c r="Y8" s="1310" t="str">
        <f>IF(NOT('DATA ENTRY SHEET'!E8=""),'DATA ENTRY SHEET'!E8,"")</f>
        <v/>
      </c>
      <c r="Z8" s="1311"/>
      <c r="AA8" s="1311"/>
      <c r="AB8" s="1311"/>
      <c r="AC8" s="1311"/>
      <c r="AD8" s="1311"/>
      <c r="AE8" s="1311"/>
      <c r="AF8" s="1311"/>
      <c r="AG8" s="1312"/>
      <c r="AH8" s="1287" t="s">
        <v>549</v>
      </c>
      <c r="AI8" s="1288"/>
      <c r="AJ8" s="1288"/>
      <c r="AK8" s="1288"/>
      <c r="AL8" s="1288"/>
      <c r="AM8" s="1288"/>
      <c r="AN8" s="1288"/>
      <c r="AO8" s="1288"/>
      <c r="AQ8" s="1310" t="str">
        <f>IF('DATA ENTRY SHEET'!C8&lt;&gt;"",IF('DATA ENTRY SHEET'!E8&lt;&gt;"",'DATA ENTRY SHEET'!H8&amp;"-01/"&amp;'DATA ENTRY SHEET'!H8&amp;"-02",'DATA ENTRY SHEET'!H8&amp;"-01"),IF('DATA ENTRY SHEET'!E8&lt;&gt;"",'DATA ENTRY SHEET'!H8&amp;"-02",""))</f>
        <v/>
      </c>
      <c r="AR8" s="1311"/>
      <c r="AS8" s="1311"/>
      <c r="AT8" s="1311"/>
      <c r="AU8" s="1311"/>
      <c r="AV8" s="1312"/>
      <c r="AW8" s="824"/>
      <c r="AX8" s="824"/>
      <c r="AY8" s="1288" t="s">
        <v>526</v>
      </c>
      <c r="AZ8" s="1288"/>
      <c r="BA8" s="1288"/>
      <c r="BB8" s="1288"/>
      <c r="BC8" s="1288"/>
      <c r="BD8" s="1288"/>
      <c r="BE8" s="1288"/>
      <c r="BF8" s="1337"/>
      <c r="BG8" s="1310" t="str">
        <f>IF(NOT('DATA ENTRY SHEET'!AC16=""),'DATA ENTRY SHEET'!AC16,"")</f>
        <v/>
      </c>
      <c r="BH8" s="1311"/>
      <c r="BI8" s="1311"/>
      <c r="BJ8" s="1311"/>
      <c r="BK8" s="1311"/>
      <c r="BL8" s="1312"/>
      <c r="BM8" s="468"/>
      <c r="BO8" s="190"/>
      <c r="BQ8" s="393"/>
      <c r="BR8" s="393"/>
      <c r="BS8" s="393"/>
      <c r="BT8" s="393"/>
      <c r="BU8" s="1313" t="s">
        <v>26</v>
      </c>
      <c r="BV8" s="1313"/>
      <c r="BW8" s="1313"/>
      <c r="BX8" s="1313"/>
      <c r="BY8" s="1313"/>
      <c r="BZ8" s="1313"/>
      <c r="CA8" s="1313"/>
      <c r="CB8" s="1313"/>
      <c r="CC8" s="1313"/>
      <c r="CD8" s="1313"/>
      <c r="CE8" s="1313"/>
      <c r="CF8" s="1313"/>
      <c r="CG8" s="1313"/>
      <c r="CH8" s="1313"/>
      <c r="CI8" s="550"/>
      <c r="CJ8" s="550"/>
      <c r="CK8" s="550"/>
      <c r="CL8" s="550"/>
      <c r="CM8" s="550"/>
      <c r="CN8" s="557"/>
      <c r="CO8" s="557"/>
      <c r="CP8" s="467"/>
      <c r="CQ8" s="467"/>
      <c r="CR8" s="467"/>
      <c r="CS8" s="32"/>
      <c r="CT8" s="94"/>
      <c r="CU8" s="32"/>
      <c r="CV8" s="32"/>
      <c r="CW8" s="32"/>
      <c r="CX8" s="32"/>
      <c r="CY8" s="94"/>
      <c r="CZ8" s="94"/>
      <c r="DA8" s="94"/>
      <c r="DB8" s="94"/>
      <c r="DC8" s="94"/>
      <c r="DD8" s="94"/>
      <c r="DE8" s="94"/>
      <c r="DF8" s="94"/>
    </row>
    <row r="9" spans="1:114" s="400" customFormat="1" ht="8.25" customHeight="1" x14ac:dyDescent="0.2">
      <c r="A9" s="392"/>
      <c r="B9" s="394"/>
      <c r="C9" s="394"/>
      <c r="D9" s="394"/>
      <c r="E9" s="394"/>
      <c r="F9" s="394"/>
      <c r="G9" s="394"/>
      <c r="H9" s="394"/>
      <c r="I9" s="394"/>
      <c r="J9" s="394"/>
      <c r="K9" s="396"/>
      <c r="L9" s="396"/>
      <c r="M9" s="1295"/>
      <c r="N9" s="1295"/>
      <c r="O9" s="1295"/>
      <c r="P9" s="1295"/>
      <c r="Q9" s="1295"/>
      <c r="R9" s="1295"/>
      <c r="S9" s="1295"/>
      <c r="T9" s="1295"/>
      <c r="U9" s="1295"/>
      <c r="V9" s="1295"/>
      <c r="W9" s="1295"/>
      <c r="X9" s="1295"/>
      <c r="Y9" s="1295"/>
      <c r="Z9" s="1295"/>
      <c r="AA9" s="1295"/>
      <c r="AB9" s="1295"/>
      <c r="AC9" s="1295"/>
      <c r="AD9" s="1295"/>
      <c r="AE9" s="1295"/>
      <c r="AF9" s="1295"/>
      <c r="AG9" s="1295"/>
      <c r="AH9" s="1295"/>
      <c r="AI9" s="1295"/>
      <c r="AJ9" s="1295"/>
      <c r="AK9" s="1295"/>
      <c r="AL9" s="1295"/>
      <c r="AM9" s="1295"/>
      <c r="AN9" s="1295"/>
      <c r="AO9" s="1295"/>
      <c r="AP9" s="1295"/>
      <c r="AQ9" s="1295"/>
      <c r="AR9" s="1295"/>
      <c r="AS9" s="1295"/>
      <c r="AT9" s="1295"/>
      <c r="AU9" s="1295"/>
      <c r="AV9" s="1295"/>
      <c r="AW9" s="1295"/>
      <c r="AX9" s="1295"/>
      <c r="AY9" s="1295"/>
      <c r="AZ9" s="393"/>
      <c r="BA9" s="393"/>
      <c r="BB9" s="393"/>
      <c r="BC9" s="393"/>
      <c r="BD9" s="393"/>
      <c r="BE9" s="393"/>
      <c r="BF9" s="393"/>
      <c r="BG9" s="393"/>
      <c r="BH9" s="393"/>
      <c r="BI9" s="393"/>
      <c r="BJ9" s="393"/>
      <c r="BK9" s="393"/>
      <c r="BL9" s="393"/>
      <c r="BM9" s="393"/>
      <c r="BN9" s="393"/>
      <c r="BO9" s="393"/>
      <c r="BP9" s="393"/>
      <c r="BQ9" s="393"/>
      <c r="BR9" s="393"/>
      <c r="BS9" s="393"/>
      <c r="BT9" s="393"/>
      <c r="BU9" s="397"/>
      <c r="BV9" s="397"/>
      <c r="BW9" s="397"/>
      <c r="BX9" s="397"/>
      <c r="BY9" s="397"/>
      <c r="BZ9" s="397"/>
      <c r="CA9" s="397"/>
      <c r="CB9" s="397"/>
      <c r="CC9" s="397"/>
      <c r="CD9" s="397"/>
      <c r="CE9" s="397"/>
      <c r="CF9" s="397"/>
      <c r="CG9" s="397"/>
      <c r="CH9" s="397"/>
      <c r="CI9" s="550"/>
      <c r="CJ9" s="645"/>
      <c r="CK9" s="550"/>
      <c r="CL9" s="550"/>
      <c r="CM9" s="550"/>
      <c r="CN9" s="557"/>
      <c r="CO9" s="557"/>
      <c r="CP9" s="467"/>
      <c r="CQ9" s="467"/>
      <c r="CR9" s="467"/>
      <c r="CS9" s="32"/>
      <c r="CT9" s="94"/>
      <c r="CU9" s="32"/>
      <c r="CV9" s="32"/>
      <c r="CW9" s="32"/>
      <c r="CX9" s="32"/>
      <c r="CY9" s="94"/>
      <c r="CZ9" s="94"/>
      <c r="DA9" s="94"/>
      <c r="DB9" s="94"/>
      <c r="DC9" s="94"/>
      <c r="DD9" s="94"/>
      <c r="DE9" s="94"/>
      <c r="DF9" s="94"/>
    </row>
    <row r="10" spans="1:114" ht="13.5" customHeight="1" x14ac:dyDescent="0.2">
      <c r="A10" s="392"/>
      <c r="B10" s="1323" t="s">
        <v>795</v>
      </c>
      <c r="C10" s="1323"/>
      <c r="D10" s="1323"/>
      <c r="E10" s="1323"/>
      <c r="F10" s="1323"/>
      <c r="G10" s="1323"/>
      <c r="H10" s="1323"/>
      <c r="I10" s="1323"/>
      <c r="J10" s="1323"/>
      <c r="K10" s="1323"/>
      <c r="L10" s="1323"/>
      <c r="M10" s="1323"/>
      <c r="N10" s="1062" t="str">
        <f>IF(NOT('DATA ENTRY SHEET'!C12=""),'DATA ENTRY SHEET'!C12,"")</f>
        <v/>
      </c>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c r="AU10" s="1062"/>
      <c r="AV10" s="1062"/>
      <c r="AW10" s="1062"/>
      <c r="AX10" s="1062"/>
      <c r="AY10" s="1062"/>
      <c r="AZ10" s="1062"/>
      <c r="BA10" s="1062"/>
      <c r="BB10" s="1062"/>
      <c r="BC10" s="1062"/>
      <c r="BD10" s="1062"/>
      <c r="BE10" s="1062"/>
      <c r="BF10" s="1062"/>
      <c r="BG10" s="1062"/>
      <c r="BH10" s="1062"/>
      <c r="BI10" s="1062"/>
      <c r="BJ10" s="1062"/>
      <c r="BK10" s="1062"/>
      <c r="BL10" s="1062"/>
      <c r="BM10" s="1062"/>
      <c r="BN10" s="1062"/>
      <c r="BO10" s="1062"/>
      <c r="BP10" s="1062"/>
      <c r="BQ10" s="1062"/>
      <c r="BR10" s="1062"/>
      <c r="BS10" s="1062"/>
      <c r="BT10" s="399"/>
      <c r="BU10" s="1319" t="str">
        <f>IF(NOT('DATA ENTRY SHEET'!AD4=""),'DATA ENTRY SHEET'!AD4,"")</f>
        <v/>
      </c>
      <c r="BV10" s="1320"/>
      <c r="BW10" s="1313" t="s">
        <v>23</v>
      </c>
      <c r="BX10" s="1333"/>
      <c r="BY10" s="1333"/>
      <c r="BZ10" s="1333"/>
      <c r="CA10" s="1333"/>
      <c r="CB10" s="1333"/>
      <c r="CC10" s="1333"/>
      <c r="CD10" s="1333"/>
      <c r="CE10" s="1333"/>
      <c r="CF10" s="1333"/>
      <c r="CG10" s="1334"/>
      <c r="CH10" s="1335"/>
      <c r="CI10" s="550"/>
      <c r="CJ10" s="645"/>
      <c r="CK10" s="550"/>
      <c r="CL10" s="550"/>
      <c r="CM10" s="550"/>
      <c r="CN10" s="550"/>
      <c r="CO10" s="550"/>
      <c r="CP10" s="466"/>
      <c r="CQ10" s="94"/>
      <c r="CR10" s="94"/>
      <c r="CS10" s="94"/>
      <c r="CT10" s="94"/>
      <c r="CU10" s="94"/>
      <c r="CV10" s="469"/>
      <c r="CW10" s="469"/>
      <c r="CX10" s="469"/>
      <c r="CY10" s="469"/>
      <c r="CZ10" s="469"/>
      <c r="DA10" s="94"/>
      <c r="DB10" s="94"/>
      <c r="DC10" s="94"/>
      <c r="DD10" s="94"/>
      <c r="DE10" s="94"/>
      <c r="DF10" s="94"/>
      <c r="DG10" s="94"/>
      <c r="DH10" s="94"/>
    </row>
    <row r="11" spans="1:114" s="400" customFormat="1" ht="4.5" customHeight="1" x14ac:dyDescent="0.2">
      <c r="A11" s="392"/>
      <c r="B11" s="392"/>
      <c r="C11" s="392"/>
      <c r="D11" s="392"/>
      <c r="E11" s="392"/>
      <c r="F11" s="392"/>
      <c r="G11" s="392"/>
      <c r="H11" s="392"/>
      <c r="I11" s="392"/>
      <c r="J11" s="392"/>
      <c r="K11" s="392"/>
      <c r="L11" s="392"/>
      <c r="M11" s="392"/>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c r="BP11" s="310"/>
      <c r="BQ11" s="310"/>
      <c r="BR11" s="310"/>
      <c r="BS11" s="310"/>
      <c r="BT11" s="392"/>
      <c r="BU11" s="392"/>
      <c r="BV11" s="392"/>
      <c r="BW11" s="392"/>
      <c r="BX11" s="397"/>
      <c r="BY11" s="397"/>
      <c r="BZ11" s="397"/>
      <c r="CA11" s="397"/>
      <c r="CB11" s="397"/>
      <c r="CC11" s="397"/>
      <c r="CD11" s="397"/>
      <c r="CE11" s="397"/>
      <c r="CF11" s="397"/>
      <c r="CG11" s="401"/>
      <c r="CH11" s="401"/>
      <c r="CI11" s="550"/>
      <c r="CJ11" s="645"/>
      <c r="CK11" s="550"/>
      <c r="CL11" s="550"/>
      <c r="CM11" s="550"/>
      <c r="CN11" s="550"/>
      <c r="CO11" s="550"/>
      <c r="CP11" s="466"/>
      <c r="CQ11" s="94"/>
      <c r="CR11" s="94"/>
      <c r="CS11" s="94"/>
      <c r="CT11" s="94"/>
      <c r="CU11" s="94"/>
      <c r="CV11" s="469"/>
      <c r="CW11" s="469"/>
      <c r="CX11" s="469"/>
      <c r="CY11" s="469"/>
      <c r="CZ11" s="469"/>
      <c r="DA11" s="94"/>
      <c r="DB11" s="94"/>
      <c r="DC11" s="94"/>
      <c r="DD11" s="94"/>
      <c r="DE11" s="94"/>
      <c r="DF11" s="94"/>
      <c r="DG11" s="94"/>
      <c r="DH11" s="94"/>
    </row>
    <row r="12" spans="1:114" ht="12.75" customHeight="1" x14ac:dyDescent="0.2">
      <c r="A12" s="392"/>
      <c r="B12" s="1305" t="s">
        <v>796</v>
      </c>
      <c r="C12" s="1305"/>
      <c r="D12" s="1305"/>
      <c r="E12" s="1305"/>
      <c r="F12" s="1305"/>
      <c r="G12" s="1305"/>
      <c r="H12" s="1305"/>
      <c r="I12" s="1305"/>
      <c r="J12" s="1305"/>
      <c r="K12" s="1305"/>
      <c r="L12" s="1305"/>
      <c r="M12" s="1305"/>
      <c r="N12" s="1062" t="str">
        <f>IF(NOT('DATA ENTRY SHEET'!C14=""),'DATA ENTRY SHEET'!C14,"")</f>
        <v/>
      </c>
      <c r="O12" s="1062"/>
      <c r="P12" s="1062"/>
      <c r="Q12" s="1062"/>
      <c r="R12" s="1062"/>
      <c r="S12" s="1062"/>
      <c r="T12" s="1062"/>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c r="AT12" s="1062"/>
      <c r="AU12" s="1062"/>
      <c r="AV12" s="1062"/>
      <c r="AW12" s="1062"/>
      <c r="AX12" s="1062"/>
      <c r="AY12" s="1062"/>
      <c r="AZ12" s="1062"/>
      <c r="BA12" s="1062"/>
      <c r="BB12" s="1062"/>
      <c r="BC12" s="1062"/>
      <c r="BD12" s="1062"/>
      <c r="BE12" s="1062"/>
      <c r="BF12" s="1062"/>
      <c r="BG12" s="1062"/>
      <c r="BH12" s="1062"/>
      <c r="BI12" s="1062"/>
      <c r="BJ12" s="1062"/>
      <c r="BK12" s="1062"/>
      <c r="BL12" s="1062"/>
      <c r="BM12" s="1062"/>
      <c r="BN12" s="1062"/>
      <c r="BO12" s="1062"/>
      <c r="BP12" s="1062"/>
      <c r="BQ12" s="1062"/>
      <c r="BR12" s="1062"/>
      <c r="BS12" s="1062"/>
      <c r="BT12" s="399"/>
      <c r="BU12" s="1319" t="str">
        <f>IF(NOT('DATA ENTRY SHEET'!AD5=""),'DATA ENTRY SHEET'!AD5,"")</f>
        <v/>
      </c>
      <c r="BV12" s="1320"/>
      <c r="BW12" s="1313" t="s">
        <v>24</v>
      </c>
      <c r="BX12" s="1313"/>
      <c r="BY12" s="1313"/>
      <c r="BZ12" s="1313"/>
      <c r="CA12" s="1313"/>
      <c r="CB12" s="1313"/>
      <c r="CC12" s="1313"/>
      <c r="CD12" s="1313"/>
      <c r="CE12" s="1313"/>
      <c r="CF12" s="1313"/>
      <c r="CG12" s="1314"/>
      <c r="CH12" s="1314"/>
      <c r="CI12" s="550"/>
      <c r="CJ12" s="550"/>
      <c r="CK12" s="550"/>
      <c r="CL12" s="550"/>
      <c r="CM12" s="550"/>
      <c r="CN12" s="550"/>
      <c r="CO12" s="550"/>
      <c r="CP12" s="94"/>
      <c r="CQ12" s="94"/>
      <c r="CR12" s="94"/>
      <c r="CS12" s="94"/>
      <c r="CT12" s="94"/>
      <c r="CU12" s="94"/>
      <c r="CV12" s="469"/>
      <c r="CW12" s="469"/>
      <c r="CX12" s="470"/>
      <c r="CY12" s="471"/>
      <c r="CZ12" s="471"/>
      <c r="DA12" s="94"/>
      <c r="DB12" s="94"/>
      <c r="DC12" s="94"/>
      <c r="DD12" s="94"/>
      <c r="DE12" s="94"/>
      <c r="DF12" s="94"/>
      <c r="DG12" s="94"/>
      <c r="DH12" s="94"/>
    </row>
    <row r="13" spans="1:114" ht="13.5" customHeight="1" x14ac:dyDescent="0.2">
      <c r="A13" s="392"/>
      <c r="B13" s="1315" t="s">
        <v>797</v>
      </c>
      <c r="C13" s="1315"/>
      <c r="D13" s="1315"/>
      <c r="E13" s="1315"/>
      <c r="F13" s="1315"/>
      <c r="G13" s="1315"/>
      <c r="H13" s="1315"/>
      <c r="I13" s="1315"/>
      <c r="J13" s="1315"/>
      <c r="K13" s="1315"/>
      <c r="L13" s="1315"/>
      <c r="M13" s="1315"/>
      <c r="N13" s="1315"/>
      <c r="O13" s="1315"/>
      <c r="P13" s="1315"/>
      <c r="Q13" s="1315"/>
      <c r="R13" s="1315"/>
      <c r="S13" s="1316"/>
      <c r="T13" s="1317"/>
      <c r="U13" s="1317"/>
      <c r="V13" s="1317"/>
      <c r="W13" s="1317"/>
      <c r="X13" s="1317"/>
      <c r="Y13" s="1317"/>
      <c r="Z13" s="1317"/>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8"/>
      <c r="BU13" s="1319" t="str">
        <f>IF(NOT('DATA ENTRY SHEET'!AD6=""),'DATA ENTRY SHEET'!AD6,"")</f>
        <v/>
      </c>
      <c r="BV13" s="1320"/>
      <c r="BW13" s="1313" t="s">
        <v>25</v>
      </c>
      <c r="BX13" s="1313"/>
      <c r="BY13" s="1313"/>
      <c r="BZ13" s="1313"/>
      <c r="CA13" s="1313"/>
      <c r="CB13" s="1313"/>
      <c r="CC13" s="1313"/>
      <c r="CD13" s="1313"/>
      <c r="CE13" s="1313"/>
      <c r="CF13" s="1313"/>
      <c r="CG13" s="1321"/>
      <c r="CH13" s="1322"/>
      <c r="CI13" s="555"/>
      <c r="CJ13" s="555"/>
      <c r="CK13" s="555"/>
      <c r="CL13" s="555"/>
      <c r="CM13" s="555"/>
      <c r="CN13" s="555"/>
      <c r="CO13" s="555"/>
      <c r="CP13" s="32"/>
      <c r="CQ13" s="32"/>
      <c r="CR13" s="469"/>
      <c r="CS13" s="94"/>
      <c r="CT13" s="94"/>
      <c r="CU13" s="94"/>
      <c r="CV13" s="94"/>
      <c r="CW13" s="94"/>
      <c r="CX13" s="94"/>
      <c r="CY13" s="94"/>
      <c r="CZ13" s="94"/>
      <c r="DA13" s="94"/>
      <c r="DB13" s="94"/>
      <c r="DC13" s="94"/>
      <c r="DD13" s="94"/>
      <c r="DE13" s="94"/>
      <c r="DF13" s="94"/>
      <c r="DG13" s="94"/>
      <c r="DH13" s="94"/>
    </row>
    <row r="14" spans="1:114" x14ac:dyDescent="0.2">
      <c r="A14" s="392"/>
      <c r="B14" s="1323" t="s">
        <v>794</v>
      </c>
      <c r="C14" s="1323"/>
      <c r="D14" s="1323"/>
      <c r="E14" s="1323"/>
      <c r="F14" s="1323"/>
      <c r="G14" s="1323"/>
      <c r="H14" s="1323"/>
      <c r="I14" s="398"/>
      <c r="J14" s="1288" t="s">
        <v>798</v>
      </c>
      <c r="K14" s="1288"/>
      <c r="L14" s="1288"/>
      <c r="M14" s="1288"/>
      <c r="N14" s="1288"/>
      <c r="O14" s="1288"/>
      <c r="P14" s="1288"/>
      <c r="Q14" s="1288"/>
      <c r="R14" s="1288"/>
      <c r="S14" s="1288"/>
      <c r="U14" s="1288" t="s">
        <v>770</v>
      </c>
      <c r="V14" s="1288"/>
      <c r="W14" s="1337"/>
      <c r="X14" s="1336" t="str">
        <f>IF(NOT('DATA ENTRY SHEET'!AO5=""),'DATA ENTRY SHEET'!AO5,"")</f>
        <v/>
      </c>
      <c r="Y14" s="1336"/>
      <c r="Z14" s="1336"/>
      <c r="AA14" s="1336"/>
      <c r="AB14" s="1336"/>
      <c r="AC14" s="1336"/>
      <c r="AD14" s="402" t="s">
        <v>771</v>
      </c>
      <c r="AE14" s="1319" t="str">
        <f>IF(NOT('DATA ENTRY SHEET'!AQ5=""),'DATA ENTRY SHEET'!AQ5,"")</f>
        <v/>
      </c>
      <c r="AF14" s="1338"/>
      <c r="AG14" s="1338"/>
      <c r="AH14" s="472"/>
      <c r="AI14" s="400"/>
      <c r="AJ14" s="405"/>
      <c r="AL14" s="403"/>
      <c r="AM14" s="403"/>
      <c r="AN14" s="403"/>
      <c r="AO14" s="403"/>
      <c r="AQ14" s="404" t="s">
        <v>799</v>
      </c>
      <c r="AS14" s="1339" t="s">
        <v>798</v>
      </c>
      <c r="AT14" s="1339"/>
      <c r="AU14" s="1339"/>
      <c r="AV14" s="1339"/>
      <c r="AW14" s="1339"/>
      <c r="AX14" s="1339"/>
      <c r="AY14" s="1339"/>
      <c r="AZ14" s="1339"/>
      <c r="BA14" s="1339"/>
      <c r="BB14" s="1339"/>
      <c r="BC14" s="1288" t="s">
        <v>770</v>
      </c>
      <c r="BD14" s="1288"/>
      <c r="BE14" s="1288"/>
      <c r="BF14" s="1337"/>
      <c r="BG14" s="1319" t="str">
        <f>IF(NOT('DATA ENTRY SHEET'!AV5=""),'DATA ENTRY SHEET'!AV5,"")</f>
        <v/>
      </c>
      <c r="BH14" s="1338"/>
      <c r="BI14" s="1338"/>
      <c r="BJ14" s="1338"/>
      <c r="BK14" s="1287" t="s">
        <v>771</v>
      </c>
      <c r="BL14" s="1288"/>
      <c r="BM14" s="1337"/>
      <c r="BN14" s="1336" t="str">
        <f>IF(NOT('DATA ENTRY SHEET'!AX5=""),'DATA ENTRY SHEET'!AX5,"")</f>
        <v/>
      </c>
      <c r="BO14" s="1336"/>
      <c r="BP14" s="1336"/>
      <c r="BQ14" s="1336"/>
      <c r="BR14" s="405"/>
      <c r="BS14" s="403"/>
      <c r="BT14" s="403"/>
      <c r="BU14" s="1319" t="str">
        <f>IF(NOT('DATA ENTRY SHEET'!AD7=""),'DATA ENTRY SHEET'!AD7,"")</f>
        <v/>
      </c>
      <c r="BV14" s="1320"/>
      <c r="BW14" s="1313" t="s">
        <v>143</v>
      </c>
      <c r="BX14" s="1313"/>
      <c r="BY14" s="1313"/>
      <c r="BZ14" s="1313"/>
      <c r="CA14" s="1313"/>
      <c r="CB14" s="1313"/>
      <c r="CC14" s="1313"/>
      <c r="CD14" s="1313"/>
      <c r="CE14" s="1313"/>
      <c r="CF14" s="1313"/>
      <c r="CG14" s="1321"/>
      <c r="CH14" s="1322"/>
      <c r="CI14" s="555"/>
      <c r="CJ14" s="555"/>
      <c r="CK14" s="555"/>
      <c r="CL14" s="555"/>
      <c r="CM14" s="555"/>
      <c r="CN14" s="555"/>
      <c r="CO14" s="555"/>
      <c r="CP14" s="32"/>
      <c r="CQ14" s="32"/>
      <c r="CR14" s="469"/>
      <c r="CS14" s="94"/>
      <c r="CT14" s="94"/>
      <c r="CU14" s="94"/>
      <c r="CV14" s="94"/>
      <c r="CW14" s="94"/>
      <c r="CX14" s="94"/>
      <c r="CY14" s="94"/>
      <c r="CZ14" s="94"/>
      <c r="DA14" s="94"/>
      <c r="DB14" s="94"/>
      <c r="DC14" s="94"/>
      <c r="DD14" s="94"/>
      <c r="DE14" s="94"/>
      <c r="DF14" s="94"/>
      <c r="DG14" s="94"/>
      <c r="DH14" s="94"/>
    </row>
    <row r="15" spans="1:114" x14ac:dyDescent="0.2">
      <c r="A15" s="392"/>
      <c r="B15" s="393"/>
      <c r="C15" s="393"/>
      <c r="D15" s="393"/>
      <c r="E15" s="393"/>
      <c r="F15" s="393"/>
      <c r="G15" s="393"/>
      <c r="H15" s="190"/>
      <c r="I15" s="556"/>
      <c r="J15" s="398"/>
      <c r="K15" s="1313" t="s">
        <v>32</v>
      </c>
      <c r="L15" s="1343"/>
      <c r="M15" s="473" t="str">
        <f>IF(NOT('DATA ENTRY SHEET'!AM6=""),'DATA ENTRY SHEET'!AM6,"")</f>
        <v/>
      </c>
      <c r="O15" s="1288" t="s">
        <v>800</v>
      </c>
      <c r="P15" s="1288"/>
      <c r="Q15" s="1288"/>
      <c r="R15" s="1288"/>
      <c r="S15" s="1288"/>
      <c r="T15" s="190"/>
      <c r="U15" s="1288" t="s">
        <v>770</v>
      </c>
      <c r="V15" s="1288"/>
      <c r="W15" s="1337"/>
      <c r="X15" s="1336" t="str">
        <f>IF(NOT('DATA ENTRY SHEET'!AO6=""),'DATA ENTRY SHEET'!AO6,"")</f>
        <v/>
      </c>
      <c r="Y15" s="1336"/>
      <c r="Z15" s="1336"/>
      <c r="AA15" s="1336"/>
      <c r="AB15" s="1336"/>
      <c r="AC15" s="1336"/>
      <c r="AD15" s="402" t="s">
        <v>771</v>
      </c>
      <c r="AE15" s="1319" t="str">
        <f>IF(NOT('DATA ENTRY SHEET'!AQ6=""),'DATA ENTRY SHEET'!AQ6,"")</f>
        <v/>
      </c>
      <c r="AF15" s="1338"/>
      <c r="AG15" s="1338"/>
      <c r="AH15" s="472"/>
      <c r="AI15" s="550"/>
      <c r="AJ15" s="554"/>
      <c r="AK15" s="570"/>
      <c r="AL15" s="550"/>
      <c r="AM15" s="556"/>
      <c r="AN15" s="550"/>
      <c r="AO15" s="550"/>
      <c r="AP15" s="549"/>
      <c r="AQ15" s="549"/>
      <c r="AR15" s="550"/>
      <c r="AS15" s="550"/>
      <c r="AT15" s="1288" t="s">
        <v>32</v>
      </c>
      <c r="AU15" s="1337"/>
      <c r="AV15" s="473" t="str">
        <f>IF(NOT('DATA ENTRY SHEET'!AT6=""),'DATA ENTRY SHEET'!AT6,"")</f>
        <v/>
      </c>
      <c r="AW15" s="1287" t="s">
        <v>800</v>
      </c>
      <c r="AX15" s="1288"/>
      <c r="AY15" s="1288"/>
      <c r="AZ15" s="1288"/>
      <c r="BA15" s="1288"/>
      <c r="BB15" s="1288"/>
      <c r="BC15" s="1288" t="s">
        <v>770</v>
      </c>
      <c r="BD15" s="1288"/>
      <c r="BE15" s="1288"/>
      <c r="BF15" s="1337"/>
      <c r="BG15" s="1319" t="str">
        <f>IF(NOT('DATA ENTRY SHEET'!AV6=""),'DATA ENTRY SHEET'!AV6,"")</f>
        <v/>
      </c>
      <c r="BH15" s="1338"/>
      <c r="BI15" s="1338"/>
      <c r="BJ15" s="1338"/>
      <c r="BK15" s="1287" t="s">
        <v>771</v>
      </c>
      <c r="BL15" s="1288"/>
      <c r="BM15" s="1337"/>
      <c r="BN15" s="1336" t="str">
        <f>IF(NOT('DATA ENTRY SHEET'!AX6=""),'DATA ENTRY SHEET'!AX6,"")</f>
        <v/>
      </c>
      <c r="BO15" s="1336"/>
      <c r="BP15" s="1336"/>
      <c r="BQ15" s="1336"/>
      <c r="BR15" s="405"/>
      <c r="BS15" s="403"/>
      <c r="BT15" s="403"/>
      <c r="BU15" s="1319" t="str">
        <f>IF(NOT('DATA ENTRY SHEET'!AD8=""),'DATA ENTRY SHEET'!AD8,"")</f>
        <v/>
      </c>
      <c r="BV15" s="1320"/>
      <c r="BW15" s="1313" t="s">
        <v>27</v>
      </c>
      <c r="BX15" s="1313"/>
      <c r="BY15" s="1313"/>
      <c r="BZ15" s="1313"/>
      <c r="CA15" s="1313"/>
      <c r="CB15" s="1313"/>
      <c r="CC15" s="1313"/>
      <c r="CD15" s="1313"/>
      <c r="CE15" s="1313"/>
      <c r="CF15" s="1313"/>
      <c r="CG15" s="1321"/>
      <c r="CH15" s="1322"/>
      <c r="CI15" s="550"/>
      <c r="CJ15" s="550"/>
      <c r="CK15" s="550"/>
      <c r="CL15" s="550"/>
      <c r="CM15" s="550"/>
      <c r="CN15" s="550"/>
      <c r="CO15" s="550"/>
      <c r="CP15" s="94"/>
      <c r="CQ15" s="94"/>
      <c r="CR15" s="94"/>
      <c r="CS15" s="94"/>
      <c r="CT15" s="94"/>
      <c r="CU15" s="94"/>
      <c r="CV15" s="94"/>
      <c r="CW15" s="94"/>
      <c r="CX15" s="94"/>
      <c r="CY15" s="94"/>
      <c r="CZ15" s="94"/>
      <c r="DA15" s="94"/>
      <c r="DB15" s="94"/>
      <c r="DC15" s="94"/>
      <c r="DD15" s="94"/>
      <c r="DE15" s="94"/>
      <c r="DF15" s="94"/>
      <c r="DG15" s="94"/>
      <c r="DH15" s="94"/>
    </row>
    <row r="16" spans="1:114" x14ac:dyDescent="0.2">
      <c r="A16" s="392"/>
      <c r="B16" s="393"/>
      <c r="C16" s="393"/>
      <c r="D16" s="393"/>
      <c r="E16" s="393"/>
      <c r="F16" s="393"/>
      <c r="G16" s="393"/>
      <c r="H16" s="190"/>
      <c r="I16" s="556"/>
      <c r="J16" s="398"/>
      <c r="K16" s="1313" t="s">
        <v>32</v>
      </c>
      <c r="L16" s="1343"/>
      <c r="M16" s="473" t="str">
        <f>IF(NOT('DATA ENTRY SHEET'!AM7=""),'DATA ENTRY SHEET'!AM7,"")</f>
        <v/>
      </c>
      <c r="O16" s="1288" t="s">
        <v>800</v>
      </c>
      <c r="P16" s="1288"/>
      <c r="Q16" s="1288"/>
      <c r="R16" s="1288"/>
      <c r="S16" s="1288"/>
      <c r="T16" s="190"/>
      <c r="U16" s="1288" t="s">
        <v>770</v>
      </c>
      <c r="V16" s="1288"/>
      <c r="W16" s="1337"/>
      <c r="X16" s="1336" t="str">
        <f>IF(NOT('DATA ENTRY SHEET'!AO7=""),'DATA ENTRY SHEET'!AO7,"")</f>
        <v/>
      </c>
      <c r="Y16" s="1336"/>
      <c r="Z16" s="1336"/>
      <c r="AA16" s="1336"/>
      <c r="AB16" s="1336"/>
      <c r="AC16" s="1336"/>
      <c r="AD16" s="402" t="s">
        <v>771</v>
      </c>
      <c r="AE16" s="1319" t="str">
        <f>IF(NOT('DATA ENTRY SHEET'!AQ7=""),'DATA ENTRY SHEET'!AQ7,"")</f>
        <v/>
      </c>
      <c r="AF16" s="1338"/>
      <c r="AG16" s="1338"/>
      <c r="AH16" s="472"/>
      <c r="AI16" s="550"/>
      <c r="AJ16" s="554"/>
      <c r="AK16" s="570"/>
      <c r="AL16" s="550"/>
      <c r="AM16" s="556"/>
      <c r="AN16" s="550"/>
      <c r="AO16" s="550"/>
      <c r="AP16" s="549"/>
      <c r="AQ16" s="549"/>
      <c r="AR16" s="550"/>
      <c r="AS16" s="550"/>
      <c r="AT16" s="1288" t="s">
        <v>32</v>
      </c>
      <c r="AU16" s="1337"/>
      <c r="AV16" s="473" t="str">
        <f>IF(NOT('DATA ENTRY SHEET'!AT7=""),'DATA ENTRY SHEET'!AT7,"")</f>
        <v/>
      </c>
      <c r="AW16" s="1287" t="s">
        <v>800</v>
      </c>
      <c r="AX16" s="1288"/>
      <c r="AY16" s="1288"/>
      <c r="AZ16" s="1288"/>
      <c r="BA16" s="1288"/>
      <c r="BB16" s="1288"/>
      <c r="BC16" s="1288" t="s">
        <v>770</v>
      </c>
      <c r="BD16" s="1288"/>
      <c r="BE16" s="1288"/>
      <c r="BF16" s="1337"/>
      <c r="BG16" s="1319" t="str">
        <f>IF(NOT('DATA ENTRY SHEET'!AV7=""),'DATA ENTRY SHEET'!AV7,"")</f>
        <v/>
      </c>
      <c r="BH16" s="1338"/>
      <c r="BI16" s="1338"/>
      <c r="BJ16" s="1338"/>
      <c r="BK16" s="1287" t="s">
        <v>771</v>
      </c>
      <c r="BL16" s="1288"/>
      <c r="BM16" s="1337"/>
      <c r="BN16" s="1336" t="str">
        <f>IF(NOT('DATA ENTRY SHEET'!AX7=""),'DATA ENTRY SHEET'!AX7,"")</f>
        <v/>
      </c>
      <c r="BO16" s="1336"/>
      <c r="BP16" s="1336"/>
      <c r="BQ16" s="1336"/>
      <c r="BR16" s="474"/>
      <c r="BS16" s="403"/>
      <c r="BT16" s="403"/>
      <c r="BU16" s="1336" t="str">
        <f>IF(NOT('DATA ENTRY SHEET'!AD9=""),'DATA ENTRY SHEET'!AD9,"")</f>
        <v/>
      </c>
      <c r="BV16" s="1336"/>
      <c r="BW16" s="1345" t="s">
        <v>821</v>
      </c>
      <c r="BX16" s="1346"/>
      <c r="BY16" s="1346"/>
      <c r="BZ16" s="1346"/>
      <c r="CA16" s="1346"/>
      <c r="CB16" s="1346"/>
      <c r="CC16" s="1346"/>
      <c r="CD16" s="1346"/>
      <c r="CE16" s="1346"/>
      <c r="CF16" s="1347"/>
      <c r="CG16" s="1348"/>
      <c r="CH16" s="1348"/>
      <c r="CI16" s="550"/>
      <c r="CJ16" s="550"/>
      <c r="CK16" s="550"/>
      <c r="CL16" s="550"/>
      <c r="CM16" s="550"/>
      <c r="CN16" s="550"/>
      <c r="CO16" s="550"/>
      <c r="CP16" s="94"/>
      <c r="CQ16" s="94"/>
      <c r="CR16" s="94"/>
      <c r="CS16" s="94"/>
      <c r="CT16" s="94"/>
      <c r="CU16" s="94"/>
      <c r="CV16" s="94"/>
      <c r="CW16" s="94"/>
      <c r="CX16" s="94"/>
      <c r="CY16" s="94"/>
      <c r="CZ16" s="94"/>
      <c r="DA16" s="94"/>
      <c r="DB16" s="94"/>
      <c r="DC16" s="94"/>
      <c r="DD16" s="94"/>
      <c r="DE16" s="94"/>
      <c r="DF16" s="94"/>
      <c r="DG16" s="94"/>
      <c r="DH16" s="94"/>
    </row>
    <row r="17" spans="1:113" x14ac:dyDescent="0.2">
      <c r="A17" s="392"/>
      <c r="B17" s="1304" t="s">
        <v>801</v>
      </c>
      <c r="C17" s="1304"/>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c r="AL17" s="1304"/>
      <c r="AM17" s="1304"/>
      <c r="AN17" s="1304"/>
      <c r="AO17" s="1304"/>
      <c r="AP17" s="1304"/>
      <c r="AQ17" s="1304"/>
      <c r="AR17" s="1304"/>
      <c r="AS17" s="1304"/>
      <c r="AT17" s="1304"/>
      <c r="AU17" s="1304"/>
      <c r="AV17" s="1304"/>
      <c r="AW17" s="1304"/>
      <c r="AX17" s="1304"/>
      <c r="AY17" s="1304"/>
      <c r="AZ17" s="1304"/>
      <c r="BA17" s="1304"/>
      <c r="BB17" s="1304"/>
      <c r="BC17" s="1304"/>
      <c r="BD17" s="1304"/>
      <c r="BE17" s="1304"/>
      <c r="BF17" s="1304"/>
      <c r="BG17" s="1304"/>
      <c r="BH17" s="1304"/>
      <c r="BI17" s="1304"/>
      <c r="BJ17" s="1304"/>
      <c r="BK17" s="1304"/>
      <c r="BL17" s="1304"/>
      <c r="BM17" s="1304"/>
      <c r="BN17" s="1304"/>
      <c r="BO17" s="1304"/>
      <c r="BP17" s="1304"/>
      <c r="BQ17" s="1304"/>
      <c r="BR17" s="1304"/>
      <c r="BS17" s="1304"/>
      <c r="BT17" s="1304"/>
      <c r="BU17" s="1349"/>
      <c r="BV17" s="1349"/>
      <c r="BW17" s="1313"/>
      <c r="BX17" s="1313"/>
      <c r="BY17" s="1313"/>
      <c r="BZ17" s="1313"/>
      <c r="CA17" s="1313"/>
      <c r="CB17" s="1313"/>
      <c r="CC17" s="1313"/>
      <c r="CD17" s="1313"/>
      <c r="CE17" s="1313"/>
      <c r="CF17" s="1313"/>
      <c r="CG17" s="1349"/>
      <c r="CH17" s="1349"/>
      <c r="CI17" s="550"/>
      <c r="CJ17" s="550"/>
      <c r="CK17" s="550"/>
      <c r="CL17" s="550"/>
      <c r="CM17" s="550"/>
      <c r="CN17" s="550"/>
      <c r="CO17" s="550"/>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2">
      <c r="A18" s="392"/>
      <c r="B18" s="1340" t="s">
        <v>777</v>
      </c>
      <c r="C18" s="1340"/>
      <c r="D18" s="1340"/>
      <c r="E18" s="1340"/>
      <c r="F18" s="1340"/>
      <c r="G18" s="1340"/>
      <c r="H18" s="1341"/>
      <c r="I18" s="1336" t="str">
        <f>IF(NOT('DATA ENTRY SHEET'!AM9=""),'DATA ENTRY SHEET'!AM9,"")</f>
        <v/>
      </c>
      <c r="J18" s="1336"/>
      <c r="K18" s="1336"/>
      <c r="L18" s="1323" t="s">
        <v>774</v>
      </c>
      <c r="M18" s="1323"/>
      <c r="N18" s="1323"/>
      <c r="O18" s="1323"/>
      <c r="P18" s="1323"/>
      <c r="Q18" s="1323"/>
      <c r="R18" s="1323" t="s">
        <v>770</v>
      </c>
      <c r="S18" s="1323"/>
      <c r="T18" s="1323"/>
      <c r="U18" s="1342" t="str">
        <f>IF(NOT('DATA ENTRY SHEET'!AO9=""),'DATA ENTRY SHEET'!AO9,"")</f>
        <v/>
      </c>
      <c r="V18" s="1342"/>
      <c r="W18" s="1342"/>
      <c r="X18" s="1342"/>
      <c r="Y18" s="1342"/>
      <c r="Z18" s="1342"/>
      <c r="AA18" s="1288" t="s">
        <v>771</v>
      </c>
      <c r="AB18" s="1288"/>
      <c r="AC18" s="1326" t="str">
        <f>IF(NOT('DATA ENTRY SHEET'!AQ9=""),'DATA ENTRY SHEET'!AQ9,"")</f>
        <v/>
      </c>
      <c r="AD18" s="1327"/>
      <c r="AE18" s="1327"/>
      <c r="AF18" s="475"/>
      <c r="AG18" s="476"/>
      <c r="AH18" s="476"/>
      <c r="AI18" s="476"/>
      <c r="AJ18" s="1340" t="s">
        <v>778</v>
      </c>
      <c r="AK18" s="1340"/>
      <c r="AL18" s="1340"/>
      <c r="AM18" s="1340"/>
      <c r="AN18" s="1340"/>
      <c r="AO18" s="1340"/>
      <c r="AP18" s="1340"/>
      <c r="AQ18" s="1341"/>
      <c r="AR18" s="1336" t="str">
        <f>IF(NOT('DATA ENTRY SHEET'!AW9=""),'DATA ENTRY SHEET'!AW9,"")</f>
        <v/>
      </c>
      <c r="AS18" s="1364"/>
      <c r="AT18" s="1364"/>
      <c r="AU18" s="1363" t="s">
        <v>779</v>
      </c>
      <c r="AV18" s="1363"/>
      <c r="AW18" s="1363"/>
      <c r="AX18" s="1363"/>
      <c r="AY18" s="1363"/>
      <c r="AZ18" s="1363"/>
      <c r="BA18" s="1363"/>
      <c r="BB18" s="1363"/>
      <c r="BC18" s="1363"/>
      <c r="BD18" s="1363"/>
      <c r="BE18" s="1288" t="s">
        <v>4</v>
      </c>
      <c r="BF18" s="1288"/>
      <c r="BG18" s="1288"/>
      <c r="BH18" s="1288"/>
      <c r="BI18" s="1288"/>
      <c r="BJ18" s="1288"/>
      <c r="BK18" s="1288"/>
      <c r="BL18" s="1288"/>
      <c r="BM18" s="1288"/>
      <c r="BN18" s="1288"/>
      <c r="BO18" s="1288"/>
      <c r="BP18" s="1325" t="str">
        <f>IF(NOT('DATA ENTRY SHEET'!H10=""),'DATA ENTRY SHEET'!H10,"")</f>
        <v/>
      </c>
      <c r="BQ18" s="1325"/>
      <c r="BR18" s="1325"/>
      <c r="BS18" s="395"/>
      <c r="BT18" s="395"/>
      <c r="BU18" s="1308"/>
      <c r="BV18" s="1308"/>
      <c r="BW18" s="1308"/>
      <c r="BX18" s="1308"/>
      <c r="BY18" s="1308"/>
      <c r="BZ18" s="1308"/>
      <c r="CA18" s="1308"/>
      <c r="CB18" s="1308"/>
      <c r="CC18" s="1308"/>
      <c r="CD18" s="1308"/>
      <c r="CE18" s="1308"/>
      <c r="CF18" s="1308"/>
      <c r="CG18" s="1308"/>
      <c r="CH18" s="1308"/>
      <c r="CI18" s="550"/>
      <c r="CJ18" s="550"/>
      <c r="CK18" s="550"/>
      <c r="CL18" s="550"/>
      <c r="CM18" s="550"/>
      <c r="CN18" s="550"/>
      <c r="CO18" s="550"/>
      <c r="CP18" s="94"/>
      <c r="CQ18" s="94"/>
      <c r="CR18" s="94"/>
      <c r="CS18" s="471"/>
      <c r="CT18" s="471"/>
      <c r="CU18" s="94"/>
      <c r="CV18" s="94"/>
      <c r="CW18" s="94"/>
      <c r="CX18" s="94"/>
      <c r="CY18" s="94"/>
      <c r="CZ18" s="94"/>
      <c r="DA18" s="94"/>
      <c r="DB18" s="94"/>
      <c r="DC18" s="94"/>
    </row>
    <row r="19" spans="1:113" ht="12.75" customHeight="1" x14ac:dyDescent="0.2">
      <c r="A19" s="392"/>
      <c r="B19" s="1340"/>
      <c r="C19" s="1340"/>
      <c r="D19" s="1340"/>
      <c r="E19" s="1340"/>
      <c r="F19" s="1340"/>
      <c r="G19" s="1340"/>
      <c r="H19" s="1341"/>
      <c r="I19" s="1336" t="str">
        <f>IF(NOT('DATA ENTRY SHEET'!AM10=""),'DATA ENTRY SHEET'!AM10,"")</f>
        <v/>
      </c>
      <c r="J19" s="1336"/>
      <c r="K19" s="1336"/>
      <c r="L19" s="1323" t="s">
        <v>775</v>
      </c>
      <c r="M19" s="1323"/>
      <c r="N19" s="1323"/>
      <c r="O19" s="1323"/>
      <c r="P19" s="1323"/>
      <c r="Q19" s="1323"/>
      <c r="R19" s="1323" t="s">
        <v>770</v>
      </c>
      <c r="S19" s="1323"/>
      <c r="T19" s="1323"/>
      <c r="U19" s="1336" t="str">
        <f>IF(NOT('DATA ENTRY SHEET'!AO10=""),'DATA ENTRY SHEET'!AO10,"")</f>
        <v/>
      </c>
      <c r="V19" s="1344"/>
      <c r="W19" s="1344"/>
      <c r="X19" s="1344"/>
      <c r="Y19" s="1344"/>
      <c r="Z19" s="1344"/>
      <c r="AA19" s="1288" t="s">
        <v>771</v>
      </c>
      <c r="AB19" s="1288"/>
      <c r="AC19" s="1326" t="str">
        <f>IF(NOT('DATA ENTRY SHEET'!AQ10=""),'DATA ENTRY SHEET'!AQ10,"")</f>
        <v/>
      </c>
      <c r="AD19" s="1327"/>
      <c r="AE19" s="1327"/>
      <c r="AF19" s="475"/>
      <c r="AG19" s="476"/>
      <c r="AH19" s="476"/>
      <c r="AI19" s="476"/>
      <c r="AJ19" s="1340"/>
      <c r="AK19" s="1340"/>
      <c r="AL19" s="1340"/>
      <c r="AM19" s="1340"/>
      <c r="AN19" s="1340"/>
      <c r="AO19" s="1340"/>
      <c r="AP19" s="1340"/>
      <c r="AQ19" s="1341"/>
      <c r="AR19" s="1336" t="str">
        <f>IF(NOT('DATA ENTRY SHEET'!AW10=""),'DATA ENTRY SHEET'!AW10,"")</f>
        <v/>
      </c>
      <c r="AS19" s="1336"/>
      <c r="AT19" s="1336"/>
      <c r="AU19" s="1363" t="s">
        <v>780</v>
      </c>
      <c r="AV19" s="1363"/>
      <c r="AW19" s="1363"/>
      <c r="AX19" s="1363"/>
      <c r="AY19" s="1363"/>
      <c r="AZ19" s="1363"/>
      <c r="BA19" s="1363"/>
      <c r="BB19" s="1363"/>
      <c r="BC19" s="1363"/>
      <c r="BD19" s="1363"/>
      <c r="BE19" s="1288" t="s">
        <v>802</v>
      </c>
      <c r="BF19" s="1288"/>
      <c r="BG19" s="1288"/>
      <c r="BH19" s="1288"/>
      <c r="BI19" s="1288"/>
      <c r="BJ19" s="1288"/>
      <c r="BK19" s="1288"/>
      <c r="BL19" s="1288"/>
      <c r="BM19" s="1288"/>
      <c r="BN19" s="1288"/>
      <c r="BO19" s="1288"/>
      <c r="BP19" s="1325" t="str">
        <f>IF(NOT('DATA ENTRY SHEET'!AK14=""),'DATA ENTRY SHEET'!AK14,"")</f>
        <v/>
      </c>
      <c r="BQ19" s="1325"/>
      <c r="BR19" s="1325"/>
      <c r="BS19" s="1307"/>
      <c r="BT19" s="1308"/>
      <c r="BU19" s="1308"/>
      <c r="BV19" s="1308"/>
      <c r="BW19" s="1308"/>
      <c r="BX19" s="1308"/>
      <c r="BY19" s="1308"/>
      <c r="BZ19" s="1308"/>
      <c r="CA19" s="1308"/>
      <c r="CB19" s="1308"/>
      <c r="CC19" s="1308"/>
      <c r="CD19" s="1308"/>
      <c r="CE19" s="1308"/>
      <c r="CF19" s="1308"/>
      <c r="CG19" s="1308"/>
      <c r="CH19" s="1308"/>
      <c r="CI19" s="555"/>
      <c r="CJ19" s="555"/>
      <c r="CK19" s="555"/>
      <c r="CL19" s="554"/>
      <c r="CM19" s="550"/>
      <c r="CN19" s="550"/>
      <c r="CO19" s="550"/>
      <c r="CP19" s="94"/>
      <c r="CQ19" s="94"/>
      <c r="CR19" s="94"/>
      <c r="CS19" s="94"/>
      <c r="CT19" s="94"/>
      <c r="CU19" s="94"/>
      <c r="CV19" s="94"/>
      <c r="CW19" s="94"/>
      <c r="CX19" s="94"/>
      <c r="CY19" s="94"/>
      <c r="CZ19" s="94"/>
      <c r="DA19" s="94"/>
      <c r="DB19" s="94"/>
      <c r="DC19" s="467"/>
      <c r="DD19" s="467"/>
      <c r="DE19" s="94"/>
      <c r="DF19" s="94"/>
      <c r="DG19" s="94"/>
      <c r="DH19" s="94"/>
      <c r="DI19" s="94"/>
    </row>
    <row r="20" spans="1:113" ht="12.75" customHeight="1" x14ac:dyDescent="0.2">
      <c r="A20" s="392"/>
      <c r="B20" s="1340"/>
      <c r="C20" s="1340"/>
      <c r="D20" s="1340"/>
      <c r="E20" s="1340"/>
      <c r="F20" s="1340"/>
      <c r="G20" s="1340"/>
      <c r="H20" s="1341"/>
      <c r="I20" s="1336" t="str">
        <f>IF(NOT('DATA ENTRY SHEET'!AM11=""),'DATA ENTRY SHEET'!AM11,"")</f>
        <v/>
      </c>
      <c r="J20" s="1336"/>
      <c r="K20" s="1336"/>
      <c r="L20" s="1323" t="s">
        <v>776</v>
      </c>
      <c r="M20" s="1323"/>
      <c r="N20" s="1323"/>
      <c r="O20" s="1323"/>
      <c r="P20" s="1323"/>
      <c r="Q20" s="1323"/>
      <c r="R20" s="1323" t="s">
        <v>770</v>
      </c>
      <c r="S20" s="1323"/>
      <c r="T20" s="1323"/>
      <c r="U20" s="1336" t="str">
        <f>IF(NOT('DATA ENTRY SHEET'!AO11=""),'DATA ENTRY SHEET'!AO11,"")</f>
        <v/>
      </c>
      <c r="V20" s="1344"/>
      <c r="W20" s="1344"/>
      <c r="X20" s="1344"/>
      <c r="Y20" s="1344"/>
      <c r="Z20" s="1344"/>
      <c r="AA20" s="1288" t="s">
        <v>771</v>
      </c>
      <c r="AB20" s="1288"/>
      <c r="AC20" s="1326" t="str">
        <f>IF(NOT('DATA ENTRY SHEET'!AQ11=""),'DATA ENTRY SHEET'!AQ11,"")</f>
        <v/>
      </c>
      <c r="AD20" s="1327"/>
      <c r="AE20" s="1327"/>
      <c r="AF20" s="475"/>
      <c r="AG20" s="476"/>
      <c r="AH20" s="476"/>
      <c r="AI20" s="476"/>
      <c r="AJ20" s="1340"/>
      <c r="AK20" s="1340"/>
      <c r="AL20" s="1340"/>
      <c r="AM20" s="1340"/>
      <c r="AN20" s="1340"/>
      <c r="AO20" s="1340"/>
      <c r="AP20" s="1340"/>
      <c r="AQ20" s="1341"/>
      <c r="AR20" s="1336" t="str">
        <f>IF(NOT('DATA ENTRY SHEET'!AW11=""),'DATA ENTRY SHEET'!AW11,"")</f>
        <v/>
      </c>
      <c r="AS20" s="1336"/>
      <c r="AT20" s="1336"/>
      <c r="AU20" s="1363" t="s">
        <v>781</v>
      </c>
      <c r="AV20" s="1363"/>
      <c r="AW20" s="1363"/>
      <c r="AX20" s="1363"/>
      <c r="AY20" s="1363"/>
      <c r="AZ20" s="1363"/>
      <c r="BA20" s="1363"/>
      <c r="BB20" s="1363"/>
      <c r="BC20" s="1363"/>
      <c r="BD20" s="1363"/>
      <c r="BE20" s="1288" t="s">
        <v>803</v>
      </c>
      <c r="BF20" s="1288"/>
      <c r="BG20" s="1288"/>
      <c r="BH20" s="1288"/>
      <c r="BI20" s="1288"/>
      <c r="BJ20" s="1288"/>
      <c r="BK20" s="1288"/>
      <c r="BL20" s="1288"/>
      <c r="BM20" s="1288"/>
      <c r="BN20" s="1288"/>
      <c r="BO20" s="1288"/>
      <c r="BP20" s="1365" t="str">
        <f>IF(NOT('DATA ENTRY SHEET'!AM14=""),'DATA ENTRY SHEET'!AM14,"")</f>
        <v/>
      </c>
      <c r="BQ20" s="1366"/>
      <c r="BR20" s="1366"/>
      <c r="BS20" s="1366"/>
      <c r="BT20" s="1366"/>
      <c r="BU20" s="1366"/>
      <c r="BV20" s="1366"/>
      <c r="BW20" s="1366"/>
      <c r="BX20" s="1366"/>
      <c r="BY20" s="1366"/>
      <c r="BZ20" s="1366"/>
      <c r="CA20" s="1366"/>
      <c r="CB20" s="1366"/>
      <c r="CC20" s="1366"/>
      <c r="CD20" s="1366"/>
      <c r="CE20" s="1366"/>
      <c r="CF20" s="1366"/>
      <c r="CG20" s="1367"/>
      <c r="CH20" s="397"/>
      <c r="CI20" s="557"/>
      <c r="CJ20" s="571"/>
      <c r="CK20" s="571"/>
      <c r="CL20" s="571"/>
      <c r="CM20" s="571"/>
      <c r="CN20" s="571"/>
      <c r="CO20" s="571"/>
      <c r="CP20" s="94"/>
      <c r="CQ20" s="94"/>
      <c r="CR20" s="94"/>
      <c r="CS20" s="94"/>
      <c r="CT20" s="94"/>
      <c r="CU20" s="94"/>
      <c r="CV20" s="94"/>
      <c r="CW20" s="94"/>
      <c r="CX20" s="94"/>
      <c r="CY20" s="94"/>
      <c r="CZ20" s="94"/>
      <c r="DA20" s="94"/>
      <c r="DB20" s="467"/>
      <c r="DC20" s="467"/>
      <c r="DD20" s="94"/>
      <c r="DE20" s="94"/>
      <c r="DF20" s="94"/>
      <c r="DG20" s="94"/>
      <c r="DH20" s="94"/>
    </row>
    <row r="21" spans="1:113" s="400" customFormat="1" ht="12.75" customHeight="1" x14ac:dyDescent="0.2">
      <c r="A21" s="1304"/>
      <c r="B21" s="1304"/>
      <c r="C21" s="1304"/>
      <c r="D21" s="1304"/>
      <c r="E21" s="1304"/>
      <c r="F21" s="1304"/>
      <c r="G21" s="1304"/>
      <c r="H21" s="1304"/>
      <c r="I21" s="1304"/>
      <c r="J21" s="1304"/>
      <c r="K21" s="1304"/>
      <c r="L21" s="1304"/>
      <c r="M21" s="1304"/>
      <c r="N21" s="1304"/>
      <c r="O21" s="1304"/>
      <c r="P21" s="1304"/>
      <c r="Q21" s="1304"/>
      <c r="R21" s="1304"/>
      <c r="S21" s="1304"/>
      <c r="T21" s="1304"/>
      <c r="U21" s="1304"/>
      <c r="V21" s="1304"/>
      <c r="W21" s="1304"/>
      <c r="X21" s="1304"/>
      <c r="Y21" s="1304"/>
      <c r="Z21" s="1304"/>
      <c r="AA21" s="1304"/>
      <c r="AB21" s="1304"/>
      <c r="AC21" s="1304"/>
      <c r="AD21" s="1304"/>
      <c r="AE21" s="1304"/>
      <c r="AF21" s="1304"/>
      <c r="AG21" s="1304"/>
      <c r="AH21" s="1304"/>
      <c r="AI21" s="1304"/>
      <c r="AJ21" s="1304"/>
      <c r="AK21" s="1304"/>
      <c r="AL21" s="1304"/>
      <c r="AM21" s="1304"/>
      <c r="AN21" s="1304"/>
      <c r="AO21" s="1304"/>
      <c r="AP21" s="1304"/>
      <c r="AQ21" s="1304"/>
      <c r="AR21" s="1304"/>
      <c r="AS21" s="1304"/>
      <c r="AT21" s="1304"/>
      <c r="AU21" s="1304"/>
      <c r="AV21" s="1304"/>
      <c r="AW21" s="1304"/>
      <c r="AX21" s="1304"/>
      <c r="AY21" s="1304"/>
      <c r="AZ21" s="1304"/>
      <c r="BA21" s="1304"/>
      <c r="BB21" s="1304"/>
      <c r="BC21" s="1304"/>
      <c r="BD21" s="1304"/>
      <c r="BE21" s="1304"/>
      <c r="BF21" s="1304"/>
      <c r="BG21" s="1304"/>
      <c r="BH21" s="1304"/>
      <c r="BI21" s="1304"/>
      <c r="BJ21" s="1304"/>
      <c r="BK21" s="1304"/>
      <c r="BL21" s="1304"/>
      <c r="BM21" s="1304"/>
      <c r="BN21" s="1304"/>
      <c r="BO21" s="1304"/>
      <c r="BP21" s="1304"/>
      <c r="BQ21" s="1304"/>
      <c r="BR21" s="1304"/>
      <c r="BS21" s="1304"/>
      <c r="BT21" s="1304"/>
      <c r="BU21" s="1304"/>
      <c r="BV21" s="1304"/>
      <c r="BW21" s="1304"/>
      <c r="BX21" s="1304"/>
      <c r="BY21" s="1304"/>
      <c r="BZ21" s="1304"/>
      <c r="CA21" s="1304"/>
      <c r="CB21" s="1304"/>
      <c r="CC21" s="1304"/>
      <c r="CD21" s="1304"/>
      <c r="CE21" s="1304"/>
      <c r="CF21" s="1304"/>
      <c r="CG21" s="1304"/>
      <c r="CH21" s="1304"/>
      <c r="CI21" s="557"/>
      <c r="CJ21" s="557"/>
      <c r="CK21" s="557"/>
      <c r="CL21" s="557"/>
      <c r="CM21" s="557"/>
      <c r="CN21" s="557"/>
      <c r="CO21" s="557"/>
      <c r="CP21" s="94"/>
      <c r="CQ21" s="94"/>
      <c r="CR21" s="94"/>
      <c r="CS21" s="94"/>
      <c r="CT21" s="94"/>
      <c r="CU21" s="94"/>
      <c r="CV21" s="94"/>
      <c r="CW21" s="94"/>
      <c r="CX21" s="94"/>
      <c r="CY21" s="94"/>
      <c r="CZ21" s="94"/>
      <c r="DA21" s="94"/>
      <c r="DB21" s="467"/>
      <c r="DC21" s="467"/>
      <c r="DD21" s="94"/>
      <c r="DE21" s="94"/>
      <c r="DF21" s="94"/>
      <c r="DG21" s="94"/>
      <c r="DH21" s="94"/>
    </row>
    <row r="22" spans="1:113" ht="12.75" customHeight="1" x14ac:dyDescent="0.2">
      <c r="A22" s="392"/>
      <c r="B22" s="1305" t="s">
        <v>456</v>
      </c>
      <c r="C22" s="1305"/>
      <c r="D22" s="1305"/>
      <c r="E22" s="1305"/>
      <c r="F22" s="1305"/>
      <c r="G22" s="1305"/>
      <c r="H22" s="1305"/>
      <c r="I22" s="1305"/>
      <c r="J22" s="1372" t="str">
        <f>IF(NOT('DATA ENTRY SHEET'!AC12=""),'DATA ENTRY SHEET'!AC12,"")</f>
        <v/>
      </c>
      <c r="K22" s="1373"/>
      <c r="L22" s="1373"/>
      <c r="M22" s="1373"/>
      <c r="N22" s="1373"/>
      <c r="O22" s="1373"/>
      <c r="P22" s="1373"/>
      <c r="Q22" s="1373"/>
      <c r="R22" s="1373"/>
      <c r="S22" s="1373"/>
      <c r="T22" s="1373"/>
      <c r="U22" s="1373"/>
      <c r="V22" s="1373"/>
      <c r="W22" s="1373"/>
      <c r="X22" s="1373"/>
      <c r="Y22" s="1373"/>
      <c r="Z22" s="1373"/>
      <c r="AA22" s="1373"/>
      <c r="AB22" s="1373"/>
      <c r="AC22" s="1373"/>
      <c r="AD22" s="1373"/>
      <c r="AE22" s="1373"/>
      <c r="AF22" s="1373"/>
      <c r="AG22" s="1373"/>
      <c r="AH22" s="1373"/>
      <c r="AI22" s="1373"/>
      <c r="AJ22" s="1373"/>
      <c r="AK22" s="1373"/>
      <c r="AL22" s="1373"/>
      <c r="AM22" s="1373"/>
      <c r="AN22" s="1373"/>
      <c r="AO22" s="1373"/>
      <c r="AP22" s="1373"/>
      <c r="AQ22" s="1373"/>
      <c r="AR22" s="1373"/>
      <c r="AS22" s="1373"/>
      <c r="AT22" s="1373"/>
      <c r="AU22" s="1373"/>
      <c r="AV22" s="1373"/>
      <c r="AW22" s="1373"/>
      <c r="AX22" s="1373"/>
      <c r="AY22" s="1373"/>
      <c r="AZ22" s="1373"/>
      <c r="BA22" s="1373"/>
      <c r="BB22" s="1373"/>
      <c r="BC22" s="1373"/>
      <c r="BD22" s="1373"/>
      <c r="BE22" s="1373"/>
      <c r="BF22" s="1373"/>
      <c r="BG22" s="1373"/>
      <c r="BH22" s="1373"/>
      <c r="BI22" s="1373"/>
      <c r="BJ22" s="1373"/>
      <c r="BK22" s="1373"/>
      <c r="BL22" s="1373"/>
      <c r="BM22" s="1373"/>
      <c r="BN22" s="1373"/>
      <c r="BO22" s="1373"/>
      <c r="BP22" s="1373"/>
      <c r="BQ22" s="1373"/>
      <c r="BR22" s="1373"/>
      <c r="BS22" s="1373"/>
      <c r="BT22" s="1373"/>
      <c r="BU22" s="1373"/>
      <c r="BV22" s="1373"/>
      <c r="BW22" s="1373"/>
      <c r="BX22" s="1373"/>
      <c r="BY22" s="1373"/>
      <c r="BZ22" s="1373"/>
      <c r="CA22" s="1373"/>
      <c r="CB22" s="1373"/>
      <c r="CC22" s="1373"/>
      <c r="CD22" s="1373"/>
      <c r="CE22" s="1373"/>
      <c r="CF22" s="1373"/>
      <c r="CG22" s="1374"/>
      <c r="CH22" s="393"/>
      <c r="CI22" s="550"/>
      <c r="CJ22" s="550"/>
      <c r="CK22" s="550"/>
      <c r="CL22" s="550"/>
      <c r="CM22" s="550"/>
      <c r="CN22" s="550"/>
      <c r="CO22" s="550"/>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25">
      <c r="A23" s="392"/>
      <c r="B23" s="394"/>
      <c r="C23" s="394"/>
      <c r="D23" s="394"/>
      <c r="E23" s="394"/>
      <c r="F23" s="394"/>
      <c r="G23" s="394"/>
      <c r="H23" s="394"/>
      <c r="I23" s="394"/>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406"/>
      <c r="BG23" s="406"/>
      <c r="BH23" s="406"/>
      <c r="BI23" s="406"/>
      <c r="BJ23" s="406"/>
      <c r="BK23" s="406"/>
      <c r="BL23" s="406"/>
      <c r="BM23" s="406"/>
      <c r="BN23" s="406"/>
      <c r="BO23" s="406"/>
      <c r="BP23" s="406"/>
      <c r="BQ23" s="406"/>
      <c r="BR23" s="406"/>
      <c r="BS23" s="406"/>
      <c r="BT23" s="406"/>
      <c r="BU23" s="406"/>
      <c r="BV23" s="406"/>
      <c r="BW23" s="406"/>
      <c r="BX23" s="393"/>
      <c r="BY23" s="393"/>
      <c r="BZ23" s="393"/>
      <c r="CA23" s="393"/>
      <c r="CB23" s="393"/>
      <c r="CC23" s="393"/>
      <c r="CD23" s="393"/>
      <c r="CE23" s="393"/>
      <c r="CF23" s="393"/>
      <c r="CG23" s="393"/>
      <c r="CH23" s="393"/>
      <c r="CI23" s="550"/>
      <c r="CJ23" s="550"/>
      <c r="CK23" s="550"/>
      <c r="CL23" s="550"/>
      <c r="CM23" s="550"/>
      <c r="CN23" s="550"/>
      <c r="CO23" s="550"/>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2">
      <c r="A24" s="392"/>
      <c r="B24" s="1375"/>
      <c r="C24" s="1376"/>
      <c r="D24" s="1376"/>
      <c r="E24" s="1376"/>
      <c r="F24" s="1376"/>
      <c r="G24" s="1376"/>
      <c r="H24" s="1376"/>
      <c r="I24" s="1376"/>
      <c r="J24" s="1376"/>
      <c r="K24" s="1376"/>
      <c r="L24" s="1376"/>
      <c r="M24" s="1376"/>
      <c r="N24" s="1376"/>
      <c r="O24" s="1376"/>
      <c r="P24" s="1376"/>
      <c r="Q24" s="1376"/>
      <c r="R24" s="1376"/>
      <c r="S24" s="1376"/>
      <c r="T24" s="1376"/>
      <c r="U24" s="1377"/>
      <c r="V24" s="1376"/>
      <c r="W24" s="1376"/>
      <c r="X24" s="1376"/>
      <c r="Y24" s="1376"/>
      <c r="Z24" s="1376"/>
      <c r="AA24" s="1376"/>
      <c r="AB24" s="1378"/>
      <c r="AC24" s="1379" t="str">
        <f>IF(NOT(AQ3="EDLP"),IF(AQ3="NON-EDLP","DeCA COST: NON-EDLP (0 adj)","DeCA COST: REG"),"DeCA COST: EDLP")</f>
        <v>DeCA COST: REG</v>
      </c>
      <c r="AD24" s="1380"/>
      <c r="AE24" s="1380"/>
      <c r="AF24" s="1380"/>
      <c r="AG24" s="1380"/>
      <c r="AH24" s="1380"/>
      <c r="AI24" s="1380"/>
      <c r="AJ24" s="1380"/>
      <c r="AK24" s="1380"/>
      <c r="AL24" s="1380"/>
      <c r="AM24" s="1380"/>
      <c r="AN24" s="1381"/>
      <c r="AO24" s="1382" t="s">
        <v>804</v>
      </c>
      <c r="AP24" s="1383"/>
      <c r="AQ24" s="1383"/>
      <c r="AR24" s="1383"/>
      <c r="AS24" s="1383"/>
      <c r="AT24" s="1384" t="s">
        <v>805</v>
      </c>
      <c r="AU24" s="1385"/>
      <c r="AV24" s="1385"/>
      <c r="AW24" s="1385"/>
      <c r="AX24" s="1385"/>
      <c r="AY24" s="1385"/>
      <c r="AZ24" s="1385"/>
      <c r="BA24" s="1385"/>
      <c r="BB24" s="1385"/>
      <c r="BC24" s="1385"/>
      <c r="BD24" s="1385"/>
      <c r="BE24" s="1386"/>
      <c r="BF24" s="1390" t="s">
        <v>831</v>
      </c>
      <c r="BG24" s="1391"/>
      <c r="BH24" s="1391"/>
      <c r="BI24" s="1391"/>
      <c r="BJ24" s="1391"/>
      <c r="BK24" s="1391"/>
      <c r="BL24" s="1391"/>
      <c r="BM24" s="1391"/>
      <c r="BN24" s="1391"/>
      <c r="BO24" s="1391"/>
      <c r="BP24" s="1391"/>
      <c r="BQ24" s="1391"/>
      <c r="BR24" s="1391"/>
      <c r="BS24" s="1391"/>
      <c r="BT24" s="1391"/>
      <c r="BU24" s="1391"/>
      <c r="BV24" s="1391"/>
      <c r="BW24" s="1392"/>
      <c r="BX24" s="1382" t="s">
        <v>789</v>
      </c>
      <c r="BY24" s="1383"/>
      <c r="BZ24" s="1383"/>
      <c r="CA24" s="1383"/>
      <c r="CB24" s="1393" t="s">
        <v>32</v>
      </c>
      <c r="CC24" s="1393"/>
      <c r="CD24" s="1394"/>
      <c r="CE24" s="1395" t="s">
        <v>826</v>
      </c>
      <c r="CF24" s="1396"/>
      <c r="CG24" s="1396"/>
      <c r="CH24" s="1397"/>
      <c r="CI24" s="550"/>
      <c r="CJ24" s="550"/>
      <c r="CK24" s="550"/>
      <c r="CL24" s="550"/>
      <c r="CM24" s="550"/>
      <c r="CN24" s="550"/>
      <c r="CO24" s="550"/>
      <c r="CP24" s="94"/>
      <c r="CQ24" s="94"/>
      <c r="CR24" s="94"/>
      <c r="CS24" s="94"/>
      <c r="CT24" s="94"/>
      <c r="CU24" s="94"/>
      <c r="CV24" s="94"/>
      <c r="CW24" s="94"/>
      <c r="CX24" s="94"/>
      <c r="CY24" s="94"/>
      <c r="CZ24" s="94"/>
      <c r="DA24" s="94"/>
      <c r="DB24" s="94"/>
    </row>
    <row r="25" spans="1:113" ht="15" customHeight="1" x14ac:dyDescent="0.2">
      <c r="A25" s="392"/>
      <c r="B25" s="1404" t="s">
        <v>12</v>
      </c>
      <c r="C25" s="1405"/>
      <c r="D25" s="1405"/>
      <c r="E25" s="1405"/>
      <c r="F25" s="1405"/>
      <c r="G25" s="1405"/>
      <c r="H25" s="1405"/>
      <c r="I25" s="1405"/>
      <c r="J25" s="1405"/>
      <c r="K25" s="1405"/>
      <c r="L25" s="1405"/>
      <c r="M25" s="1405"/>
      <c r="N25" s="1405"/>
      <c r="O25" s="1405"/>
      <c r="P25" s="1405"/>
      <c r="Q25" s="1405"/>
      <c r="R25" s="1405"/>
      <c r="S25" s="1405"/>
      <c r="T25" s="1406"/>
      <c r="U25" s="1407" t="s">
        <v>142</v>
      </c>
      <c r="V25" s="1408"/>
      <c r="W25" s="1408"/>
      <c r="X25" s="1408"/>
      <c r="Y25" s="1408"/>
      <c r="Z25" s="1408"/>
      <c r="AA25" s="1408"/>
      <c r="AB25" s="1409"/>
      <c r="AC25" s="1410" t="s">
        <v>827</v>
      </c>
      <c r="AD25" s="1411"/>
      <c r="AE25" s="1411"/>
      <c r="AF25" s="1411"/>
      <c r="AG25" s="1411"/>
      <c r="AH25" s="1411"/>
      <c r="AI25" s="1411"/>
      <c r="AJ25" s="1411"/>
      <c r="AK25" s="1411"/>
      <c r="AL25" s="1411"/>
      <c r="AM25" s="1411"/>
      <c r="AN25" s="1412"/>
      <c r="AO25" s="1350" t="s">
        <v>784</v>
      </c>
      <c r="AP25" s="1351"/>
      <c r="AQ25" s="1351"/>
      <c r="AR25" s="1351"/>
      <c r="AS25" s="1351"/>
      <c r="AT25" s="1387"/>
      <c r="AU25" s="1388"/>
      <c r="AV25" s="1388"/>
      <c r="AW25" s="1388"/>
      <c r="AX25" s="1388"/>
      <c r="AY25" s="1388"/>
      <c r="AZ25" s="1388"/>
      <c r="BA25" s="1388"/>
      <c r="BB25" s="1388"/>
      <c r="BC25" s="1388"/>
      <c r="BD25" s="1388"/>
      <c r="BE25" s="1389"/>
      <c r="BF25" s="1352" t="s">
        <v>788</v>
      </c>
      <c r="BG25" s="1353"/>
      <c r="BH25" s="1353"/>
      <c r="BI25" s="1353"/>
      <c r="BJ25" s="1353"/>
      <c r="BK25" s="1353"/>
      <c r="BL25" s="1353"/>
      <c r="BM25" s="1353"/>
      <c r="BN25" s="1353"/>
      <c r="BO25" s="1353"/>
      <c r="BP25" s="1353"/>
      <c r="BQ25" s="1353"/>
      <c r="BR25" s="1353"/>
      <c r="BS25" s="1353"/>
      <c r="BT25" s="1353"/>
      <c r="BU25" s="1353"/>
      <c r="BV25" s="1353"/>
      <c r="BW25" s="1354"/>
      <c r="BX25" s="407" t="s">
        <v>806</v>
      </c>
      <c r="BY25" s="408"/>
      <c r="BZ25" s="408"/>
      <c r="CA25" s="408"/>
      <c r="CB25" s="1355" t="s">
        <v>33</v>
      </c>
      <c r="CC25" s="1355"/>
      <c r="CD25" s="1356"/>
      <c r="CE25" s="1398"/>
      <c r="CF25" s="1399"/>
      <c r="CG25" s="1399"/>
      <c r="CH25" s="1400"/>
      <c r="CI25" s="550"/>
      <c r="CJ25" s="550"/>
      <c r="CK25" s="550"/>
      <c r="CL25" s="550"/>
      <c r="CM25" s="550"/>
      <c r="CN25" s="550"/>
      <c r="CO25" s="550"/>
      <c r="CP25" s="94"/>
      <c r="CQ25" s="94"/>
      <c r="CR25" s="94"/>
      <c r="CS25" s="94"/>
      <c r="CT25" s="94"/>
      <c r="CU25" s="94"/>
      <c r="CV25" s="94"/>
      <c r="CW25" s="94"/>
      <c r="CX25" s="94"/>
      <c r="CY25" s="94"/>
    </row>
    <row r="26" spans="1:113" ht="15" customHeight="1" thickBot="1" x14ac:dyDescent="0.25">
      <c r="A26" s="392"/>
      <c r="B26" s="1357" t="s">
        <v>13</v>
      </c>
      <c r="C26" s="1355"/>
      <c r="D26" s="1358"/>
      <c r="E26" s="1358"/>
      <c r="F26" s="1358"/>
      <c r="G26" s="1358"/>
      <c r="H26" s="1358"/>
      <c r="I26" s="1358"/>
      <c r="J26" s="1358"/>
      <c r="K26" s="1358"/>
      <c r="L26" s="1358"/>
      <c r="M26" s="1358"/>
      <c r="N26" s="1358"/>
      <c r="O26" s="1358"/>
      <c r="P26" s="1358"/>
      <c r="Q26" s="1358"/>
      <c r="R26" s="1358"/>
      <c r="S26" s="1358"/>
      <c r="T26" s="1358"/>
      <c r="U26" s="1351" t="s">
        <v>458</v>
      </c>
      <c r="V26" s="1351"/>
      <c r="W26" s="1351"/>
      <c r="X26" s="1351"/>
      <c r="Y26" s="1351"/>
      <c r="Z26" s="1351"/>
      <c r="AA26" s="1351"/>
      <c r="AB26" s="1359"/>
      <c r="AC26" s="1426" t="s">
        <v>809</v>
      </c>
      <c r="AD26" s="1427"/>
      <c r="AE26" s="1427"/>
      <c r="AF26" s="1427"/>
      <c r="AG26" s="1427"/>
      <c r="AH26" s="1427"/>
      <c r="AI26" s="1427"/>
      <c r="AJ26" s="1427"/>
      <c r="AK26" s="1427"/>
      <c r="AL26" s="1427"/>
      <c r="AM26" s="1427"/>
      <c r="AN26" s="1428"/>
      <c r="AO26" s="1357" t="s">
        <v>785</v>
      </c>
      <c r="AP26" s="1355"/>
      <c r="AQ26" s="1355"/>
      <c r="AR26" s="1355"/>
      <c r="AS26" s="1355"/>
      <c r="AT26" s="1429" t="str">
        <f>TRIM(MID(AC24,FIND(":",AC24)+1,10))</f>
        <v>REG</v>
      </c>
      <c r="AU26" s="1429"/>
      <c r="AV26" s="1429"/>
      <c r="AW26" s="1429" t="s">
        <v>806</v>
      </c>
      <c r="AX26" s="1429"/>
      <c r="AY26" s="1429"/>
      <c r="AZ26" s="1429" t="s">
        <v>807</v>
      </c>
      <c r="BA26" s="1429"/>
      <c r="BB26" s="1429"/>
      <c r="BC26" s="1429" t="s">
        <v>811</v>
      </c>
      <c r="BD26" s="1429"/>
      <c r="BE26" s="1431"/>
      <c r="BF26" s="1360" t="s">
        <v>808</v>
      </c>
      <c r="BG26" s="1361"/>
      <c r="BH26" s="1361"/>
      <c r="BI26" s="1361"/>
      <c r="BJ26" s="1361"/>
      <c r="BK26" s="1361"/>
      <c r="BL26" s="1361"/>
      <c r="BM26" s="1361"/>
      <c r="BN26" s="1361"/>
      <c r="BO26" s="1361"/>
      <c r="BP26" s="1361"/>
      <c r="BQ26" s="1361"/>
      <c r="BR26" s="1361"/>
      <c r="BS26" s="1361"/>
      <c r="BT26" s="1361"/>
      <c r="BU26" s="1361"/>
      <c r="BV26" s="1361"/>
      <c r="BW26" s="1362"/>
      <c r="BX26" s="407" t="s">
        <v>807</v>
      </c>
      <c r="BY26" s="408"/>
      <c r="BZ26" s="408"/>
      <c r="CA26" s="408"/>
      <c r="CB26" s="1355" t="s">
        <v>761</v>
      </c>
      <c r="CC26" s="1355"/>
      <c r="CD26" s="1356"/>
      <c r="CE26" s="1398"/>
      <c r="CF26" s="1399"/>
      <c r="CG26" s="1399"/>
      <c r="CH26" s="1400"/>
      <c r="CI26" s="550"/>
      <c r="CJ26" s="550"/>
      <c r="CK26" s="550"/>
      <c r="CL26" s="550"/>
      <c r="CM26" s="550"/>
      <c r="CN26" s="550"/>
      <c r="CO26" s="550"/>
      <c r="CP26" s="94"/>
      <c r="CQ26" s="94"/>
      <c r="CR26" s="94"/>
      <c r="CS26" s="94"/>
      <c r="CT26" s="94"/>
      <c r="CU26" s="94"/>
      <c r="CV26" s="94"/>
      <c r="CW26" s="94"/>
      <c r="CX26" s="94"/>
      <c r="CY26" s="94"/>
    </row>
    <row r="27" spans="1:113" ht="15" customHeight="1" thickBot="1" x14ac:dyDescent="0.25">
      <c r="A27" s="392"/>
      <c r="B27" s="647" t="s">
        <v>14</v>
      </c>
      <c r="C27" s="646"/>
      <c r="D27" s="646"/>
      <c r="E27" s="654"/>
      <c r="F27" s="654"/>
      <c r="G27" s="654"/>
      <c r="H27" s="654"/>
      <c r="I27" s="654"/>
      <c r="J27" s="654"/>
      <c r="K27" s="654"/>
      <c r="L27" s="654"/>
      <c r="M27" s="654"/>
      <c r="N27" s="654"/>
      <c r="O27" s="654"/>
      <c r="P27" s="654"/>
      <c r="Q27" s="654"/>
      <c r="R27" s="654"/>
      <c r="S27" s="1613" t="s">
        <v>1072</v>
      </c>
      <c r="T27" s="1614"/>
      <c r="U27" s="1413" t="s">
        <v>865</v>
      </c>
      <c r="V27" s="1351"/>
      <c r="W27" s="1351"/>
      <c r="X27" s="1351"/>
      <c r="Y27" s="1351"/>
      <c r="Z27" s="1351"/>
      <c r="AA27" s="1351"/>
      <c r="AB27" s="1359"/>
      <c r="AC27" s="1414" t="s">
        <v>832</v>
      </c>
      <c r="AD27" s="1415"/>
      <c r="AE27" s="1415"/>
      <c r="AF27" s="1415"/>
      <c r="AG27" s="1415"/>
      <c r="AH27" s="1415"/>
      <c r="AI27" s="1415"/>
      <c r="AJ27" s="1415"/>
      <c r="AK27" s="1415"/>
      <c r="AL27" s="1415"/>
      <c r="AM27" s="1415"/>
      <c r="AN27" s="1416"/>
      <c r="AO27" s="1357" t="s">
        <v>810</v>
      </c>
      <c r="AP27" s="1355"/>
      <c r="AQ27" s="1355"/>
      <c r="AR27" s="1355"/>
      <c r="AS27" s="1355"/>
      <c r="AT27" s="1429"/>
      <c r="AU27" s="1429"/>
      <c r="AV27" s="1429"/>
      <c r="AW27" s="1429"/>
      <c r="AX27" s="1429"/>
      <c r="AY27" s="1429"/>
      <c r="AZ27" s="1429"/>
      <c r="BA27" s="1429"/>
      <c r="BB27" s="1429"/>
      <c r="BC27" s="1429"/>
      <c r="BD27" s="1429"/>
      <c r="BE27" s="1431"/>
      <c r="BF27" s="1417" t="s">
        <v>806</v>
      </c>
      <c r="BG27" s="1385"/>
      <c r="BH27" s="1385"/>
      <c r="BI27" s="1385"/>
      <c r="BJ27" s="1385"/>
      <c r="BK27" s="1385"/>
      <c r="BL27" s="1384" t="s">
        <v>807</v>
      </c>
      <c r="BM27" s="1385"/>
      <c r="BN27" s="1385"/>
      <c r="BO27" s="1385"/>
      <c r="BP27" s="1385"/>
      <c r="BQ27" s="1420"/>
      <c r="BR27" s="1385" t="s">
        <v>811</v>
      </c>
      <c r="BS27" s="1385"/>
      <c r="BT27" s="1385"/>
      <c r="BU27" s="1385"/>
      <c r="BV27" s="1385"/>
      <c r="BW27" s="1386"/>
      <c r="BX27" s="1424" t="s">
        <v>811</v>
      </c>
      <c r="BY27" s="1425"/>
      <c r="BZ27" s="1425"/>
      <c r="CA27" s="1425"/>
      <c r="CB27" s="1435" t="s">
        <v>762</v>
      </c>
      <c r="CC27" s="1436"/>
      <c r="CD27" s="1437"/>
      <c r="CE27" s="1398"/>
      <c r="CF27" s="1399"/>
      <c r="CG27" s="1399"/>
      <c r="CH27" s="1400"/>
      <c r="CI27" s="550"/>
      <c r="CJ27" s="550"/>
      <c r="CK27" s="550"/>
      <c r="CL27" s="550"/>
      <c r="CM27" s="550"/>
      <c r="CN27" s="550"/>
      <c r="CO27" s="550"/>
      <c r="CP27" s="94"/>
      <c r="CQ27" s="94"/>
      <c r="CR27" s="94"/>
      <c r="CS27" s="94"/>
      <c r="CT27" s="94"/>
      <c r="CU27" s="94"/>
      <c r="CV27" s="94"/>
      <c r="CW27" s="94"/>
      <c r="CX27" s="94"/>
      <c r="CY27" s="94"/>
    </row>
    <row r="28" spans="1:113" ht="15" customHeight="1" thickBot="1" x14ac:dyDescent="0.25">
      <c r="A28" s="392"/>
      <c r="B28" s="1368" t="s">
        <v>760</v>
      </c>
      <c r="C28" s="1369"/>
      <c r="D28" s="1370"/>
      <c r="E28" s="1370"/>
      <c r="F28" s="1370" t="s">
        <v>811</v>
      </c>
      <c r="G28" s="1370"/>
      <c r="H28" s="1370"/>
      <c r="I28" s="1371" t="s">
        <v>16</v>
      </c>
      <c r="J28" s="1371"/>
      <c r="K28" s="1371" t="s">
        <v>17</v>
      </c>
      <c r="L28" s="1371"/>
      <c r="M28" s="1371" t="s">
        <v>548</v>
      </c>
      <c r="N28" s="1371"/>
      <c r="O28" s="1371"/>
      <c r="P28" s="1371"/>
      <c r="Q28" s="1371"/>
      <c r="R28" s="1371" t="s">
        <v>18</v>
      </c>
      <c r="S28" s="1371"/>
      <c r="T28" s="1371"/>
      <c r="U28" s="1441" t="s">
        <v>141</v>
      </c>
      <c r="V28" s="1441"/>
      <c r="W28" s="1441"/>
      <c r="X28" s="1441"/>
      <c r="Y28" s="1441"/>
      <c r="Z28" s="1441"/>
      <c r="AA28" s="1441"/>
      <c r="AB28" s="1442"/>
      <c r="AC28" s="1443" t="s">
        <v>806</v>
      </c>
      <c r="AD28" s="1444"/>
      <c r="AE28" s="1444"/>
      <c r="AF28" s="1444"/>
      <c r="AG28" s="1445" t="s">
        <v>807</v>
      </c>
      <c r="AH28" s="1444"/>
      <c r="AI28" s="1444"/>
      <c r="AJ28" s="1446"/>
      <c r="AK28" s="1433" t="s">
        <v>811</v>
      </c>
      <c r="AL28" s="1433"/>
      <c r="AM28" s="1433"/>
      <c r="AN28" s="1434"/>
      <c r="AO28" s="1368" t="s">
        <v>786</v>
      </c>
      <c r="AP28" s="1369"/>
      <c r="AQ28" s="1369"/>
      <c r="AR28" s="1369"/>
      <c r="AS28" s="1369"/>
      <c r="AT28" s="1430"/>
      <c r="AU28" s="1430"/>
      <c r="AV28" s="1430"/>
      <c r="AW28" s="1430"/>
      <c r="AX28" s="1430"/>
      <c r="AY28" s="1430"/>
      <c r="AZ28" s="1430"/>
      <c r="BA28" s="1430"/>
      <c r="BB28" s="1430"/>
      <c r="BC28" s="1430"/>
      <c r="BD28" s="1430"/>
      <c r="BE28" s="1432"/>
      <c r="BF28" s="1418"/>
      <c r="BG28" s="1419"/>
      <c r="BH28" s="1419"/>
      <c r="BI28" s="1419"/>
      <c r="BJ28" s="1419"/>
      <c r="BK28" s="1419"/>
      <c r="BL28" s="1421"/>
      <c r="BM28" s="1419"/>
      <c r="BN28" s="1419"/>
      <c r="BO28" s="1419"/>
      <c r="BP28" s="1419"/>
      <c r="BQ28" s="1422"/>
      <c r="BR28" s="1419"/>
      <c r="BS28" s="1419"/>
      <c r="BT28" s="1419"/>
      <c r="BU28" s="1419"/>
      <c r="BV28" s="1419"/>
      <c r="BW28" s="1423"/>
      <c r="BX28" s="1368" t="s">
        <v>459</v>
      </c>
      <c r="BY28" s="1369"/>
      <c r="BZ28" s="1369"/>
      <c r="CA28" s="1369"/>
      <c r="CB28" s="1438"/>
      <c r="CC28" s="1439"/>
      <c r="CD28" s="1440"/>
      <c r="CE28" s="1401"/>
      <c r="CF28" s="1402"/>
      <c r="CG28" s="1402"/>
      <c r="CH28" s="1403"/>
      <c r="CI28" s="550"/>
      <c r="CJ28" s="190"/>
      <c r="CK28" s="190"/>
      <c r="CL28" s="190"/>
      <c r="CM28" s="190"/>
      <c r="CN28" s="190"/>
      <c r="CO28" s="190"/>
    </row>
    <row r="29" spans="1:113" s="94" customFormat="1" ht="3.75" customHeight="1" thickBot="1" x14ac:dyDescent="0.25">
      <c r="B29" s="581"/>
      <c r="C29" s="581"/>
      <c r="D29" s="581"/>
      <c r="E29" s="581"/>
      <c r="F29" s="581"/>
      <c r="G29" s="581"/>
      <c r="H29" s="581"/>
      <c r="I29" s="582"/>
      <c r="J29" s="582"/>
      <c r="K29" s="582"/>
      <c r="L29" s="582"/>
      <c r="M29" s="582"/>
      <c r="N29" s="582"/>
      <c r="O29" s="582"/>
      <c r="P29" s="582"/>
      <c r="Q29" s="582"/>
      <c r="R29" s="582"/>
      <c r="S29" s="582"/>
      <c r="T29" s="582"/>
      <c r="U29" s="582"/>
      <c r="V29" s="582"/>
      <c r="W29" s="582"/>
      <c r="X29" s="582"/>
      <c r="Y29" s="582"/>
      <c r="Z29" s="582"/>
      <c r="AA29" s="582"/>
      <c r="AB29" s="582"/>
      <c r="AC29" s="583"/>
      <c r="AD29" s="583"/>
      <c r="AE29" s="583"/>
      <c r="AF29" s="583"/>
      <c r="AG29" s="584"/>
      <c r="AH29" s="584"/>
      <c r="AI29" s="584"/>
      <c r="AJ29" s="584"/>
      <c r="AK29" s="584"/>
      <c r="AL29" s="584"/>
      <c r="AM29" s="584"/>
      <c r="AN29" s="584"/>
      <c r="AO29" s="581"/>
      <c r="AP29" s="581"/>
      <c r="AQ29" s="581"/>
      <c r="AR29" s="581"/>
      <c r="AS29" s="581"/>
      <c r="AT29" s="585"/>
      <c r="AU29" s="585"/>
      <c r="AV29" s="585"/>
      <c r="AW29" s="585"/>
      <c r="AX29" s="585"/>
      <c r="AY29" s="585"/>
      <c r="AZ29" s="585"/>
      <c r="BA29" s="585"/>
      <c r="BB29" s="585"/>
      <c r="BC29" s="585"/>
      <c r="BD29" s="585"/>
      <c r="BE29" s="585"/>
      <c r="BF29" s="586"/>
      <c r="BG29" s="586"/>
      <c r="BH29" s="586"/>
      <c r="BI29" s="586"/>
      <c r="BJ29" s="586"/>
      <c r="BK29" s="586"/>
      <c r="BL29" s="586"/>
      <c r="BM29" s="586"/>
      <c r="BN29" s="586"/>
      <c r="BO29" s="586"/>
      <c r="BP29" s="586"/>
      <c r="BQ29" s="586"/>
      <c r="BR29" s="586"/>
      <c r="BS29" s="586"/>
      <c r="BT29" s="586"/>
      <c r="BU29" s="586"/>
      <c r="BV29" s="586"/>
      <c r="BW29" s="586"/>
      <c r="BX29" s="583"/>
      <c r="BY29" s="583"/>
      <c r="BZ29" s="583"/>
      <c r="CA29" s="583"/>
      <c r="CB29" s="581"/>
      <c r="CC29" s="581"/>
      <c r="CD29" s="581"/>
      <c r="CE29" s="586"/>
      <c r="CF29" s="586"/>
      <c r="CG29" s="586"/>
      <c r="CH29" s="586"/>
      <c r="CI29" s="550"/>
      <c r="CJ29" s="550"/>
      <c r="CK29" s="550"/>
      <c r="CL29" s="550"/>
      <c r="CM29" s="550"/>
      <c r="CN29" s="550"/>
      <c r="CO29" s="550"/>
    </row>
    <row r="30" spans="1:113" ht="15" customHeight="1" x14ac:dyDescent="0.2">
      <c r="A30" s="409">
        <v>1</v>
      </c>
      <c r="B30" s="1301"/>
      <c r="C30" s="1302"/>
      <c r="D30" s="1302"/>
      <c r="E30" s="1302"/>
      <c r="F30" s="1302"/>
      <c r="G30" s="1302"/>
      <c r="H30" s="1302"/>
      <c r="I30" s="1302"/>
      <c r="J30" s="1302"/>
      <c r="K30" s="1302"/>
      <c r="L30" s="1302"/>
      <c r="M30" s="1302"/>
      <c r="N30" s="1302"/>
      <c r="O30" s="1302"/>
      <c r="P30" s="1302"/>
      <c r="Q30" s="1302"/>
      <c r="R30" s="1302"/>
      <c r="S30" s="1302"/>
      <c r="T30" s="1303"/>
      <c r="U30" s="1447" t="str">
        <f>IF(NOT('DATA ENTRY SHEET'!J20=""),'DATA ENTRY SHEET'!J20,"")</f>
        <v/>
      </c>
      <c r="V30" s="1448"/>
      <c r="W30" s="1448"/>
      <c r="X30" s="1448"/>
      <c r="Y30" s="1448"/>
      <c r="Z30" s="1448"/>
      <c r="AA30" s="1448"/>
      <c r="AB30" s="1449"/>
      <c r="AC30" s="1465" t="str">
        <f>IF('DATA ENTRY SHEET'!AW20&lt;&gt;"",IF(NOT(AQ3="EDLP"),IF(NOT(AQ3="NON-EDLP"),TEXT('DATA ENTRY SHEET'!AW20,"$#0.00"),_xlfn.CONCAT(TEXT('DATA ENTRY SHEET'!AW20,"$#0.00")," (NON-EDLP, ADJ is $0.00)")),_xlfn.CONCAT(TEXT('DATA ENTRY SHEET'!AW20,"$#0.00")," (EDLP, ADJ is $0.00)")),"")</f>
        <v/>
      </c>
      <c r="AD30" s="1466"/>
      <c r="AE30" s="1466"/>
      <c r="AF30" s="1466"/>
      <c r="AG30" s="1466"/>
      <c r="AH30" s="1466"/>
      <c r="AI30" s="1466"/>
      <c r="AJ30" s="1466"/>
      <c r="AK30" s="1466"/>
      <c r="AL30" s="1466"/>
      <c r="AM30" s="1466"/>
      <c r="AN30" s="1467"/>
      <c r="AO30" s="1450" t="str">
        <f>IF(NOT('DATA ENTRY SHEET'!BG20=""),'DATA ENTRY SHEET'!BG20,"")</f>
        <v/>
      </c>
      <c r="AP30" s="1451"/>
      <c r="AQ30" s="1451"/>
      <c r="AR30" s="1451"/>
      <c r="AS30" s="1452"/>
      <c r="AT30" s="1453" t="e">
        <f>IF($AT$26="REG",(AO30-AC30)/AO30,IF(AND(NOT(AO30=""),NOT(_xlfn.NUMBERVALUE(RIGHT(LEFT(AC30,FIND("(",AC30)-1),LEN(LEFT(AC30,FIND("(",AC30)-1))-1))="")),(AO30-_xlfn.NUMBERVALUE(RIGHT(LEFT(AC30,FIND("(",AC30)-1),LEN(LEFT(AC30,FIND("(",AC30)-1))-1)))/AO30,""))</f>
        <v>#VALUE!</v>
      </c>
      <c r="AU30" s="1454"/>
      <c r="AV30" s="1455"/>
      <c r="AW30" s="1453" t="str">
        <f>IF(AND(NOT(AO30=""),NOT(AC31="")),(AO30-(AC30-AC31))/AO30,"")</f>
        <v/>
      </c>
      <c r="AX30" s="1454"/>
      <c r="AY30" s="1455"/>
      <c r="AZ30" s="1453" t="str">
        <f>IF(AND(NOT(AO30=""),NOT(AG31="")),(AO30-(AC30-AG31))/AO30,"")</f>
        <v/>
      </c>
      <c r="BA30" s="1454"/>
      <c r="BB30" s="1455"/>
      <c r="BC30" s="1456" t="str">
        <f>IF(AND(NOT(AO30=""),NOT(AK31="")),(AO30-(AC30-AK31))/AO30,"")</f>
        <v/>
      </c>
      <c r="BD30" s="1457"/>
      <c r="BE30" s="1458"/>
      <c r="BF30" s="1459" t="str">
        <f>IF(AND(NOT(AC31=""),NOT(BF31="")),AC31*BF31,"")</f>
        <v/>
      </c>
      <c r="BG30" s="1460"/>
      <c r="BH30" s="1460"/>
      <c r="BI30" s="1460"/>
      <c r="BJ30" s="1460"/>
      <c r="BK30" s="1461"/>
      <c r="BL30" s="1462" t="str">
        <f>IF(AND(NOT(AG31=""),NOT(BL31="")),AG31*BL31,"")</f>
        <v/>
      </c>
      <c r="BM30" s="1463"/>
      <c r="BN30" s="1463"/>
      <c r="BO30" s="1463"/>
      <c r="BP30" s="1463"/>
      <c r="BQ30" s="1464"/>
      <c r="BR30" s="1459" t="str">
        <f>IF(AND(NOT(AK31=""),NOT(BR31="")),AK31*BR31,"")</f>
        <v/>
      </c>
      <c r="BS30" s="1460"/>
      <c r="BT30" s="1460"/>
      <c r="BU30" s="1460"/>
      <c r="BV30" s="1460"/>
      <c r="BW30" s="1461"/>
      <c r="BX30" s="1468" t="str">
        <f>IF(NOT('DATA ENTRY SHEET'!BN20=""),'DATA ENTRY SHEET'!BN20,"")</f>
        <v/>
      </c>
      <c r="BY30" s="1469"/>
      <c r="BZ30" s="1469"/>
      <c r="CA30" s="1470"/>
      <c r="CB30" s="1465" t="str">
        <f>IF(NOT('DATA ENTRY SHEET'!AR20=""),'DATA ENTRY SHEET'!AR20,"")</f>
        <v/>
      </c>
      <c r="CC30" s="1466"/>
      <c r="CD30" s="1467"/>
      <c r="CE30" s="1471"/>
      <c r="CF30" s="1472"/>
      <c r="CG30" s="1472"/>
      <c r="CH30" s="1473"/>
      <c r="CI30" s="550"/>
      <c r="CJ30" s="190"/>
      <c r="CK30" s="190"/>
      <c r="CL30" s="190"/>
      <c r="CM30" s="190"/>
      <c r="CN30" s="190"/>
      <c r="CO30" s="190"/>
    </row>
    <row r="31" spans="1:113" ht="15" customHeight="1" x14ac:dyDescent="0.2">
      <c r="A31" s="409"/>
      <c r="B31" s="1501" t="str">
        <f>IF(NOT('DATA ENTRY SHEET'!B20=""),'DATA ENTRY SHEET'!B20,"")</f>
        <v/>
      </c>
      <c r="C31" s="1502"/>
      <c r="D31" s="1502"/>
      <c r="E31" s="1502"/>
      <c r="F31" s="1502"/>
      <c r="G31" s="1502"/>
      <c r="H31" s="1502"/>
      <c r="I31" s="1502"/>
      <c r="J31" s="1502"/>
      <c r="K31" s="1502"/>
      <c r="L31" s="1502"/>
      <c r="M31" s="1502"/>
      <c r="N31" s="1502"/>
      <c r="O31" s="1502"/>
      <c r="P31" s="1502"/>
      <c r="Q31" s="1502"/>
      <c r="R31" s="1502"/>
      <c r="S31" s="1502"/>
      <c r="T31" s="1503"/>
      <c r="U31" s="1504" t="str">
        <f>IF(NOT('DATA ENTRY SHEET'!AD20=""),'DATA ENTRY SHEET'!AD20,"")</f>
        <v/>
      </c>
      <c r="V31" s="1505"/>
      <c r="W31" s="1505"/>
      <c r="X31" s="1505"/>
      <c r="Y31" s="1505"/>
      <c r="Z31" s="1505"/>
      <c r="AA31" s="1505"/>
      <c r="AB31" s="1506"/>
      <c r="AC31" s="1507" t="str">
        <f>IF(NOT('DATA ENTRY SHEET'!BA20=""),IF(I33="","UPK?",TEXT('DATA ENTRY SHEET'!BA20/I33,"$#0.00")),"")</f>
        <v/>
      </c>
      <c r="AD31" s="1508"/>
      <c r="AE31" s="1508"/>
      <c r="AF31" s="1509"/>
      <c r="AG31" s="1507" t="str">
        <f>IF(NOT('DATA ENTRY SHEET'!BB20=""),IF('DATA ENTRY SHEET'!F20="","UPK?",TEXT('DATA ENTRY SHEET'!BB20/'DATA ENTRY SHEET'!F20,"$#0.00")),"")</f>
        <v/>
      </c>
      <c r="AH31" s="1508"/>
      <c r="AI31" s="1508"/>
      <c r="AJ31" s="1509"/>
      <c r="AK31" s="1507" t="str">
        <f>IF(NOT('DATA ENTRY SHEET'!BC20=""),IF('DATA ENTRY SHEET'!F20="","UPK?",TEXT('DATA ENTRY SHEET'!BC20/'DATA ENTRY SHEET'!F20,"$#0.00")),"")</f>
        <v/>
      </c>
      <c r="AL31" s="1508"/>
      <c r="AM31" s="1508"/>
      <c r="AN31" s="1509"/>
      <c r="AO31" s="1510" t="str">
        <f>IF(NOT('DATA ENTRY SHEET'!BH20=""),'DATA ENTRY SHEET'!BH20,"")</f>
        <v/>
      </c>
      <c r="AP31" s="1511"/>
      <c r="AQ31" s="1511"/>
      <c r="AR31" s="1511"/>
      <c r="AS31" s="1512"/>
      <c r="AT31" s="1492" t="e">
        <f>IF($AT$26="REG",(AO31-AC30)/AO31,IF(AND(NOT(AO31=""),NOT(_xlfn.NUMBERVALUE(RIGHT(LEFT(AC30,FIND("(",AC30)-1),LEN(LEFT(AC30,FIND("(",AC30)-1))-1))="")),(AO31-_xlfn.NUMBERVALUE(RIGHT(LEFT(AC30,FIND("(",AC30)-1),LEN(LEFT(AC30,FIND("(",AC30)-1))-1)))/AO31,""))</f>
        <v>#VALUE!</v>
      </c>
      <c r="AU31" s="1493"/>
      <c r="AV31" s="1494"/>
      <c r="AW31" s="1492" t="str">
        <f>IF(AND(NOT(AO31=""),NOT(AC31="")),(AO31-(AC30-AC31))/AO31,"")</f>
        <v/>
      </c>
      <c r="AX31" s="1493"/>
      <c r="AY31" s="1494"/>
      <c r="AZ31" s="1492" t="str">
        <f>IF(AND(NOT(AO31=""),NOT(AG31="")),(AO31-(AC30-AG31))/AO31,"")</f>
        <v/>
      </c>
      <c r="BA31" s="1493"/>
      <c r="BB31" s="1494"/>
      <c r="BC31" s="1495" t="str">
        <f>IF(AND(NOT(AO31=""),NOT(AK31="")),(AO31-(AC30-AK31))/AO31,"")</f>
        <v/>
      </c>
      <c r="BD31" s="1496"/>
      <c r="BE31" s="1497"/>
      <c r="BF31" s="1480" t="str">
        <f>IF(NOT('DATA ENTRY SHEET'!BK20=""),'DATA ENTRY SHEET'!BK20,"")</f>
        <v/>
      </c>
      <c r="BG31" s="1481"/>
      <c r="BH31" s="1481"/>
      <c r="BI31" s="1481"/>
      <c r="BJ31" s="1481"/>
      <c r="BK31" s="1482"/>
      <c r="BL31" s="1498" t="str">
        <f>IF(NOT('DATA ENTRY SHEET'!BL20=""),'DATA ENTRY SHEET'!BL20,"")</f>
        <v/>
      </c>
      <c r="BM31" s="1499"/>
      <c r="BN31" s="1499"/>
      <c r="BO31" s="1499"/>
      <c r="BP31" s="1499"/>
      <c r="BQ31" s="1500"/>
      <c r="BR31" s="1480" t="str">
        <f>IF(NOT('DATA ENTRY SHEET'!BM20=""),'DATA ENTRY SHEET'!BM20,"")</f>
        <v/>
      </c>
      <c r="BS31" s="1481"/>
      <c r="BT31" s="1481"/>
      <c r="BU31" s="1481"/>
      <c r="BV31" s="1481"/>
      <c r="BW31" s="1482"/>
      <c r="BX31" s="1483" t="str">
        <f>IF(NOT('DATA ENTRY SHEET'!BO20=""),'DATA ENTRY SHEET'!BO20,"")</f>
        <v/>
      </c>
      <c r="BY31" s="1484"/>
      <c r="BZ31" s="1484"/>
      <c r="CA31" s="1485"/>
      <c r="CB31" s="1486"/>
      <c r="CC31" s="1487"/>
      <c r="CD31" s="1488"/>
      <c r="CE31" s="1474"/>
      <c r="CF31" s="1475"/>
      <c r="CG31" s="1475"/>
      <c r="CH31" s="1476"/>
      <c r="CI31" s="550"/>
      <c r="CJ31" s="190"/>
      <c r="CK31" s="190"/>
      <c r="CL31" s="190"/>
      <c r="CM31" s="190"/>
      <c r="CN31" s="190"/>
      <c r="CO31" s="190"/>
    </row>
    <row r="32" spans="1:113" ht="15" customHeight="1" thickBot="1" x14ac:dyDescent="0.25">
      <c r="A32" s="409"/>
      <c r="B32" s="1615" t="str">
        <f>IF(NOT('DATA ENTRY SHEET'!C20=""),'DATA ENTRY SHEET'!C20,"")</f>
        <v/>
      </c>
      <c r="C32" s="1616"/>
      <c r="D32" s="1616"/>
      <c r="E32" s="1616"/>
      <c r="F32" s="1616"/>
      <c r="G32" s="1616"/>
      <c r="H32" s="1616"/>
      <c r="I32" s="1616"/>
      <c r="J32" s="1616"/>
      <c r="K32" s="1616"/>
      <c r="L32" s="1616"/>
      <c r="M32" s="1616"/>
      <c r="N32" s="1616"/>
      <c r="O32" s="1616"/>
      <c r="P32" s="1616"/>
      <c r="Q32" s="1616"/>
      <c r="R32" s="1616"/>
      <c r="S32" s="1616"/>
      <c r="T32" s="655" t="str">
        <f>IF('DATA ENTRY SHEET'!AG20&lt;&gt;"",LEFT('DATA ENTRY SHEET'!AG20,1),"")</f>
        <v/>
      </c>
      <c r="U32" s="1535" t="str">
        <f>IF(NOT('DATA ENTRY SHEET'!AF20=""),'DATA ENTRY SHEET'!AF20,"")</f>
        <v/>
      </c>
      <c r="V32" s="1536"/>
      <c r="W32" s="1536"/>
      <c r="X32" s="1536"/>
      <c r="Y32" s="1536"/>
      <c r="Z32" s="1536"/>
      <c r="AA32" s="1536"/>
      <c r="AB32" s="1537"/>
      <c r="AC32" s="1562" t="e">
        <f>(AC30-(AC30-AC31))/AC30</f>
        <v>#VALUE!</v>
      </c>
      <c r="AD32" s="1562"/>
      <c r="AE32" s="1562"/>
      <c r="AF32" s="1563"/>
      <c r="AG32" s="1564" t="e">
        <f>(AC30-(AC30-AG31))/AC30</f>
        <v>#VALUE!</v>
      </c>
      <c r="AH32" s="1562"/>
      <c r="AI32" s="1562"/>
      <c r="AJ32" s="1563"/>
      <c r="AK32" s="1564" t="e">
        <f>(AC30-(AC30-AK31))/AC30</f>
        <v>#VALUE!</v>
      </c>
      <c r="AL32" s="1562"/>
      <c r="AM32" s="1562"/>
      <c r="AN32" s="1563"/>
      <c r="AO32" s="1510" t="str">
        <f>IF(NOT('DATA ENTRY SHEET'!BI20=""),'DATA ENTRY SHEET'!BI20,"")</f>
        <v/>
      </c>
      <c r="AP32" s="1511"/>
      <c r="AQ32" s="1511"/>
      <c r="AR32" s="1511"/>
      <c r="AS32" s="1512"/>
      <c r="AT32" s="1492" t="e">
        <f>IF($AT$26="REG",(AO32-AC30)/AO32,IF(AND(NOT(AO32=""),NOT(_xlfn.NUMBERVALUE(RIGHT(LEFT(AC30,FIND("(",AC30)-1),LEN(LEFT(AC30,FIND("(",AC30)-1))-1))="")),(AO32-_xlfn.NUMBERVALUE(RIGHT(LEFT(AC30,FIND("(",AC30)-1),LEN(LEFT(AC30,FIND("(",AC30)-1))-1)))/AO32,""))</f>
        <v>#VALUE!</v>
      </c>
      <c r="AU32" s="1493"/>
      <c r="AV32" s="1494"/>
      <c r="AW32" s="1492" t="str">
        <f>IF(AND(NOT(AO32=""),NOT(AC31="")),(AO32-(AC30-AC31))/AO32,"")</f>
        <v/>
      </c>
      <c r="AX32" s="1493"/>
      <c r="AY32" s="1494"/>
      <c r="AZ32" s="1492" t="str">
        <f>IF(AND(NOT(AO32=""),NOT(AG31="")),(AO32-(AC30-AG31))/AO32,"")</f>
        <v/>
      </c>
      <c r="BA32" s="1493"/>
      <c r="BB32" s="1494"/>
      <c r="BC32" s="1495" t="str">
        <f>IF(AND(NOT(AO32=""),NOT(AK31="")),(AO32-(AC30-AK31))/AO32,"")</f>
        <v/>
      </c>
      <c r="BD32" s="1496"/>
      <c r="BE32" s="1497"/>
      <c r="BF32" s="1529" t="str">
        <f>IF(AND(NOT(BF31=""),NOT(AC31="")),BF31*(AC30-AC31),"")</f>
        <v/>
      </c>
      <c r="BG32" s="1530"/>
      <c r="BH32" s="1530"/>
      <c r="BI32" s="1530"/>
      <c r="BJ32" s="1530"/>
      <c r="BK32" s="1531"/>
      <c r="BL32" s="1532" t="str">
        <f>IF(AND(NOT(BL31=""),NOT(AG31="")),BL31*(AC30-AG31),"")</f>
        <v/>
      </c>
      <c r="BM32" s="1533"/>
      <c r="BN32" s="1533"/>
      <c r="BO32" s="1533"/>
      <c r="BP32" s="1533"/>
      <c r="BQ32" s="1534"/>
      <c r="BR32" s="1489" t="str">
        <f>IF(AND(NOT(BR31=""),NOT(AK31="")),BR31*(AC30-AK31),"")</f>
        <v/>
      </c>
      <c r="BS32" s="1490"/>
      <c r="BT32" s="1490"/>
      <c r="BU32" s="1490"/>
      <c r="BV32" s="1490"/>
      <c r="BW32" s="1491"/>
      <c r="BX32" s="1483" t="str">
        <f>IF(NOT('DATA ENTRY SHEET'!BP20=""),'DATA ENTRY SHEET'!BP20,"")</f>
        <v/>
      </c>
      <c r="BY32" s="1484"/>
      <c r="BZ32" s="1484"/>
      <c r="CA32" s="1485"/>
      <c r="CB32" s="1513" t="str">
        <f>IF(NOT('DATA ENTRY SHEET'!AP20=""),'DATA ENTRY SHEET'!AP20,"")</f>
        <v/>
      </c>
      <c r="CC32" s="1514"/>
      <c r="CD32" s="1515"/>
      <c r="CE32" s="1474"/>
      <c r="CF32" s="1475"/>
      <c r="CG32" s="1475"/>
      <c r="CH32" s="1476"/>
      <c r="CI32" s="550"/>
      <c r="CJ32" s="190"/>
      <c r="CK32" s="190"/>
      <c r="CL32" s="190"/>
      <c r="CM32" s="190"/>
      <c r="CN32" s="190"/>
      <c r="CO32" s="190"/>
    </row>
    <row r="33" spans="1:93" ht="15" customHeight="1" thickBot="1" x14ac:dyDescent="0.25">
      <c r="A33" s="409"/>
      <c r="B33" s="1516" t="str">
        <f>IF(NOT('DATA ENTRY SHEET'!D20=""),'DATA ENTRY SHEET'!D20,"")</f>
        <v/>
      </c>
      <c r="C33" s="1517"/>
      <c r="D33" s="1517"/>
      <c r="E33" s="1518"/>
      <c r="F33" s="1519" t="str">
        <f>IF(NOT('DATA ENTRY SHEET'!E20=""),'DATA ENTRY SHEET'!E20,"")</f>
        <v/>
      </c>
      <c r="G33" s="1520"/>
      <c r="H33" s="1521"/>
      <c r="I33" s="1522" t="str">
        <f>IF(NOT('DATA ENTRY SHEET'!F20=""),'DATA ENTRY SHEET'!F20,"")</f>
        <v/>
      </c>
      <c r="J33" s="1518"/>
      <c r="K33" s="1522" t="str">
        <f>IF(NOT('DATA ENTRY SHEET'!G20=""),'DATA ENTRY SHEET'!G20,"")</f>
        <v/>
      </c>
      <c r="L33" s="1518"/>
      <c r="M33" s="1523" t="str">
        <f>IF(NOT('DATA ENTRY SHEET'!H20=""),'DATA ENTRY SHEET'!H20,"")</f>
        <v/>
      </c>
      <c r="N33" s="1524"/>
      <c r="O33" s="1524"/>
      <c r="P33" s="1524"/>
      <c r="Q33" s="1525"/>
      <c r="R33" s="1522" t="str">
        <f>IF(NOT('DATA ENTRY SHEET'!I20=""),'DATA ENTRY SHEET'!I20,"")</f>
        <v/>
      </c>
      <c r="S33" s="1517"/>
      <c r="T33" s="1518"/>
      <c r="U33" s="1526" t="str">
        <f>IF(NOT('DATA ENTRY SHEET'!AE20=""),'DATA ENTRY SHEET'!AE20,"")</f>
        <v/>
      </c>
      <c r="V33" s="1527"/>
      <c r="W33" s="1527"/>
      <c r="X33" s="1527"/>
      <c r="Y33" s="1527"/>
      <c r="Z33" s="1527"/>
      <c r="AA33" s="1527"/>
      <c r="AB33" s="1528"/>
      <c r="AC33" s="1529" t="str">
        <f>IF(NOT('DATA ENTRY SHEET'!BA20=""),'DATA ENTRY SHEET'!BA20,"")</f>
        <v/>
      </c>
      <c r="AD33" s="1530"/>
      <c r="AE33" s="1530"/>
      <c r="AF33" s="1531"/>
      <c r="AG33" s="1529" t="e">
        <f>SUM(I33*AG31)</f>
        <v>#VALUE!</v>
      </c>
      <c r="AH33" s="1530"/>
      <c r="AI33" s="1530"/>
      <c r="AJ33" s="1531"/>
      <c r="AK33" s="1529" t="e">
        <f>SUM(I33*AK31)</f>
        <v>#VALUE!</v>
      </c>
      <c r="AL33" s="1530"/>
      <c r="AM33" s="1530"/>
      <c r="AN33" s="1531"/>
      <c r="AO33" s="1544" t="str">
        <f>IF(NOT('DATA ENTRY SHEET'!BJ20=""),'DATA ENTRY SHEET'!BJ20,"")</f>
        <v/>
      </c>
      <c r="AP33" s="1545"/>
      <c r="AQ33" s="1545"/>
      <c r="AR33" s="1545"/>
      <c r="AS33" s="1546"/>
      <c r="AT33" s="1547" t="e">
        <f>IF($AT$26="REG",(AO33-AC30)/AO33,IF(AND(NOT(AO33=""),NOT(_xlfn.NUMBERVALUE(RIGHT(LEFT(AC30,FIND("(",AC30)-1),LEN(LEFT(AC30,FIND("(",AC30)-1))-1))="")),(AO33-_xlfn.NUMBERVALUE(RIGHT(LEFT(AC30,FIND("(",AC30)-1),LEN(LEFT(AC30,FIND("(",AC30)-1))-1)))/AO33,""))</f>
        <v>#VALUE!</v>
      </c>
      <c r="AU33" s="1548"/>
      <c r="AV33" s="1549"/>
      <c r="AW33" s="1547" t="str">
        <f>IF(AND(NOT(AO33=""),NOT(AC31="")),(AO33-(AC30-AC31))/AO33,"")</f>
        <v/>
      </c>
      <c r="AX33" s="1548"/>
      <c r="AY33" s="1549"/>
      <c r="AZ33" s="1547" t="str">
        <f>IF(AND(NOT(AO33=""),NOT(AG31="")),(AO33-(AC30-AG31))/AO33,"")</f>
        <v/>
      </c>
      <c r="BA33" s="1548"/>
      <c r="BB33" s="1549"/>
      <c r="BC33" s="1538" t="str">
        <f>IF(AND(NOT(AO33=""),NOT(AK31="")),(AO33-(AC30-AK31))/AO33,"")</f>
        <v/>
      </c>
      <c r="BD33" s="1539"/>
      <c r="BE33" s="1540"/>
      <c r="BF33" s="1541" t="s">
        <v>833</v>
      </c>
      <c r="BG33" s="1542"/>
      <c r="BH33" s="1542"/>
      <c r="BI33" s="1542"/>
      <c r="BJ33" s="1542"/>
      <c r="BK33" s="1543"/>
      <c r="BL33" s="1565">
        <f>SUM('DATA ENTRY SHEET'!$BY$20:$BY$83)</f>
        <v>0</v>
      </c>
      <c r="BM33" s="1566"/>
      <c r="BN33" s="1566"/>
      <c r="BO33" s="1566"/>
      <c r="BP33" s="1566"/>
      <c r="BQ33" s="1567"/>
      <c r="BR33" s="1568" t="s">
        <v>825</v>
      </c>
      <c r="BS33" s="1569"/>
      <c r="BT33" s="1569"/>
      <c r="BU33" s="1569" t="str">
        <f>IF(NOT('DATA ENTRY SHEET'!AU20=""),'DATA ENTRY SHEET'!AU20,"")</f>
        <v/>
      </c>
      <c r="BV33" s="1569"/>
      <c r="BW33" s="1570"/>
      <c r="BX33" s="1571"/>
      <c r="BY33" s="1572"/>
      <c r="BZ33" s="1572"/>
      <c r="CA33" s="1573"/>
      <c r="CB33" s="1556" t="str">
        <f>IF(NOT('DATA ENTRY SHEET'!AQ20=""),'DATA ENTRY SHEET'!AQ20,"")</f>
        <v/>
      </c>
      <c r="CC33" s="1557"/>
      <c r="CD33" s="1558"/>
      <c r="CE33" s="1477"/>
      <c r="CF33" s="1478"/>
      <c r="CG33" s="1478"/>
      <c r="CH33" s="1479"/>
      <c r="CI33" s="550"/>
      <c r="CJ33" s="190"/>
      <c r="CK33" s="190"/>
      <c r="CL33" s="190"/>
      <c r="CM33" s="190"/>
      <c r="CN33" s="190"/>
      <c r="CO33" s="190"/>
    </row>
    <row r="34" spans="1:93" s="94" customFormat="1" ht="3.75" customHeight="1" thickBot="1" x14ac:dyDescent="0.25">
      <c r="A34" s="409"/>
      <c r="B34" s="572"/>
      <c r="C34" s="572"/>
      <c r="D34" s="572"/>
      <c r="E34" s="572"/>
      <c r="F34" s="573"/>
      <c r="G34" s="573"/>
      <c r="H34" s="573"/>
      <c r="I34" s="572"/>
      <c r="J34" s="572"/>
      <c r="K34" s="572"/>
      <c r="L34" s="572"/>
      <c r="M34" s="574"/>
      <c r="N34" s="574"/>
      <c r="O34" s="574"/>
      <c r="P34" s="574"/>
      <c r="Q34" s="574"/>
      <c r="R34" s="572"/>
      <c r="S34" s="572"/>
      <c r="T34" s="572"/>
      <c r="U34" s="653"/>
      <c r="V34" s="653"/>
      <c r="W34" s="653"/>
      <c r="X34" s="653"/>
      <c r="Y34" s="653"/>
      <c r="Z34" s="653"/>
      <c r="AA34" s="653"/>
      <c r="AB34" s="653"/>
      <c r="AC34" s="576"/>
      <c r="AD34" s="576"/>
      <c r="AE34" s="576"/>
      <c r="AF34" s="576"/>
      <c r="AG34" s="576"/>
      <c r="AH34" s="576"/>
      <c r="AI34" s="576"/>
      <c r="AJ34" s="576"/>
      <c r="AK34" s="576"/>
      <c r="AL34" s="576"/>
      <c r="AM34" s="576"/>
      <c r="AN34" s="576"/>
      <c r="AO34" s="577"/>
      <c r="AP34" s="577"/>
      <c r="AQ34" s="577"/>
      <c r="AR34" s="577"/>
      <c r="AS34" s="577"/>
      <c r="AT34" s="578"/>
      <c r="AU34" s="578"/>
      <c r="AV34" s="578"/>
      <c r="AW34" s="578"/>
      <c r="AX34" s="578"/>
      <c r="AY34" s="578"/>
      <c r="AZ34" s="578"/>
      <c r="BA34" s="578"/>
      <c r="BB34" s="578"/>
      <c r="BC34" s="579"/>
      <c r="BD34" s="579"/>
      <c r="BE34" s="579"/>
      <c r="BF34" s="580"/>
      <c r="BG34" s="580"/>
      <c r="BH34" s="580"/>
      <c r="BI34" s="580"/>
      <c r="BJ34" s="580"/>
      <c r="BK34" s="580"/>
      <c r="BL34" s="580"/>
      <c r="BM34" s="580"/>
      <c r="BN34" s="580"/>
      <c r="BO34" s="580"/>
      <c r="BP34" s="580"/>
      <c r="BQ34" s="580"/>
      <c r="BR34" s="580"/>
      <c r="BS34" s="580"/>
      <c r="BT34" s="580"/>
      <c r="BU34" s="580"/>
      <c r="BV34" s="580"/>
      <c r="BW34" s="580"/>
      <c r="BX34" s="580"/>
      <c r="BY34" s="580"/>
      <c r="BZ34" s="580"/>
      <c r="CA34" s="580"/>
      <c r="CB34" s="580"/>
      <c r="CC34" s="580"/>
      <c r="CD34" s="580"/>
      <c r="CE34" s="572"/>
      <c r="CF34" s="572"/>
      <c r="CG34" s="572"/>
      <c r="CH34" s="572"/>
      <c r="CI34" s="550"/>
      <c r="CJ34" s="550"/>
      <c r="CK34" s="550"/>
      <c r="CL34" s="550"/>
      <c r="CM34" s="550"/>
      <c r="CN34" s="550"/>
      <c r="CO34" s="550"/>
    </row>
    <row r="35" spans="1:93" ht="15" customHeight="1" x14ac:dyDescent="0.2">
      <c r="A35" s="409">
        <v>2</v>
      </c>
      <c r="B35" s="1301"/>
      <c r="C35" s="1302"/>
      <c r="D35" s="1302"/>
      <c r="E35" s="1302"/>
      <c r="F35" s="1302"/>
      <c r="G35" s="1302"/>
      <c r="H35" s="1302"/>
      <c r="I35" s="1302"/>
      <c r="J35" s="1302"/>
      <c r="K35" s="1302"/>
      <c r="L35" s="1302"/>
      <c r="M35" s="1302"/>
      <c r="N35" s="1302"/>
      <c r="O35" s="1302"/>
      <c r="P35" s="1302"/>
      <c r="Q35" s="1302"/>
      <c r="R35" s="1302"/>
      <c r="S35" s="1302"/>
      <c r="T35" s="1303"/>
      <c r="U35" s="1447" t="str">
        <f>IF(NOT('DATA ENTRY SHEET'!J21=""),'DATA ENTRY SHEET'!J21,"")</f>
        <v/>
      </c>
      <c r="V35" s="1448"/>
      <c r="W35" s="1448"/>
      <c r="X35" s="1448"/>
      <c r="Y35" s="1448"/>
      <c r="Z35" s="1448"/>
      <c r="AA35" s="1448"/>
      <c r="AB35" s="1449"/>
      <c r="AC35" s="1465" t="str">
        <f>IF('DATA ENTRY SHEET'!AW21&lt;&gt;"",IF(NOT(AQ3="EDLP"),IF(NOT(AQ3="NON-EDLP"),TEXT('DATA ENTRY SHEET'!AW21,"$#0.00"),_xlfn.CONCAT(TEXT('DATA ENTRY SHEET'!AW21,"$#0.00")," (NON-EDLP, ADJ is $0.00)")),_xlfn.CONCAT(TEXT('DATA ENTRY SHEET'!AW21,"$#0.00")," (EDLP, ADJ is $0.00)")),"")</f>
        <v/>
      </c>
      <c r="AD35" s="1466"/>
      <c r="AE35" s="1466"/>
      <c r="AF35" s="1466"/>
      <c r="AG35" s="1466"/>
      <c r="AH35" s="1466"/>
      <c r="AI35" s="1466"/>
      <c r="AJ35" s="1466"/>
      <c r="AK35" s="1466"/>
      <c r="AL35" s="1466"/>
      <c r="AM35" s="1466"/>
      <c r="AN35" s="1467"/>
      <c r="AO35" s="1450" t="str">
        <f>IF(NOT('DATA ENTRY SHEET'!BG21=""),'DATA ENTRY SHEET'!BG21,"")</f>
        <v/>
      </c>
      <c r="AP35" s="1451"/>
      <c r="AQ35" s="1451"/>
      <c r="AR35" s="1451"/>
      <c r="AS35" s="1452"/>
      <c r="AT35" s="1453" t="e">
        <f>IF($AT$26="REG",(AO35-AC35)/AO35,IF(AND(NOT(AO35=""),NOT(_xlfn.NUMBERVALUE(RIGHT(LEFT(AC35,FIND("(",AC35)-1),LEN(LEFT(AC35,FIND("(",AC35)-1))-1))="")),(AO35-_xlfn.NUMBERVALUE(RIGHT(LEFT(AC35,FIND("(",AC35)-1),LEN(LEFT(AC35,FIND("(",AC35)-1))-1)))/AO35,""))</f>
        <v>#VALUE!</v>
      </c>
      <c r="AU35" s="1454"/>
      <c r="AV35" s="1455"/>
      <c r="AW35" s="1453" t="str">
        <f t="shared" ref="AW35" si="0">IF(AND(NOT(AO35=""),NOT(AC36="")),(AO35-(AC35-AC36))/AO35,"")</f>
        <v/>
      </c>
      <c r="AX35" s="1454"/>
      <c r="AY35" s="1455"/>
      <c r="AZ35" s="1453" t="str">
        <f t="shared" ref="AZ35" si="1">IF(AND(NOT(AO35=""),NOT(AG36="")),(AO35-(AC35-AG36))/AO35,"")</f>
        <v/>
      </c>
      <c r="BA35" s="1454"/>
      <c r="BB35" s="1455"/>
      <c r="BC35" s="1456" t="str">
        <f t="shared" ref="BC35" si="2">IF(AND(NOT(AO35=""),NOT(AK36="")),(AO35-(AC35-AK36))/AO35,"")</f>
        <v/>
      </c>
      <c r="BD35" s="1457"/>
      <c r="BE35" s="1458"/>
      <c r="BF35" s="1459" t="str">
        <f t="shared" ref="BF35" si="3">IF(AND(NOT(AC36=""),NOT(BF36="")),AC36*BF36,"")</f>
        <v/>
      </c>
      <c r="BG35" s="1460"/>
      <c r="BH35" s="1460"/>
      <c r="BI35" s="1460"/>
      <c r="BJ35" s="1460"/>
      <c r="BK35" s="1461"/>
      <c r="BL35" s="1462" t="str">
        <f t="shared" ref="BL35" si="4">IF(AND(NOT(AG36=""),NOT(BL36="")),AG36*BL36,"")</f>
        <v/>
      </c>
      <c r="BM35" s="1463"/>
      <c r="BN35" s="1463"/>
      <c r="BO35" s="1463"/>
      <c r="BP35" s="1463"/>
      <c r="BQ35" s="1464"/>
      <c r="BR35" s="1459" t="str">
        <f t="shared" ref="BR35" si="5">IF(AND(NOT(AK36=""),NOT(BR36="")),AK36*BR36,"")</f>
        <v/>
      </c>
      <c r="BS35" s="1460"/>
      <c r="BT35" s="1460"/>
      <c r="BU35" s="1460"/>
      <c r="BV35" s="1460"/>
      <c r="BW35" s="1461"/>
      <c r="BX35" s="1468" t="str">
        <f>IF(NOT('DATA ENTRY SHEET'!BN21=""),'DATA ENTRY SHEET'!BN21,"")</f>
        <v/>
      </c>
      <c r="BY35" s="1469"/>
      <c r="BZ35" s="1469"/>
      <c r="CA35" s="1470"/>
      <c r="CB35" s="1465" t="str">
        <f>IF(NOT('DATA ENTRY SHEET'!AR21=""),'DATA ENTRY SHEET'!AR21,"")</f>
        <v/>
      </c>
      <c r="CC35" s="1466"/>
      <c r="CD35" s="1467"/>
      <c r="CE35" s="1471"/>
      <c r="CF35" s="1472"/>
      <c r="CG35" s="1472"/>
      <c r="CH35" s="1473"/>
      <c r="CI35" s="689"/>
      <c r="CJ35" s="190"/>
      <c r="CK35" s="190"/>
      <c r="CL35" s="190"/>
      <c r="CM35" s="190"/>
      <c r="CN35" s="190"/>
      <c r="CO35" s="190"/>
    </row>
    <row r="36" spans="1:93" ht="15" customHeight="1" x14ac:dyDescent="0.2">
      <c r="A36" s="409"/>
      <c r="B36" s="1501" t="str">
        <f>IF(NOT('DATA ENTRY SHEET'!B21=""),'DATA ENTRY SHEET'!B21,"")</f>
        <v/>
      </c>
      <c r="C36" s="1502"/>
      <c r="D36" s="1502"/>
      <c r="E36" s="1502"/>
      <c r="F36" s="1502"/>
      <c r="G36" s="1502"/>
      <c r="H36" s="1502"/>
      <c r="I36" s="1502"/>
      <c r="J36" s="1502"/>
      <c r="K36" s="1502"/>
      <c r="L36" s="1502"/>
      <c r="M36" s="1502"/>
      <c r="N36" s="1502"/>
      <c r="O36" s="1502"/>
      <c r="P36" s="1502"/>
      <c r="Q36" s="1502"/>
      <c r="R36" s="1502"/>
      <c r="S36" s="1502"/>
      <c r="T36" s="1503"/>
      <c r="U36" s="1504" t="str">
        <f>IF(NOT('DATA ENTRY SHEET'!AD21=""),'DATA ENTRY SHEET'!AD21,"")</f>
        <v/>
      </c>
      <c r="V36" s="1505"/>
      <c r="W36" s="1505"/>
      <c r="X36" s="1505"/>
      <c r="Y36" s="1505"/>
      <c r="Z36" s="1505"/>
      <c r="AA36" s="1505"/>
      <c r="AB36" s="1506"/>
      <c r="AC36" s="1507" t="str">
        <f>IF(NOT('DATA ENTRY SHEET'!BA21=""),IF(I38="","UPK?",TEXT('DATA ENTRY SHEET'!BA21/I38,"$#0.00")),"")</f>
        <v/>
      </c>
      <c r="AD36" s="1508"/>
      <c r="AE36" s="1508"/>
      <c r="AF36" s="1509"/>
      <c r="AG36" s="1507" t="str">
        <f>IF(NOT('DATA ENTRY SHEET'!BB21=""),IF('DATA ENTRY SHEET'!F21="","UPK?",TEXT('DATA ENTRY SHEET'!BB21/'DATA ENTRY SHEET'!F21,"$#0.00")),"")</f>
        <v/>
      </c>
      <c r="AH36" s="1508"/>
      <c r="AI36" s="1508"/>
      <c r="AJ36" s="1509"/>
      <c r="AK36" s="1507" t="str">
        <f>IF(NOT('DATA ENTRY SHEET'!BC21=""),IF('DATA ENTRY SHEET'!F21="","UPK?",TEXT('DATA ENTRY SHEET'!BC21/'DATA ENTRY SHEET'!F21,"$#0.00")),"")</f>
        <v/>
      </c>
      <c r="AL36" s="1508"/>
      <c r="AM36" s="1508"/>
      <c r="AN36" s="1509"/>
      <c r="AO36" s="1510" t="str">
        <f>IF(NOT('DATA ENTRY SHEET'!BH21=""),'DATA ENTRY SHEET'!BH21,"")</f>
        <v/>
      </c>
      <c r="AP36" s="1511"/>
      <c r="AQ36" s="1511"/>
      <c r="AR36" s="1511"/>
      <c r="AS36" s="1512"/>
      <c r="AT36" s="1492" t="e">
        <f>IF($AT$26="REG",(AO36-AC35)/AO36,IF(AND(NOT(AO36=""),NOT(_xlfn.NUMBERVALUE(RIGHT(LEFT(AC35,FIND("(",AC35)-1),LEN(LEFT(AC35,FIND("(",AC35)-1))-1))="")),(AO36-_xlfn.NUMBERVALUE(RIGHT(LEFT(AC35,FIND("(",AC35)-1),LEN(LEFT(AC35,FIND("(",AC35)-1))-1)))/AO36,""))</f>
        <v>#VALUE!</v>
      </c>
      <c r="AU36" s="1493"/>
      <c r="AV36" s="1494"/>
      <c r="AW36" s="1492" t="str">
        <f t="shared" ref="AW36" si="6">IF(AND(NOT(AO36=""),NOT(AC36="")),(AO36-(AC35-AC36))/AO36,"")</f>
        <v/>
      </c>
      <c r="AX36" s="1493"/>
      <c r="AY36" s="1494"/>
      <c r="AZ36" s="1492" t="str">
        <f t="shared" ref="AZ36" si="7">IF(AND(NOT(AO36=""),NOT(AG36="")),(AO36-(AC35-AG36))/AO36,"")</f>
        <v/>
      </c>
      <c r="BA36" s="1493"/>
      <c r="BB36" s="1494"/>
      <c r="BC36" s="1495" t="str">
        <f t="shared" ref="BC36" si="8">IF(AND(NOT(AO36=""),NOT(AK36="")),(AO36-(AC35-AK36))/AO36,"")</f>
        <v/>
      </c>
      <c r="BD36" s="1496"/>
      <c r="BE36" s="1497"/>
      <c r="BF36" s="1480" t="str">
        <f>IF(NOT('DATA ENTRY SHEET'!BK21=""),'DATA ENTRY SHEET'!BK21,"")</f>
        <v/>
      </c>
      <c r="BG36" s="1481"/>
      <c r="BH36" s="1481"/>
      <c r="BI36" s="1481"/>
      <c r="BJ36" s="1481"/>
      <c r="BK36" s="1482"/>
      <c r="BL36" s="1498" t="str">
        <f>IF(NOT('DATA ENTRY SHEET'!BL21=""),'DATA ENTRY SHEET'!BL21,"")</f>
        <v/>
      </c>
      <c r="BM36" s="1499"/>
      <c r="BN36" s="1499"/>
      <c r="BO36" s="1499"/>
      <c r="BP36" s="1499"/>
      <c r="BQ36" s="1500"/>
      <c r="BR36" s="1480" t="str">
        <f>IF(NOT('DATA ENTRY SHEET'!BM21=""),'DATA ENTRY SHEET'!BM21,"")</f>
        <v/>
      </c>
      <c r="BS36" s="1481"/>
      <c r="BT36" s="1481"/>
      <c r="BU36" s="1481"/>
      <c r="BV36" s="1481"/>
      <c r="BW36" s="1482"/>
      <c r="BX36" s="1483" t="str">
        <f>IF(NOT('DATA ENTRY SHEET'!BO21=""),'DATA ENTRY SHEET'!BO21,"")</f>
        <v/>
      </c>
      <c r="BY36" s="1484"/>
      <c r="BZ36" s="1484"/>
      <c r="CA36" s="1485"/>
      <c r="CB36" s="1486"/>
      <c r="CC36" s="1487"/>
      <c r="CD36" s="1488"/>
      <c r="CE36" s="1474"/>
      <c r="CF36" s="1475"/>
      <c r="CG36" s="1475"/>
      <c r="CH36" s="1476"/>
      <c r="CI36" s="550"/>
      <c r="CJ36" s="190"/>
      <c r="CK36" s="190"/>
      <c r="CL36" s="190"/>
      <c r="CM36" s="190"/>
      <c r="CN36" s="190"/>
      <c r="CO36" s="190"/>
    </row>
    <row r="37" spans="1:93" ht="15" customHeight="1" x14ac:dyDescent="0.2">
      <c r="A37" s="409"/>
      <c r="B37" s="1615" t="str">
        <f>IF(NOT('DATA ENTRY SHEET'!C21=""),'DATA ENTRY SHEET'!C21,"")</f>
        <v/>
      </c>
      <c r="C37" s="1616"/>
      <c r="D37" s="1616"/>
      <c r="E37" s="1616"/>
      <c r="F37" s="1616"/>
      <c r="G37" s="1616"/>
      <c r="H37" s="1616"/>
      <c r="I37" s="1616"/>
      <c r="J37" s="1616"/>
      <c r="K37" s="1616"/>
      <c r="L37" s="1616"/>
      <c r="M37" s="1616"/>
      <c r="N37" s="1616"/>
      <c r="O37" s="1616"/>
      <c r="P37" s="1616"/>
      <c r="Q37" s="1616"/>
      <c r="R37" s="1616"/>
      <c r="S37" s="1616"/>
      <c r="T37" s="655" t="str">
        <f>IF('DATA ENTRY SHEET'!AG21&lt;&gt;"",LEFT('DATA ENTRY SHEET'!AG21,1),"")</f>
        <v/>
      </c>
      <c r="U37" s="1535" t="str">
        <f>IF(NOT('DATA ENTRY SHEET'!AF21=""),'DATA ENTRY SHEET'!AF21,"")</f>
        <v/>
      </c>
      <c r="V37" s="1536"/>
      <c r="W37" s="1536"/>
      <c r="X37" s="1536"/>
      <c r="Y37" s="1536"/>
      <c r="Z37" s="1536"/>
      <c r="AA37" s="1536"/>
      <c r="AB37" s="1537"/>
      <c r="AC37" s="1562" t="e">
        <f t="shared" ref="AC37" si="9">(AC35-(AC35-AC36))/AC35</f>
        <v>#VALUE!</v>
      </c>
      <c r="AD37" s="1562"/>
      <c r="AE37" s="1562"/>
      <c r="AF37" s="1563"/>
      <c r="AG37" s="1564" t="e">
        <f t="shared" ref="AG37" si="10">(AC35-(AC35-AG36))/AC35</f>
        <v>#VALUE!</v>
      </c>
      <c r="AH37" s="1562"/>
      <c r="AI37" s="1562"/>
      <c r="AJ37" s="1563"/>
      <c r="AK37" s="1564" t="e">
        <f t="shared" ref="AK37" si="11">(AC35-(AC35-AK36))/AC35</f>
        <v>#VALUE!</v>
      </c>
      <c r="AL37" s="1562"/>
      <c r="AM37" s="1562"/>
      <c r="AN37" s="1563"/>
      <c r="AO37" s="1510" t="str">
        <f>IF(NOT('DATA ENTRY SHEET'!BI21=""),'DATA ENTRY SHEET'!BI21,"")</f>
        <v/>
      </c>
      <c r="AP37" s="1511"/>
      <c r="AQ37" s="1511"/>
      <c r="AR37" s="1511"/>
      <c r="AS37" s="1512"/>
      <c r="AT37" s="1492" t="e">
        <f>IF($AT$26="REG",(AO37-AC35)/AO37,IF(AND(NOT(AO37=""),NOT(_xlfn.NUMBERVALUE(RIGHT(LEFT(AC35,FIND("(",AC35)-1),LEN(LEFT(AC35,FIND("(",AC35)-1))-1))="")),(AO37-_xlfn.NUMBERVALUE(RIGHT(LEFT(AC35,FIND("(",AC35)-1),LEN(LEFT(AC35,FIND("(",AC35)-1))-1)))/AO37,""))</f>
        <v>#VALUE!</v>
      </c>
      <c r="AU37" s="1493"/>
      <c r="AV37" s="1494"/>
      <c r="AW37" s="1492" t="str">
        <f t="shared" ref="AW37" si="12">IF(AND(NOT(AO37=""),NOT(AC36="")),(AO37-(AC35-AC36))/AO37,"")</f>
        <v/>
      </c>
      <c r="AX37" s="1493"/>
      <c r="AY37" s="1494"/>
      <c r="AZ37" s="1492" t="str">
        <f t="shared" ref="AZ37" si="13">IF(AND(NOT(AO37=""),NOT(AG36="")),(AO37-(AC35-AG36))/AO37,"")</f>
        <v/>
      </c>
      <c r="BA37" s="1493"/>
      <c r="BB37" s="1494"/>
      <c r="BC37" s="1495" t="str">
        <f t="shared" ref="BC37" si="14">IF(AND(NOT(AO37=""),NOT(AK36="")),(AO37-(AC35-AK36))/AO37,"")</f>
        <v/>
      </c>
      <c r="BD37" s="1496"/>
      <c r="BE37" s="1497"/>
      <c r="BF37" s="1550" t="str">
        <f t="shared" ref="BF37" si="15">IF(AND(NOT(BF36=""),NOT(AC36="")),BF36*(AC35-AC36),"")</f>
        <v/>
      </c>
      <c r="BG37" s="1551"/>
      <c r="BH37" s="1551"/>
      <c r="BI37" s="1551"/>
      <c r="BJ37" s="1551"/>
      <c r="BK37" s="1552"/>
      <c r="BL37" s="1553" t="str">
        <f t="shared" ref="BL37" si="16">IF(AND(NOT(BL36=""),NOT(AG36="")),BL36*(AC35-AG36),"")</f>
        <v/>
      </c>
      <c r="BM37" s="1554"/>
      <c r="BN37" s="1554"/>
      <c r="BO37" s="1554"/>
      <c r="BP37" s="1554"/>
      <c r="BQ37" s="1555"/>
      <c r="BR37" s="1489" t="str">
        <f t="shared" ref="BR37" si="17">IF(AND(NOT(BR36=""),NOT(AK36="")),BR36*(AC35-AK36),"")</f>
        <v/>
      </c>
      <c r="BS37" s="1490"/>
      <c r="BT37" s="1490"/>
      <c r="BU37" s="1490"/>
      <c r="BV37" s="1490"/>
      <c r="BW37" s="1491"/>
      <c r="BX37" s="1483" t="str">
        <f>IF(NOT('DATA ENTRY SHEET'!BP21=""),'DATA ENTRY SHEET'!BP21,"")</f>
        <v/>
      </c>
      <c r="BY37" s="1484"/>
      <c r="BZ37" s="1484"/>
      <c r="CA37" s="1485"/>
      <c r="CB37" s="1513" t="str">
        <f>IF(NOT('DATA ENTRY SHEET'!AP21=""),'DATA ENTRY SHEET'!AP21,"")</f>
        <v/>
      </c>
      <c r="CC37" s="1514"/>
      <c r="CD37" s="1515"/>
      <c r="CE37" s="1474"/>
      <c r="CF37" s="1475"/>
      <c r="CG37" s="1475"/>
      <c r="CH37" s="1476"/>
      <c r="CI37" s="550"/>
      <c r="CJ37" s="190"/>
      <c r="CK37" s="190"/>
      <c r="CL37" s="190"/>
      <c r="CM37" s="190"/>
      <c r="CN37" s="190"/>
      <c r="CO37" s="190"/>
    </row>
    <row r="38" spans="1:93" ht="15" customHeight="1" thickBot="1" x14ac:dyDescent="0.25">
      <c r="A38" s="409"/>
      <c r="B38" s="1516" t="str">
        <f>IF(NOT('DATA ENTRY SHEET'!D21=""),'DATA ENTRY SHEET'!D21,"")</f>
        <v/>
      </c>
      <c r="C38" s="1517"/>
      <c r="D38" s="1517"/>
      <c r="E38" s="1518"/>
      <c r="F38" s="1519" t="str">
        <f>IF(NOT('DATA ENTRY SHEET'!E21=""),'DATA ENTRY SHEET'!E21,"")</f>
        <v/>
      </c>
      <c r="G38" s="1520"/>
      <c r="H38" s="1521"/>
      <c r="I38" s="1522" t="str">
        <f>IF(NOT('DATA ENTRY SHEET'!F21=""),'DATA ENTRY SHEET'!F21,"")</f>
        <v/>
      </c>
      <c r="J38" s="1518"/>
      <c r="K38" s="1522" t="str">
        <f>IF(NOT('DATA ENTRY SHEET'!G21=""),'DATA ENTRY SHEET'!G21,"")</f>
        <v/>
      </c>
      <c r="L38" s="1518"/>
      <c r="M38" s="1523" t="str">
        <f>IF(NOT('DATA ENTRY SHEET'!H21=""),'DATA ENTRY SHEET'!H21,"")</f>
        <v/>
      </c>
      <c r="N38" s="1524"/>
      <c r="O38" s="1524"/>
      <c r="P38" s="1524"/>
      <c r="Q38" s="1525"/>
      <c r="R38" s="1522" t="str">
        <f>IF(NOT('DATA ENTRY SHEET'!I21=""),'DATA ENTRY SHEET'!I21,"")</f>
        <v/>
      </c>
      <c r="S38" s="1517"/>
      <c r="T38" s="1518"/>
      <c r="U38" s="1526" t="str">
        <f>IF(NOT('DATA ENTRY SHEET'!AE21=""),'DATA ENTRY SHEET'!AE21,"")</f>
        <v/>
      </c>
      <c r="V38" s="1527"/>
      <c r="W38" s="1527"/>
      <c r="X38" s="1527"/>
      <c r="Y38" s="1527"/>
      <c r="Z38" s="1527"/>
      <c r="AA38" s="1527"/>
      <c r="AB38" s="1528"/>
      <c r="AC38" s="1529" t="str">
        <f>IF(NOT('DATA ENTRY SHEET'!BA21=""),'DATA ENTRY SHEET'!BA21,"")</f>
        <v/>
      </c>
      <c r="AD38" s="1530"/>
      <c r="AE38" s="1530"/>
      <c r="AF38" s="1531"/>
      <c r="AG38" s="1529" t="e">
        <f t="shared" ref="AG38" si="18">SUM(I38*AG36)</f>
        <v>#VALUE!</v>
      </c>
      <c r="AH38" s="1530"/>
      <c r="AI38" s="1530"/>
      <c r="AJ38" s="1531"/>
      <c r="AK38" s="1529" t="e">
        <f t="shared" ref="AK38" si="19">SUM(I38*AK36)</f>
        <v>#VALUE!</v>
      </c>
      <c r="AL38" s="1530"/>
      <c r="AM38" s="1530"/>
      <c r="AN38" s="1531"/>
      <c r="AO38" s="1544" t="str">
        <f>IF(NOT('DATA ENTRY SHEET'!BJ21=""),'DATA ENTRY SHEET'!BJ21,"")</f>
        <v/>
      </c>
      <c r="AP38" s="1545"/>
      <c r="AQ38" s="1545"/>
      <c r="AR38" s="1545"/>
      <c r="AS38" s="1546"/>
      <c r="AT38" s="1547" t="e">
        <f>IF($AT$26="REG",(AO38-AC35)/AO38,IF(AND(NOT(AO38=""),NOT(_xlfn.NUMBERVALUE(RIGHT(LEFT(AC35,FIND("(",AC35)-1),LEN(LEFT(AC35,FIND("(",AC35)-1))-1))="")),(AO38-_xlfn.NUMBERVALUE(RIGHT(LEFT(AC35,FIND("(",AC35)-1),LEN(LEFT(AC35,FIND("(",AC35)-1))-1)))/AO38,""))</f>
        <v>#VALUE!</v>
      </c>
      <c r="AU38" s="1548"/>
      <c r="AV38" s="1549"/>
      <c r="AW38" s="1547" t="str">
        <f t="shared" ref="AW38" si="20">IF(AND(NOT(AO38=""),NOT(AC36="")),(AO38-(AC35-AC36))/AO38,"")</f>
        <v/>
      </c>
      <c r="AX38" s="1548"/>
      <c r="AY38" s="1549"/>
      <c r="AZ38" s="1547" t="str">
        <f t="shared" ref="AZ38" si="21">IF(AND(NOT(AO38=""),NOT(AG36="")),(AO38-(AC35-AG36))/AO38,"")</f>
        <v/>
      </c>
      <c r="BA38" s="1548"/>
      <c r="BB38" s="1549"/>
      <c r="BC38" s="1538" t="str">
        <f t="shared" ref="BC38" si="22">IF(AND(NOT(AO38=""),NOT(AK36="")),(AO38-(AC35-AK36))/AO38,"")</f>
        <v/>
      </c>
      <c r="BD38" s="1539"/>
      <c r="BE38" s="1539"/>
      <c r="BF38" s="1559"/>
      <c r="BG38" s="1560"/>
      <c r="BH38" s="1560"/>
      <c r="BI38" s="1560"/>
      <c r="BJ38" s="1560"/>
      <c r="BK38" s="1560"/>
      <c r="BL38" s="1560"/>
      <c r="BM38" s="1560"/>
      <c r="BN38" s="1560"/>
      <c r="BO38" s="1560"/>
      <c r="BP38" s="1560"/>
      <c r="BQ38" s="1561"/>
      <c r="BR38" s="1569" t="s">
        <v>825</v>
      </c>
      <c r="BS38" s="1569"/>
      <c r="BT38" s="1569"/>
      <c r="BU38" s="1569" t="str">
        <f>IF(NOT('DATA ENTRY SHEET'!AU21=""),'DATA ENTRY SHEET'!AU21,"")</f>
        <v/>
      </c>
      <c r="BV38" s="1569"/>
      <c r="BW38" s="1570"/>
      <c r="BX38" s="1571"/>
      <c r="BY38" s="1572"/>
      <c r="BZ38" s="1572"/>
      <c r="CA38" s="1573"/>
      <c r="CB38" s="1556" t="str">
        <f>IF(NOT('DATA ENTRY SHEET'!AQ21=""),'DATA ENTRY SHEET'!AQ21,"")</f>
        <v/>
      </c>
      <c r="CC38" s="1557"/>
      <c r="CD38" s="1558"/>
      <c r="CE38" s="1477"/>
      <c r="CF38" s="1478"/>
      <c r="CG38" s="1478"/>
      <c r="CH38" s="1479"/>
      <c r="CI38" s="550"/>
      <c r="CJ38" s="190"/>
      <c r="CK38" s="190"/>
      <c r="CL38" s="190"/>
      <c r="CM38" s="190"/>
      <c r="CN38" s="190"/>
      <c r="CO38" s="190"/>
    </row>
    <row r="39" spans="1:93" ht="4.5" customHeight="1" thickBot="1" x14ac:dyDescent="0.25">
      <c r="A39" s="409"/>
      <c r="B39" s="572"/>
      <c r="C39" s="572"/>
      <c r="D39" s="572"/>
      <c r="E39" s="572"/>
      <c r="F39" s="573"/>
      <c r="G39" s="573"/>
      <c r="H39" s="573"/>
      <c r="I39" s="572"/>
      <c r="J39" s="572"/>
      <c r="K39" s="572"/>
      <c r="L39" s="572"/>
      <c r="M39" s="574"/>
      <c r="N39" s="574"/>
      <c r="O39" s="574"/>
      <c r="P39" s="574"/>
      <c r="Q39" s="574"/>
      <c r="R39" s="572"/>
      <c r="S39" s="572"/>
      <c r="T39" s="572"/>
      <c r="U39" s="653"/>
      <c r="V39" s="653"/>
      <c r="W39" s="653"/>
      <c r="X39" s="653"/>
      <c r="Y39" s="653"/>
      <c r="Z39" s="653"/>
      <c r="AA39" s="653"/>
      <c r="AB39" s="653"/>
      <c r="AC39" s="576"/>
      <c r="AD39" s="576"/>
      <c r="AE39" s="576"/>
      <c r="AF39" s="576"/>
      <c r="AG39" s="576"/>
      <c r="AH39" s="576"/>
      <c r="AI39" s="576"/>
      <c r="AJ39" s="576"/>
      <c r="AK39" s="576"/>
      <c r="AL39" s="576"/>
      <c r="AM39" s="576"/>
      <c r="AN39" s="576"/>
      <c r="AO39" s="577"/>
      <c r="AP39" s="577"/>
      <c r="AQ39" s="577"/>
      <c r="AR39" s="577"/>
      <c r="AS39" s="577"/>
      <c r="AT39" s="578"/>
      <c r="AU39" s="578"/>
      <c r="AV39" s="578"/>
      <c r="AW39" s="578"/>
      <c r="AX39" s="578"/>
      <c r="AY39" s="578"/>
      <c r="AZ39" s="578"/>
      <c r="BA39" s="578"/>
      <c r="BB39" s="578"/>
      <c r="BC39" s="579"/>
      <c r="BD39" s="579"/>
      <c r="BE39" s="579"/>
      <c r="BF39" s="580"/>
      <c r="BG39" s="580"/>
      <c r="BH39" s="580"/>
      <c r="BI39" s="580"/>
      <c r="BJ39" s="580"/>
      <c r="BK39" s="580"/>
      <c r="BL39" s="580"/>
      <c r="BM39" s="580"/>
      <c r="BN39" s="580"/>
      <c r="BO39" s="580"/>
      <c r="BP39" s="580"/>
      <c r="BQ39" s="580"/>
      <c r="BR39" s="580"/>
      <c r="BS39" s="580"/>
      <c r="BT39" s="580"/>
      <c r="BU39" s="580"/>
      <c r="BV39" s="580"/>
      <c r="BW39" s="580"/>
      <c r="BX39" s="580"/>
      <c r="BY39" s="580"/>
      <c r="BZ39" s="580"/>
      <c r="CA39" s="580"/>
      <c r="CB39" s="580"/>
      <c r="CC39" s="580"/>
      <c r="CD39" s="580"/>
      <c r="CE39" s="572"/>
      <c r="CF39" s="572"/>
      <c r="CG39" s="572"/>
      <c r="CH39" s="572"/>
      <c r="CI39" s="550"/>
      <c r="CJ39" s="190"/>
      <c r="CK39" s="190"/>
      <c r="CL39" s="190"/>
      <c r="CM39" s="190"/>
      <c r="CN39" s="190"/>
      <c r="CO39" s="190"/>
    </row>
    <row r="40" spans="1:93" ht="15" customHeight="1" x14ac:dyDescent="0.2">
      <c r="A40" s="409">
        <v>3</v>
      </c>
      <c r="B40" s="1301"/>
      <c r="C40" s="1302"/>
      <c r="D40" s="1302"/>
      <c r="E40" s="1302"/>
      <c r="F40" s="1302"/>
      <c r="G40" s="1302"/>
      <c r="H40" s="1302"/>
      <c r="I40" s="1302"/>
      <c r="J40" s="1302"/>
      <c r="K40" s="1302"/>
      <c r="L40" s="1302"/>
      <c r="M40" s="1302"/>
      <c r="N40" s="1302"/>
      <c r="O40" s="1302"/>
      <c r="P40" s="1302"/>
      <c r="Q40" s="1302"/>
      <c r="R40" s="1302"/>
      <c r="S40" s="1302"/>
      <c r="T40" s="1303"/>
      <c r="U40" s="1447" t="str">
        <f>IF(NOT('DATA ENTRY SHEET'!J22=""),'DATA ENTRY SHEET'!J22,"")</f>
        <v/>
      </c>
      <c r="V40" s="1448"/>
      <c r="W40" s="1448"/>
      <c r="X40" s="1448"/>
      <c r="Y40" s="1448"/>
      <c r="Z40" s="1448"/>
      <c r="AA40" s="1448"/>
      <c r="AB40" s="1449"/>
      <c r="AC40" s="1465" t="str">
        <f>IF('DATA ENTRY SHEET'!AW22&lt;&gt;"",IF(NOT(AQ3="EDLP"),IF(NOT(AQ3="NON-EDLP"),TEXT('DATA ENTRY SHEET'!AW22,"$#0.00"),_xlfn.CONCAT(TEXT('DATA ENTRY SHEET'!AW22,"$#0.00")," (NON-EDLP, ADJ is $0.00)")),_xlfn.CONCAT(TEXT('DATA ENTRY SHEET'!AW22,"$#0.00")," (EDLP, ADJ is $0.00)")),"")</f>
        <v/>
      </c>
      <c r="AD40" s="1466"/>
      <c r="AE40" s="1466"/>
      <c r="AF40" s="1466"/>
      <c r="AG40" s="1466"/>
      <c r="AH40" s="1466"/>
      <c r="AI40" s="1466"/>
      <c r="AJ40" s="1466"/>
      <c r="AK40" s="1466"/>
      <c r="AL40" s="1466"/>
      <c r="AM40" s="1466"/>
      <c r="AN40" s="1467"/>
      <c r="AO40" s="1450" t="str">
        <f>IF(NOT('DATA ENTRY SHEET'!BG22=""),'DATA ENTRY SHEET'!BG22,"")</f>
        <v/>
      </c>
      <c r="AP40" s="1451"/>
      <c r="AQ40" s="1451"/>
      <c r="AR40" s="1451"/>
      <c r="AS40" s="1452"/>
      <c r="AT40" s="1453" t="e">
        <f>IF($AT$26="REG",(AO40-AC40)/AO40,IF(AND(NOT(AO40=""),NOT(_xlfn.NUMBERVALUE(RIGHT(LEFT(AC40,FIND("(",AC40)-1),LEN(LEFT(AC40,FIND("(",AC40)-1))-1))="")),(AO40-_xlfn.NUMBERVALUE(RIGHT(LEFT(AC40,FIND("(",AC40)-1),LEN(LEFT(AC40,FIND("(",AC40)-1))-1)))/AO40,""))</f>
        <v>#VALUE!</v>
      </c>
      <c r="AU40" s="1454"/>
      <c r="AV40" s="1455"/>
      <c r="AW40" s="1453" t="str">
        <f t="shared" ref="AW40" si="23">IF(AND(NOT(AO40=""),NOT(AC41="")),(AO40-(AC40-AC41))/AO40,"")</f>
        <v/>
      </c>
      <c r="AX40" s="1454"/>
      <c r="AY40" s="1455"/>
      <c r="AZ40" s="1453" t="str">
        <f t="shared" ref="AZ40" si="24">IF(AND(NOT(AO40=""),NOT(AG41="")),(AO40-(AC40-AG41))/AO40,"")</f>
        <v/>
      </c>
      <c r="BA40" s="1454"/>
      <c r="BB40" s="1455"/>
      <c r="BC40" s="1456" t="str">
        <f t="shared" ref="BC40" si="25">IF(AND(NOT(AO40=""),NOT(AK41="")),(AO40-(AC40-AK41))/AO40,"")</f>
        <v/>
      </c>
      <c r="BD40" s="1457"/>
      <c r="BE40" s="1458"/>
      <c r="BF40" s="1459" t="str">
        <f t="shared" ref="BF40" si="26">IF(AND(NOT(AC41=""),NOT(BF41="")),AC41*BF41,"")</f>
        <v/>
      </c>
      <c r="BG40" s="1460"/>
      <c r="BH40" s="1460"/>
      <c r="BI40" s="1460"/>
      <c r="BJ40" s="1460"/>
      <c r="BK40" s="1461"/>
      <c r="BL40" s="1462" t="str">
        <f t="shared" ref="BL40" si="27">IF(AND(NOT(AG41=""),NOT(BL41="")),AG41*BL41,"")</f>
        <v/>
      </c>
      <c r="BM40" s="1463"/>
      <c r="BN40" s="1463"/>
      <c r="BO40" s="1463"/>
      <c r="BP40" s="1463"/>
      <c r="BQ40" s="1464"/>
      <c r="BR40" s="1459" t="str">
        <f t="shared" ref="BR40" si="28">IF(AND(NOT(AK41=""),NOT(BR41="")),AK41*BR41,"")</f>
        <v/>
      </c>
      <c r="BS40" s="1460"/>
      <c r="BT40" s="1460"/>
      <c r="BU40" s="1460"/>
      <c r="BV40" s="1460"/>
      <c r="BW40" s="1461"/>
      <c r="BX40" s="1468" t="str">
        <f>IF(NOT('DATA ENTRY SHEET'!BN22=""),'DATA ENTRY SHEET'!BN22,"")</f>
        <v/>
      </c>
      <c r="BY40" s="1469"/>
      <c r="BZ40" s="1469"/>
      <c r="CA40" s="1470"/>
      <c r="CB40" s="1465" t="str">
        <f>IF(NOT('DATA ENTRY SHEET'!AR22=""),'DATA ENTRY SHEET'!AR22,"")</f>
        <v/>
      </c>
      <c r="CC40" s="1466"/>
      <c r="CD40" s="1467"/>
      <c r="CE40" s="1471"/>
      <c r="CF40" s="1472"/>
      <c r="CG40" s="1472"/>
      <c r="CH40" s="1473"/>
      <c r="CI40" s="689"/>
      <c r="CJ40" s="190"/>
      <c r="CK40" s="190"/>
      <c r="CL40" s="190"/>
      <c r="CM40" s="190"/>
      <c r="CN40" s="190"/>
      <c r="CO40" s="190"/>
    </row>
    <row r="41" spans="1:93" ht="15" customHeight="1" x14ac:dyDescent="0.2">
      <c r="A41" s="409"/>
      <c r="B41" s="1501" t="str">
        <f>IF(NOT('DATA ENTRY SHEET'!B22=""),'DATA ENTRY SHEET'!B22,"")</f>
        <v/>
      </c>
      <c r="C41" s="1502"/>
      <c r="D41" s="1502"/>
      <c r="E41" s="1502"/>
      <c r="F41" s="1502"/>
      <c r="G41" s="1502"/>
      <c r="H41" s="1502"/>
      <c r="I41" s="1502"/>
      <c r="J41" s="1502"/>
      <c r="K41" s="1502"/>
      <c r="L41" s="1502"/>
      <c r="M41" s="1502"/>
      <c r="N41" s="1502"/>
      <c r="O41" s="1502"/>
      <c r="P41" s="1502"/>
      <c r="Q41" s="1502"/>
      <c r="R41" s="1502"/>
      <c r="S41" s="1502"/>
      <c r="T41" s="1503"/>
      <c r="U41" s="1504" t="str">
        <f>IF(NOT('DATA ENTRY SHEET'!AD22=""),'DATA ENTRY SHEET'!AD22,"")</f>
        <v/>
      </c>
      <c r="V41" s="1505"/>
      <c r="W41" s="1505"/>
      <c r="X41" s="1505"/>
      <c r="Y41" s="1505"/>
      <c r="Z41" s="1505"/>
      <c r="AA41" s="1505"/>
      <c r="AB41" s="1506"/>
      <c r="AC41" s="1507" t="str">
        <f>IF(NOT('DATA ENTRY SHEET'!BA22=""),IF(I43="","UPK?",TEXT('DATA ENTRY SHEET'!BA22/I43,"$#0.00")),"")</f>
        <v/>
      </c>
      <c r="AD41" s="1508"/>
      <c r="AE41" s="1508"/>
      <c r="AF41" s="1509"/>
      <c r="AG41" s="1507" t="str">
        <f>IF(NOT('DATA ENTRY SHEET'!BB22=""),IF('DATA ENTRY SHEET'!F22="","UPK?",TEXT('DATA ENTRY SHEET'!BB22/'DATA ENTRY SHEET'!F22,"$#0.00")),"")</f>
        <v/>
      </c>
      <c r="AH41" s="1508"/>
      <c r="AI41" s="1508"/>
      <c r="AJ41" s="1509"/>
      <c r="AK41" s="1507" t="str">
        <f>IF(NOT('DATA ENTRY SHEET'!BC22=""),IF('DATA ENTRY SHEET'!F22="","UPK?",TEXT('DATA ENTRY SHEET'!BC22/'DATA ENTRY SHEET'!F22,"$#0.00")),"")</f>
        <v/>
      </c>
      <c r="AL41" s="1508"/>
      <c r="AM41" s="1508"/>
      <c r="AN41" s="1509"/>
      <c r="AO41" s="1510" t="str">
        <f>IF(NOT('DATA ENTRY SHEET'!BH22=""),'DATA ENTRY SHEET'!BH22,"")</f>
        <v/>
      </c>
      <c r="AP41" s="1511"/>
      <c r="AQ41" s="1511"/>
      <c r="AR41" s="1511"/>
      <c r="AS41" s="1512"/>
      <c r="AT41" s="1492" t="e">
        <f>IF($AT$26="REG",(AO41-AC40)/AO41,IF(AND(NOT(AO41=""),NOT(_xlfn.NUMBERVALUE(RIGHT(LEFT(AC40,FIND("(",AC40)-1),LEN(LEFT(AC40,FIND("(",AC40)-1))-1))="")),(AO41-_xlfn.NUMBERVALUE(RIGHT(LEFT(AC40,FIND("(",AC40)-1),LEN(LEFT(AC40,FIND("(",AC40)-1))-1)))/AO41,""))</f>
        <v>#VALUE!</v>
      </c>
      <c r="AU41" s="1493"/>
      <c r="AV41" s="1494"/>
      <c r="AW41" s="1492" t="str">
        <f t="shared" ref="AW41" si="29">IF(AND(NOT(AO41=""),NOT(AC41="")),(AO41-(AC40-AC41))/AO41,"")</f>
        <v/>
      </c>
      <c r="AX41" s="1493"/>
      <c r="AY41" s="1494"/>
      <c r="AZ41" s="1492" t="str">
        <f t="shared" ref="AZ41" si="30">IF(AND(NOT(AO41=""),NOT(AG41="")),(AO41-(AC40-AG41))/AO41,"")</f>
        <v/>
      </c>
      <c r="BA41" s="1493"/>
      <c r="BB41" s="1494"/>
      <c r="BC41" s="1495" t="str">
        <f t="shared" ref="BC41" si="31">IF(AND(NOT(AO41=""),NOT(AK41="")),(AO41-(AC40-AK41))/AO41,"")</f>
        <v/>
      </c>
      <c r="BD41" s="1496"/>
      <c r="BE41" s="1497"/>
      <c r="BF41" s="1480" t="str">
        <f>IF(NOT('DATA ENTRY SHEET'!BK22=""),'DATA ENTRY SHEET'!BK22,"")</f>
        <v/>
      </c>
      <c r="BG41" s="1481"/>
      <c r="BH41" s="1481"/>
      <c r="BI41" s="1481"/>
      <c r="BJ41" s="1481"/>
      <c r="BK41" s="1482"/>
      <c r="BL41" s="1498" t="str">
        <f>IF(NOT('DATA ENTRY SHEET'!BL22=""),'DATA ENTRY SHEET'!BL22,"")</f>
        <v/>
      </c>
      <c r="BM41" s="1499"/>
      <c r="BN41" s="1499"/>
      <c r="BO41" s="1499"/>
      <c r="BP41" s="1499"/>
      <c r="BQ41" s="1500"/>
      <c r="BR41" s="1480" t="str">
        <f>IF(NOT('DATA ENTRY SHEET'!BM22=""),'DATA ENTRY SHEET'!BM22,"")</f>
        <v/>
      </c>
      <c r="BS41" s="1481"/>
      <c r="BT41" s="1481"/>
      <c r="BU41" s="1481"/>
      <c r="BV41" s="1481"/>
      <c r="BW41" s="1482"/>
      <c r="BX41" s="1483" t="str">
        <f>IF(NOT('DATA ENTRY SHEET'!BO22=""),'DATA ENTRY SHEET'!BO22,"")</f>
        <v/>
      </c>
      <c r="BY41" s="1484"/>
      <c r="BZ41" s="1484"/>
      <c r="CA41" s="1485"/>
      <c r="CB41" s="1486"/>
      <c r="CC41" s="1487"/>
      <c r="CD41" s="1488"/>
      <c r="CE41" s="1474"/>
      <c r="CF41" s="1475"/>
      <c r="CG41" s="1475"/>
      <c r="CH41" s="1476"/>
      <c r="CI41" s="550"/>
      <c r="CJ41" s="190"/>
      <c r="CK41" s="190"/>
      <c r="CL41" s="190"/>
      <c r="CM41" s="190"/>
      <c r="CN41" s="190"/>
      <c r="CO41" s="190"/>
    </row>
    <row r="42" spans="1:93" ht="15" customHeight="1" thickBot="1" x14ac:dyDescent="0.25">
      <c r="A42" s="409"/>
      <c r="B42" s="1615" t="str">
        <f>IF(NOT('DATA ENTRY SHEET'!C22=""),'DATA ENTRY SHEET'!C22,"")</f>
        <v/>
      </c>
      <c r="C42" s="1616"/>
      <c r="D42" s="1616"/>
      <c r="E42" s="1616"/>
      <c r="F42" s="1616"/>
      <c r="G42" s="1616"/>
      <c r="H42" s="1616"/>
      <c r="I42" s="1616"/>
      <c r="J42" s="1616"/>
      <c r="K42" s="1616"/>
      <c r="L42" s="1616"/>
      <c r="M42" s="1616"/>
      <c r="N42" s="1616"/>
      <c r="O42" s="1616"/>
      <c r="P42" s="1616"/>
      <c r="Q42" s="1616"/>
      <c r="R42" s="1616"/>
      <c r="S42" s="1616"/>
      <c r="T42" s="655" t="str">
        <f>IF('DATA ENTRY SHEET'!AG22&lt;&gt;"",LEFT('DATA ENTRY SHEET'!AG22,1),"")</f>
        <v/>
      </c>
      <c r="U42" s="1535" t="str">
        <f>IF(NOT('DATA ENTRY SHEET'!AF22=""),'DATA ENTRY SHEET'!AF22,"")</f>
        <v/>
      </c>
      <c r="V42" s="1536"/>
      <c r="W42" s="1536"/>
      <c r="X42" s="1536"/>
      <c r="Y42" s="1536"/>
      <c r="Z42" s="1536"/>
      <c r="AA42" s="1536"/>
      <c r="AB42" s="1537"/>
      <c r="AC42" s="1562" t="e">
        <f>(AC40-(AC40-AC41))/AC40</f>
        <v>#VALUE!</v>
      </c>
      <c r="AD42" s="1562"/>
      <c r="AE42" s="1562"/>
      <c r="AF42" s="1563"/>
      <c r="AG42" s="1564" t="e">
        <f t="shared" ref="AG42" si="32">(AC40-(AC40-AG41))/AC40</f>
        <v>#VALUE!</v>
      </c>
      <c r="AH42" s="1562"/>
      <c r="AI42" s="1562"/>
      <c r="AJ42" s="1563"/>
      <c r="AK42" s="1564" t="e">
        <f t="shared" ref="AK42" si="33">(AC40-(AC40-AK41))/AC40</f>
        <v>#VALUE!</v>
      </c>
      <c r="AL42" s="1562"/>
      <c r="AM42" s="1562"/>
      <c r="AN42" s="1563"/>
      <c r="AO42" s="1510" t="str">
        <f>IF(NOT('DATA ENTRY SHEET'!BI22=""),'DATA ENTRY SHEET'!BI22,"")</f>
        <v/>
      </c>
      <c r="AP42" s="1511"/>
      <c r="AQ42" s="1511"/>
      <c r="AR42" s="1511"/>
      <c r="AS42" s="1512"/>
      <c r="AT42" s="1492" t="e">
        <f>IF($AT$26="REG",(AO42-AC40)/AO42,IF(AND(NOT(AO42=""),NOT(_xlfn.NUMBERVALUE(RIGHT(LEFT(AC40,FIND("(",AC40)-1),LEN(LEFT(AC40,FIND("(",AC40)-1))-1))="")),(AO42-_xlfn.NUMBERVALUE(RIGHT(LEFT(AC40,FIND("(",AC40)-1),LEN(LEFT(AC40,FIND("(",AC40)-1))-1)))/AO42,""))</f>
        <v>#VALUE!</v>
      </c>
      <c r="AU42" s="1493"/>
      <c r="AV42" s="1494"/>
      <c r="AW42" s="1492" t="str">
        <f t="shared" ref="AW42" si="34">IF(AND(NOT(AO42=""),NOT(AC41="")),(AO42-(AC40-AC41))/AO42,"")</f>
        <v/>
      </c>
      <c r="AX42" s="1493"/>
      <c r="AY42" s="1494"/>
      <c r="AZ42" s="1492" t="str">
        <f t="shared" ref="AZ42" si="35">IF(AND(NOT(AO42=""),NOT(AG41="")),(AO42-(AC40-AG41))/AO42,"")</f>
        <v/>
      </c>
      <c r="BA42" s="1493"/>
      <c r="BB42" s="1494"/>
      <c r="BC42" s="1495" t="str">
        <f t="shared" ref="BC42" si="36">IF(AND(NOT(AO42=""),NOT(AK41="")),(AO42-(AC40-AK41))/AO42,"")</f>
        <v/>
      </c>
      <c r="BD42" s="1496"/>
      <c r="BE42" s="1497"/>
      <c r="BF42" s="1529" t="str">
        <f t="shared" ref="BF42" si="37">IF(AND(NOT(BF41=""),NOT(AC41="")),BF41*(AC40-AC41),"")</f>
        <v/>
      </c>
      <c r="BG42" s="1530"/>
      <c r="BH42" s="1530"/>
      <c r="BI42" s="1530"/>
      <c r="BJ42" s="1530"/>
      <c r="BK42" s="1531"/>
      <c r="BL42" s="1532" t="str">
        <f t="shared" ref="BL42" si="38">IF(AND(NOT(BL41=""),NOT(AG41="")),BL41*(AC40-AG41),"")</f>
        <v/>
      </c>
      <c r="BM42" s="1533"/>
      <c r="BN42" s="1533"/>
      <c r="BO42" s="1533"/>
      <c r="BP42" s="1533"/>
      <c r="BQ42" s="1534"/>
      <c r="BR42" s="1489" t="str">
        <f t="shared" ref="BR42" si="39">IF(AND(NOT(BR41=""),NOT(AK41="")),BR41*(AC40-AK41),"")</f>
        <v/>
      </c>
      <c r="BS42" s="1490"/>
      <c r="BT42" s="1490"/>
      <c r="BU42" s="1490"/>
      <c r="BV42" s="1490"/>
      <c r="BW42" s="1491"/>
      <c r="BX42" s="1483" t="str">
        <f>IF(NOT('DATA ENTRY SHEET'!BP22=""),'DATA ENTRY SHEET'!BP22,"")</f>
        <v/>
      </c>
      <c r="BY42" s="1484"/>
      <c r="BZ42" s="1484"/>
      <c r="CA42" s="1485"/>
      <c r="CB42" s="1513" t="str">
        <f>IF(NOT('DATA ENTRY SHEET'!AP22=""),'DATA ENTRY SHEET'!AP22,"")</f>
        <v/>
      </c>
      <c r="CC42" s="1514"/>
      <c r="CD42" s="1515"/>
      <c r="CE42" s="1474"/>
      <c r="CF42" s="1475"/>
      <c r="CG42" s="1475"/>
      <c r="CH42" s="1476"/>
      <c r="CI42" s="550"/>
      <c r="CJ42" s="190"/>
      <c r="CK42" s="190"/>
      <c r="CL42" s="190"/>
      <c r="CM42" s="190"/>
      <c r="CN42" s="190"/>
      <c r="CO42" s="190"/>
    </row>
    <row r="43" spans="1:93" ht="15" customHeight="1" thickBot="1" x14ac:dyDescent="0.25">
      <c r="A43" s="409"/>
      <c r="B43" s="1516" t="str">
        <f>IF(NOT('DATA ENTRY SHEET'!D22=""),'DATA ENTRY SHEET'!D22,"")</f>
        <v/>
      </c>
      <c r="C43" s="1517"/>
      <c r="D43" s="1517"/>
      <c r="E43" s="1518"/>
      <c r="F43" s="1519" t="str">
        <f>IF(NOT('DATA ENTRY SHEET'!E22=""),'DATA ENTRY SHEET'!E22,"")</f>
        <v/>
      </c>
      <c r="G43" s="1520"/>
      <c r="H43" s="1521"/>
      <c r="I43" s="1522" t="str">
        <f>IF(NOT('DATA ENTRY SHEET'!F22=""),'DATA ENTRY SHEET'!F22,"")</f>
        <v/>
      </c>
      <c r="J43" s="1518"/>
      <c r="K43" s="1522" t="str">
        <f>IF(NOT('DATA ENTRY SHEET'!G22=""),'DATA ENTRY SHEET'!G22,"")</f>
        <v/>
      </c>
      <c r="L43" s="1518"/>
      <c r="M43" s="1523" t="str">
        <f>IF(NOT('DATA ENTRY SHEET'!H22=""),'DATA ENTRY SHEET'!H22,"")</f>
        <v/>
      </c>
      <c r="N43" s="1524"/>
      <c r="O43" s="1524"/>
      <c r="P43" s="1524"/>
      <c r="Q43" s="1525"/>
      <c r="R43" s="1522" t="str">
        <f>IF(NOT('DATA ENTRY SHEET'!I22=""),'DATA ENTRY SHEET'!I22,"")</f>
        <v/>
      </c>
      <c r="S43" s="1517"/>
      <c r="T43" s="1518"/>
      <c r="U43" s="1526" t="str">
        <f>IF(NOT('DATA ENTRY SHEET'!AE22=""),'DATA ENTRY SHEET'!AE22,"")</f>
        <v/>
      </c>
      <c r="V43" s="1527"/>
      <c r="W43" s="1527"/>
      <c r="X43" s="1527"/>
      <c r="Y43" s="1527"/>
      <c r="Z43" s="1527"/>
      <c r="AA43" s="1527"/>
      <c r="AB43" s="1528"/>
      <c r="AC43" s="1529" t="e">
        <f t="shared" ref="AC43" si="40">SUM(I43*AC41)</f>
        <v>#VALUE!</v>
      </c>
      <c r="AD43" s="1530"/>
      <c r="AE43" s="1530"/>
      <c r="AF43" s="1531"/>
      <c r="AG43" s="1529" t="e">
        <f t="shared" ref="AG43" si="41">SUM(I43*AG41)</f>
        <v>#VALUE!</v>
      </c>
      <c r="AH43" s="1530"/>
      <c r="AI43" s="1530"/>
      <c r="AJ43" s="1531"/>
      <c r="AK43" s="1529" t="e">
        <f t="shared" ref="AK43" si="42">SUM(I43*AK41)</f>
        <v>#VALUE!</v>
      </c>
      <c r="AL43" s="1530"/>
      <c r="AM43" s="1530"/>
      <c r="AN43" s="1531"/>
      <c r="AO43" s="1544" t="str">
        <f>IF(NOT('DATA ENTRY SHEET'!BJ22=""),'DATA ENTRY SHEET'!BJ22,"")</f>
        <v/>
      </c>
      <c r="AP43" s="1545"/>
      <c r="AQ43" s="1545"/>
      <c r="AR43" s="1545"/>
      <c r="AS43" s="1546"/>
      <c r="AT43" s="1547" t="e">
        <f>IF($AT$26="REG",(AO43-AC40)/AO43,IF(AND(NOT(AO43=""),NOT(_xlfn.NUMBERVALUE(RIGHT(LEFT(AC40,FIND("(",AC40)-1),LEN(LEFT(AC40,FIND("(",AC40)-1))-1))="")),(AO43-_xlfn.NUMBERVALUE(RIGHT(LEFT(AC40,FIND("(",AC40)-1),LEN(LEFT(AC40,FIND("(",AC40)-1))-1)))/AO43,""))</f>
        <v>#VALUE!</v>
      </c>
      <c r="AU43" s="1548"/>
      <c r="AV43" s="1549"/>
      <c r="AW43" s="1547" t="str">
        <f t="shared" ref="AW43" si="43">IF(AND(NOT(AO43=""),NOT(AC41="")),(AO43-(AC40-AC41))/AO43,"")</f>
        <v/>
      </c>
      <c r="AX43" s="1548"/>
      <c r="AY43" s="1549"/>
      <c r="AZ43" s="1547" t="str">
        <f t="shared" ref="AZ43" si="44">IF(AND(NOT(AO43=""),NOT(AG41="")),(AO43-(AC40-AG41))/AO43,"")</f>
        <v/>
      </c>
      <c r="BA43" s="1548"/>
      <c r="BB43" s="1549"/>
      <c r="BC43" s="1538" t="str">
        <f t="shared" ref="BC43" si="45">IF(AND(NOT(AO43=""),NOT(AK41="")),(AO43-(AC40-AK41))/AO43,"")</f>
        <v/>
      </c>
      <c r="BD43" s="1539"/>
      <c r="BE43" s="1540"/>
      <c r="BF43" s="1559"/>
      <c r="BG43" s="1560"/>
      <c r="BH43" s="1560"/>
      <c r="BI43" s="1560"/>
      <c r="BJ43" s="1560"/>
      <c r="BK43" s="1560"/>
      <c r="BL43" s="1560"/>
      <c r="BM43" s="1560"/>
      <c r="BN43" s="1560"/>
      <c r="BO43" s="1560"/>
      <c r="BP43" s="1560"/>
      <c r="BQ43" s="1561"/>
      <c r="BR43" s="1568" t="s">
        <v>825</v>
      </c>
      <c r="BS43" s="1569"/>
      <c r="BT43" s="1569"/>
      <c r="BU43" s="1569" t="str">
        <f>IF(NOT('DATA ENTRY SHEET'!AU22=""),'DATA ENTRY SHEET'!AU22,"")</f>
        <v/>
      </c>
      <c r="BV43" s="1569"/>
      <c r="BW43" s="1570"/>
      <c r="BX43" s="1571"/>
      <c r="BY43" s="1572"/>
      <c r="BZ43" s="1572"/>
      <c r="CA43" s="1573"/>
      <c r="CB43" s="1556" t="str">
        <f>IF(NOT('DATA ENTRY SHEET'!AQ22=""),'DATA ENTRY SHEET'!AQ22,"")</f>
        <v/>
      </c>
      <c r="CC43" s="1557"/>
      <c r="CD43" s="1558"/>
      <c r="CE43" s="1477"/>
      <c r="CF43" s="1478"/>
      <c r="CG43" s="1478"/>
      <c r="CH43" s="1479"/>
      <c r="CI43" s="550"/>
      <c r="CJ43" s="190"/>
      <c r="CK43" s="190"/>
      <c r="CL43" s="190"/>
      <c r="CM43" s="190"/>
      <c r="CN43" s="190"/>
      <c r="CO43" s="190"/>
    </row>
    <row r="44" spans="1:93" ht="4.5" customHeight="1" thickBot="1" x14ac:dyDescent="0.25">
      <c r="A44" s="409"/>
      <c r="B44" s="410"/>
      <c r="C44" s="572"/>
      <c r="D44" s="572"/>
      <c r="E44" s="572"/>
      <c r="F44" s="573"/>
      <c r="G44" s="573"/>
      <c r="H44" s="573"/>
      <c r="I44" s="572"/>
      <c r="J44" s="572"/>
      <c r="K44" s="572"/>
      <c r="L44" s="572"/>
      <c r="M44" s="574"/>
      <c r="N44" s="574"/>
      <c r="O44" s="574"/>
      <c r="P44" s="574"/>
      <c r="Q44" s="574"/>
      <c r="R44" s="572"/>
      <c r="S44" s="572"/>
      <c r="T44" s="572"/>
      <c r="U44" s="653"/>
      <c r="V44" s="653"/>
      <c r="W44" s="653"/>
      <c r="X44" s="653"/>
      <c r="Y44" s="653"/>
      <c r="Z44" s="653"/>
      <c r="AA44" s="653"/>
      <c r="AB44" s="653"/>
      <c r="AC44" s="576"/>
      <c r="AD44" s="576"/>
      <c r="AE44" s="576"/>
      <c r="AF44" s="576"/>
      <c r="AG44" s="576"/>
      <c r="AH44" s="576"/>
      <c r="AI44" s="576"/>
      <c r="AJ44" s="576"/>
      <c r="AK44" s="576"/>
      <c r="AL44" s="576"/>
      <c r="AM44" s="576"/>
      <c r="AN44" s="576"/>
      <c r="AO44" s="577"/>
      <c r="AP44" s="577"/>
      <c r="AQ44" s="577"/>
      <c r="AR44" s="577"/>
      <c r="AS44" s="577"/>
      <c r="AT44" s="578"/>
      <c r="AU44" s="578"/>
      <c r="AV44" s="578"/>
      <c r="AW44" s="578"/>
      <c r="AX44" s="578"/>
      <c r="AY44" s="578"/>
      <c r="AZ44" s="578"/>
      <c r="BA44" s="578"/>
      <c r="BB44" s="578"/>
      <c r="BC44" s="579"/>
      <c r="BD44" s="579"/>
      <c r="BE44" s="579"/>
      <c r="BF44" s="580"/>
      <c r="BG44" s="580"/>
      <c r="BH44" s="580"/>
      <c r="BI44" s="580"/>
      <c r="BJ44" s="580"/>
      <c r="BK44" s="580"/>
      <c r="BL44" s="580"/>
      <c r="BM44" s="580"/>
      <c r="BN44" s="580"/>
      <c r="BO44" s="580"/>
      <c r="BP44" s="580"/>
      <c r="BQ44" s="580"/>
      <c r="BR44" s="580"/>
      <c r="BS44" s="580"/>
      <c r="BT44" s="580"/>
      <c r="BU44" s="580"/>
      <c r="BV44" s="580"/>
      <c r="BW44" s="580"/>
      <c r="BX44" s="580"/>
      <c r="BY44" s="580"/>
      <c r="BZ44" s="580"/>
      <c r="CA44" s="580"/>
      <c r="CB44" s="580"/>
      <c r="CC44" s="580"/>
      <c r="CD44" s="580"/>
      <c r="CE44" s="572"/>
      <c r="CF44" s="572"/>
      <c r="CG44" s="572"/>
      <c r="CH44" s="572"/>
      <c r="CI44" s="550"/>
      <c r="CJ44" s="190"/>
      <c r="CK44" s="190"/>
      <c r="CL44" s="190"/>
      <c r="CM44" s="190"/>
      <c r="CN44" s="190"/>
      <c r="CO44" s="190"/>
    </row>
    <row r="45" spans="1:93" ht="15" customHeight="1" x14ac:dyDescent="0.2">
      <c r="A45" s="409">
        <v>4</v>
      </c>
      <c r="B45" s="1301"/>
      <c r="C45" s="1302"/>
      <c r="D45" s="1302"/>
      <c r="E45" s="1302"/>
      <c r="F45" s="1302"/>
      <c r="G45" s="1302"/>
      <c r="H45" s="1302"/>
      <c r="I45" s="1302"/>
      <c r="J45" s="1302"/>
      <c r="K45" s="1302"/>
      <c r="L45" s="1302"/>
      <c r="M45" s="1302"/>
      <c r="N45" s="1302"/>
      <c r="O45" s="1302"/>
      <c r="P45" s="1302"/>
      <c r="Q45" s="1302"/>
      <c r="R45" s="1302"/>
      <c r="S45" s="1302"/>
      <c r="T45" s="1303"/>
      <c r="U45" s="1447" t="str">
        <f>IF(NOT('DATA ENTRY SHEET'!J23=""),'DATA ENTRY SHEET'!J23,"")</f>
        <v/>
      </c>
      <c r="V45" s="1448"/>
      <c r="W45" s="1448"/>
      <c r="X45" s="1448"/>
      <c r="Y45" s="1448"/>
      <c r="Z45" s="1448"/>
      <c r="AA45" s="1448"/>
      <c r="AB45" s="1449"/>
      <c r="AC45" s="1465" t="str">
        <f>IF('DATA ENTRY SHEET'!AW23&lt;&gt;"",IF(NOT(AQ3="EDLP"),IF(NOT(AQ3="NON-EDLP"),TEXT('DATA ENTRY SHEET'!AW23,"$#0.00"),_xlfn.CONCAT(TEXT('DATA ENTRY SHEET'!AW23,"$#0.00")," (NON-EDLP, ADJ is $0.00)")),_xlfn.CONCAT(TEXT('DATA ENTRY SHEET'!AW23,"$#0.00")," (EDLP, ADJ is $0.00)")),"")</f>
        <v/>
      </c>
      <c r="AD45" s="1466"/>
      <c r="AE45" s="1466"/>
      <c r="AF45" s="1466"/>
      <c r="AG45" s="1466"/>
      <c r="AH45" s="1466"/>
      <c r="AI45" s="1466"/>
      <c r="AJ45" s="1466"/>
      <c r="AK45" s="1466"/>
      <c r="AL45" s="1466"/>
      <c r="AM45" s="1466"/>
      <c r="AN45" s="1467"/>
      <c r="AO45" s="1450" t="str">
        <f>IF(NOT('DATA ENTRY SHEET'!BG23=""),'DATA ENTRY SHEET'!BG23,"")</f>
        <v/>
      </c>
      <c r="AP45" s="1451"/>
      <c r="AQ45" s="1451"/>
      <c r="AR45" s="1451"/>
      <c r="AS45" s="1452"/>
      <c r="AT45" s="1453" t="e">
        <f>IF($AT$26="REG",(AO45-AC45)/AO45,IF(AND(NOT(AO45=""),NOT(_xlfn.NUMBERVALUE(RIGHT(LEFT(AC45,FIND("(",AC45)-1),LEN(LEFT(AC45,FIND("(",AC45)-1))-1))="")),(AO45-_xlfn.NUMBERVALUE(RIGHT(LEFT(AC45,FIND("(",AC45)-1),LEN(LEFT(AC45,FIND("(",AC45)-1))-1)))/AO45,""))</f>
        <v>#VALUE!</v>
      </c>
      <c r="AU45" s="1454"/>
      <c r="AV45" s="1455"/>
      <c r="AW45" s="1453" t="str">
        <f t="shared" ref="AW45" si="46">IF(AND(NOT(AO45=""),NOT(AC46="")),(AO45-(AC45-AC46))/AO45,"")</f>
        <v/>
      </c>
      <c r="AX45" s="1454"/>
      <c r="AY45" s="1455"/>
      <c r="AZ45" s="1453" t="str">
        <f t="shared" ref="AZ45" si="47">IF(AND(NOT(AO45=""),NOT(AG46="")),(AO45-(AC45-AG46))/AO45,"")</f>
        <v/>
      </c>
      <c r="BA45" s="1454"/>
      <c r="BB45" s="1455"/>
      <c r="BC45" s="1456" t="str">
        <f t="shared" ref="BC45" si="48">IF(AND(NOT(AO45=""),NOT(AK46="")),(AO45-(AC45-AK46))/AO45,"")</f>
        <v/>
      </c>
      <c r="BD45" s="1457"/>
      <c r="BE45" s="1458"/>
      <c r="BF45" s="1459" t="str">
        <f t="shared" ref="BF45" si="49">IF(AND(NOT(AC46=""),NOT(BF46="")),AC46*BF46,"")</f>
        <v/>
      </c>
      <c r="BG45" s="1460"/>
      <c r="BH45" s="1460"/>
      <c r="BI45" s="1460"/>
      <c r="BJ45" s="1460"/>
      <c r="BK45" s="1461"/>
      <c r="BL45" s="1462" t="str">
        <f t="shared" ref="BL45" si="50">IF(AND(NOT(AG46=""),NOT(BL46="")),AG46*BL46,"")</f>
        <v/>
      </c>
      <c r="BM45" s="1463"/>
      <c r="BN45" s="1463"/>
      <c r="BO45" s="1463"/>
      <c r="BP45" s="1463"/>
      <c r="BQ45" s="1464"/>
      <c r="BR45" s="1459" t="str">
        <f t="shared" ref="BR45" si="51">IF(AND(NOT(AK46=""),NOT(BR46="")),AK46*BR46,"")</f>
        <v/>
      </c>
      <c r="BS45" s="1460"/>
      <c r="BT45" s="1460"/>
      <c r="BU45" s="1460"/>
      <c r="BV45" s="1460"/>
      <c r="BW45" s="1461"/>
      <c r="BX45" s="1468" t="str">
        <f>IF(NOT('DATA ENTRY SHEET'!BN23=""),'DATA ENTRY SHEET'!BN23,"")</f>
        <v/>
      </c>
      <c r="BY45" s="1469"/>
      <c r="BZ45" s="1469"/>
      <c r="CA45" s="1470"/>
      <c r="CB45" s="1465" t="str">
        <f>IF(NOT('DATA ENTRY SHEET'!AR23=""),'DATA ENTRY SHEET'!AR23,"")</f>
        <v/>
      </c>
      <c r="CC45" s="1466"/>
      <c r="CD45" s="1467"/>
      <c r="CE45" s="1471"/>
      <c r="CF45" s="1472"/>
      <c r="CG45" s="1472"/>
      <c r="CH45" s="1473"/>
      <c r="CI45" s="689"/>
      <c r="CJ45" s="190"/>
      <c r="CK45" s="190"/>
      <c r="CL45" s="190"/>
      <c r="CM45" s="190"/>
      <c r="CN45" s="190"/>
      <c r="CO45" s="190"/>
    </row>
    <row r="46" spans="1:93" ht="15" customHeight="1" x14ac:dyDescent="0.2">
      <c r="A46" s="409"/>
      <c r="B46" s="1501" t="str">
        <f>IF(NOT('DATA ENTRY SHEET'!B23=""),'DATA ENTRY SHEET'!B23,"")</f>
        <v/>
      </c>
      <c r="C46" s="1502"/>
      <c r="D46" s="1502"/>
      <c r="E46" s="1502"/>
      <c r="F46" s="1502"/>
      <c r="G46" s="1502"/>
      <c r="H46" s="1502"/>
      <c r="I46" s="1502"/>
      <c r="J46" s="1502"/>
      <c r="K46" s="1502"/>
      <c r="L46" s="1502"/>
      <c r="M46" s="1502"/>
      <c r="N46" s="1502"/>
      <c r="O46" s="1502"/>
      <c r="P46" s="1502"/>
      <c r="Q46" s="1502"/>
      <c r="R46" s="1502"/>
      <c r="S46" s="1502"/>
      <c r="T46" s="1503"/>
      <c r="U46" s="1504" t="str">
        <f>IF(NOT('DATA ENTRY SHEET'!AD23=""),'DATA ENTRY SHEET'!AD23,"")</f>
        <v/>
      </c>
      <c r="V46" s="1505"/>
      <c r="W46" s="1505"/>
      <c r="X46" s="1505"/>
      <c r="Y46" s="1505"/>
      <c r="Z46" s="1505"/>
      <c r="AA46" s="1505"/>
      <c r="AB46" s="1506"/>
      <c r="AC46" s="1507" t="str">
        <f>IF(NOT('DATA ENTRY SHEET'!BA23=""),IF(I48="","UPK?",TEXT('DATA ENTRY SHEET'!BA23/I48,"$#0.00")),"")</f>
        <v/>
      </c>
      <c r="AD46" s="1508"/>
      <c r="AE46" s="1508"/>
      <c r="AF46" s="1509"/>
      <c r="AG46" s="1507" t="str">
        <f>IF(NOT('DATA ENTRY SHEET'!BB23=""),IF('DATA ENTRY SHEET'!F23="","UPK?",TEXT('DATA ENTRY SHEET'!BB23/'DATA ENTRY SHEET'!F23,"$#0.00")),"")</f>
        <v/>
      </c>
      <c r="AH46" s="1508"/>
      <c r="AI46" s="1508"/>
      <c r="AJ46" s="1509"/>
      <c r="AK46" s="1507" t="str">
        <f>IF(NOT('DATA ENTRY SHEET'!BC23=""),IF('DATA ENTRY SHEET'!F23="","UPK?",TEXT('DATA ENTRY SHEET'!BC23/'DATA ENTRY SHEET'!F23,"$#0.00")),"")</f>
        <v/>
      </c>
      <c r="AL46" s="1508"/>
      <c r="AM46" s="1508"/>
      <c r="AN46" s="1509"/>
      <c r="AO46" s="1510" t="str">
        <f>IF(NOT('DATA ENTRY SHEET'!BH23=""),'DATA ENTRY SHEET'!BH23,"")</f>
        <v/>
      </c>
      <c r="AP46" s="1511"/>
      <c r="AQ46" s="1511"/>
      <c r="AR46" s="1511"/>
      <c r="AS46" s="1512"/>
      <c r="AT46" s="1492" t="e">
        <f>IF($AT$26="REG",(AO46-AC45)/AO46,IF(AND(NOT(AO46=""),NOT(_xlfn.NUMBERVALUE(RIGHT(LEFT(AC45,FIND("(",AC45)-1),LEN(LEFT(AC45,FIND("(",AC45)-1))-1))="")),(AO46-_xlfn.NUMBERVALUE(RIGHT(LEFT(AC45,FIND("(",AC45)-1),LEN(LEFT(AC45,FIND("(",AC45)-1))-1)))/AO46,""))</f>
        <v>#VALUE!</v>
      </c>
      <c r="AU46" s="1493"/>
      <c r="AV46" s="1494"/>
      <c r="AW46" s="1492" t="str">
        <f t="shared" ref="AW46" si="52">IF(AND(NOT(AO46=""),NOT(AC46="")),(AO46-(AC45-AC46))/AO46,"")</f>
        <v/>
      </c>
      <c r="AX46" s="1493"/>
      <c r="AY46" s="1494"/>
      <c r="AZ46" s="1492" t="str">
        <f t="shared" ref="AZ46" si="53">IF(AND(NOT(AO46=""),NOT(AG46="")),(AO46-(AC45-AG46))/AO46,"")</f>
        <v/>
      </c>
      <c r="BA46" s="1493"/>
      <c r="BB46" s="1494"/>
      <c r="BC46" s="1495" t="str">
        <f t="shared" ref="BC46" si="54">IF(AND(NOT(AO46=""),NOT(AK46="")),(AO46-(AC45-AK46))/AO46,"")</f>
        <v/>
      </c>
      <c r="BD46" s="1496"/>
      <c r="BE46" s="1497"/>
      <c r="BF46" s="1480" t="str">
        <f>IF(NOT('DATA ENTRY SHEET'!BK23=""),'DATA ENTRY SHEET'!BK23,"")</f>
        <v/>
      </c>
      <c r="BG46" s="1481"/>
      <c r="BH46" s="1481"/>
      <c r="BI46" s="1481"/>
      <c r="BJ46" s="1481"/>
      <c r="BK46" s="1482"/>
      <c r="BL46" s="1498" t="str">
        <f>IF(NOT('DATA ENTRY SHEET'!BL23=""),'DATA ENTRY SHEET'!BL23,"")</f>
        <v/>
      </c>
      <c r="BM46" s="1499"/>
      <c r="BN46" s="1499"/>
      <c r="BO46" s="1499"/>
      <c r="BP46" s="1499"/>
      <c r="BQ46" s="1500"/>
      <c r="BR46" s="1480" t="str">
        <f>IF(NOT('DATA ENTRY SHEET'!BM23=""),'DATA ENTRY SHEET'!BM23,"")</f>
        <v/>
      </c>
      <c r="BS46" s="1481"/>
      <c r="BT46" s="1481"/>
      <c r="BU46" s="1481"/>
      <c r="BV46" s="1481"/>
      <c r="BW46" s="1482"/>
      <c r="BX46" s="1483" t="str">
        <f>IF(NOT('DATA ENTRY SHEET'!BO23=""),'DATA ENTRY SHEET'!BO23,"")</f>
        <v/>
      </c>
      <c r="BY46" s="1484"/>
      <c r="BZ46" s="1484"/>
      <c r="CA46" s="1485"/>
      <c r="CB46" s="1486"/>
      <c r="CC46" s="1487"/>
      <c r="CD46" s="1488"/>
      <c r="CE46" s="1474"/>
      <c r="CF46" s="1475"/>
      <c r="CG46" s="1475"/>
      <c r="CH46" s="1476"/>
      <c r="CI46" s="550"/>
      <c r="CJ46" s="190"/>
      <c r="CK46" s="190"/>
      <c r="CL46" s="190"/>
      <c r="CM46" s="190"/>
      <c r="CN46" s="190"/>
      <c r="CO46" s="190"/>
    </row>
    <row r="47" spans="1:93" ht="15" customHeight="1" thickBot="1" x14ac:dyDescent="0.25">
      <c r="A47" s="409"/>
      <c r="B47" s="1615" t="str">
        <f>IF(NOT('DATA ENTRY SHEET'!C23=""),'DATA ENTRY SHEET'!C23,"")</f>
        <v/>
      </c>
      <c r="C47" s="1616"/>
      <c r="D47" s="1616"/>
      <c r="E47" s="1616"/>
      <c r="F47" s="1616"/>
      <c r="G47" s="1616"/>
      <c r="H47" s="1616"/>
      <c r="I47" s="1616"/>
      <c r="J47" s="1616"/>
      <c r="K47" s="1616"/>
      <c r="L47" s="1616"/>
      <c r="M47" s="1616"/>
      <c r="N47" s="1616"/>
      <c r="O47" s="1616"/>
      <c r="P47" s="1616"/>
      <c r="Q47" s="1616"/>
      <c r="R47" s="1616"/>
      <c r="S47" s="1616"/>
      <c r="T47" s="655" t="str">
        <f>IF('DATA ENTRY SHEET'!AG23&lt;&gt;"",LEFT('DATA ENTRY SHEET'!AG23,1),"")</f>
        <v/>
      </c>
      <c r="U47" s="1535" t="str">
        <f>IF(NOT('DATA ENTRY SHEET'!AF23=""),'DATA ENTRY SHEET'!AF23,"")</f>
        <v/>
      </c>
      <c r="V47" s="1536"/>
      <c r="W47" s="1536"/>
      <c r="X47" s="1536"/>
      <c r="Y47" s="1536"/>
      <c r="Z47" s="1536"/>
      <c r="AA47" s="1536"/>
      <c r="AB47" s="1537"/>
      <c r="AC47" s="1562" t="e">
        <f t="shared" ref="AC47" si="55">(AC45-(AC45-AC46))/AC45</f>
        <v>#VALUE!</v>
      </c>
      <c r="AD47" s="1562"/>
      <c r="AE47" s="1562"/>
      <c r="AF47" s="1563"/>
      <c r="AG47" s="1564" t="e">
        <f t="shared" ref="AG47" si="56">(AC45-(AC45-AG46))/AC45</f>
        <v>#VALUE!</v>
      </c>
      <c r="AH47" s="1562"/>
      <c r="AI47" s="1562"/>
      <c r="AJ47" s="1563"/>
      <c r="AK47" s="1564" t="e">
        <f t="shared" ref="AK47" si="57">(AC45-(AC45-AK46))/AC45</f>
        <v>#VALUE!</v>
      </c>
      <c r="AL47" s="1562"/>
      <c r="AM47" s="1562"/>
      <c r="AN47" s="1563"/>
      <c r="AO47" s="1510" t="str">
        <f>IF(NOT('DATA ENTRY SHEET'!BI23=""),'DATA ENTRY SHEET'!BI23,"")</f>
        <v/>
      </c>
      <c r="AP47" s="1511"/>
      <c r="AQ47" s="1511"/>
      <c r="AR47" s="1511"/>
      <c r="AS47" s="1512"/>
      <c r="AT47" s="1492" t="e">
        <f>IF($AT$26="REG",(AO47-AC45)/AO47,IF(AND(NOT(AO47=""),NOT(_xlfn.NUMBERVALUE(RIGHT(LEFT(AC45,FIND("(",AC45)-1),LEN(LEFT(AC45,FIND("(",AC45)-1))-1))="")),(AO47-_xlfn.NUMBERVALUE(RIGHT(LEFT(AC45,FIND("(",AC45)-1),LEN(LEFT(AC45,FIND("(",AC45)-1))-1)))/AO47,""))</f>
        <v>#VALUE!</v>
      </c>
      <c r="AU47" s="1493"/>
      <c r="AV47" s="1494"/>
      <c r="AW47" s="1492" t="str">
        <f t="shared" ref="AW47" si="58">IF(AND(NOT(AO47=""),NOT(AC46="")),(AO47-(AC45-AC46))/AO47,"")</f>
        <v/>
      </c>
      <c r="AX47" s="1493"/>
      <c r="AY47" s="1494"/>
      <c r="AZ47" s="1492" t="str">
        <f t="shared" ref="AZ47" si="59">IF(AND(NOT(AO47=""),NOT(AG46="")),(AO47-(AC45-AG46))/AO47,"")</f>
        <v/>
      </c>
      <c r="BA47" s="1493"/>
      <c r="BB47" s="1494"/>
      <c r="BC47" s="1495" t="str">
        <f t="shared" ref="BC47" si="60">IF(AND(NOT(AO47=""),NOT(AK46="")),(AO47-(AC45-AK46))/AO47,"")</f>
        <v/>
      </c>
      <c r="BD47" s="1496"/>
      <c r="BE47" s="1497"/>
      <c r="BF47" s="1529" t="str">
        <f t="shared" ref="BF47" si="61">IF(AND(NOT(BF46=""),NOT(AC46="")),BF46*(AC45-AC46),"")</f>
        <v/>
      </c>
      <c r="BG47" s="1530"/>
      <c r="BH47" s="1530"/>
      <c r="BI47" s="1530"/>
      <c r="BJ47" s="1530"/>
      <c r="BK47" s="1531"/>
      <c r="BL47" s="1532" t="str">
        <f t="shared" ref="BL47" si="62">IF(AND(NOT(BL46=""),NOT(AG46="")),BL46*(AC45-AG46),"")</f>
        <v/>
      </c>
      <c r="BM47" s="1533"/>
      <c r="BN47" s="1533"/>
      <c r="BO47" s="1533"/>
      <c r="BP47" s="1533"/>
      <c r="BQ47" s="1534"/>
      <c r="BR47" s="1489" t="str">
        <f t="shared" ref="BR47" si="63">IF(AND(NOT(BR46=""),NOT(AK46="")),BR46*(AC45-AK46),"")</f>
        <v/>
      </c>
      <c r="BS47" s="1490"/>
      <c r="BT47" s="1490"/>
      <c r="BU47" s="1490"/>
      <c r="BV47" s="1490"/>
      <c r="BW47" s="1491"/>
      <c r="BX47" s="1483" t="str">
        <f>IF(NOT('DATA ENTRY SHEET'!BP23=""),'DATA ENTRY SHEET'!BP23,"")</f>
        <v/>
      </c>
      <c r="BY47" s="1484"/>
      <c r="BZ47" s="1484"/>
      <c r="CA47" s="1485"/>
      <c r="CB47" s="1513" t="str">
        <f>IF(NOT('DATA ENTRY SHEET'!AP23=""),'DATA ENTRY SHEET'!AP23,"")</f>
        <v/>
      </c>
      <c r="CC47" s="1514"/>
      <c r="CD47" s="1515"/>
      <c r="CE47" s="1474"/>
      <c r="CF47" s="1475"/>
      <c r="CG47" s="1475"/>
      <c r="CH47" s="1476"/>
      <c r="CI47" s="550"/>
      <c r="CJ47" s="190"/>
      <c r="CK47" s="190"/>
      <c r="CL47" s="190"/>
      <c r="CM47" s="190"/>
      <c r="CN47" s="190"/>
      <c r="CO47" s="190"/>
    </row>
    <row r="48" spans="1:93" ht="15" customHeight="1" thickBot="1" x14ac:dyDescent="0.25">
      <c r="A48" s="409"/>
      <c r="B48" s="1516" t="str">
        <f>IF(NOT('DATA ENTRY SHEET'!D23=""),'DATA ENTRY SHEET'!D23,"")</f>
        <v/>
      </c>
      <c r="C48" s="1517"/>
      <c r="D48" s="1517"/>
      <c r="E48" s="1518"/>
      <c r="F48" s="1519" t="str">
        <f>IF(NOT('DATA ENTRY SHEET'!E23=""),'DATA ENTRY SHEET'!E23,"")</f>
        <v/>
      </c>
      <c r="G48" s="1520"/>
      <c r="H48" s="1521"/>
      <c r="I48" s="1522" t="str">
        <f>IF(NOT('DATA ENTRY SHEET'!F23=""),'DATA ENTRY SHEET'!F23,"")</f>
        <v/>
      </c>
      <c r="J48" s="1518"/>
      <c r="K48" s="1522" t="str">
        <f>IF(NOT('DATA ENTRY SHEET'!G23=""),'DATA ENTRY SHEET'!G23,"")</f>
        <v/>
      </c>
      <c r="L48" s="1518"/>
      <c r="M48" s="1523" t="str">
        <f>IF(NOT('DATA ENTRY SHEET'!H23=""),'DATA ENTRY SHEET'!H23,"")</f>
        <v/>
      </c>
      <c r="N48" s="1524"/>
      <c r="O48" s="1524"/>
      <c r="P48" s="1524"/>
      <c r="Q48" s="1525"/>
      <c r="R48" s="1522" t="str">
        <f>IF(NOT('DATA ENTRY SHEET'!I23=""),'DATA ENTRY SHEET'!I23,"")</f>
        <v/>
      </c>
      <c r="S48" s="1517"/>
      <c r="T48" s="1518"/>
      <c r="U48" s="1526" t="str">
        <f>IF(NOT('DATA ENTRY SHEET'!AE23=""),'DATA ENTRY SHEET'!AE23,"")</f>
        <v/>
      </c>
      <c r="V48" s="1527"/>
      <c r="W48" s="1527"/>
      <c r="X48" s="1527"/>
      <c r="Y48" s="1527"/>
      <c r="Z48" s="1527"/>
      <c r="AA48" s="1527"/>
      <c r="AB48" s="1528"/>
      <c r="AC48" s="1529" t="e">
        <f t="shared" ref="AC48" si="64">SUM(I48*AC46)</f>
        <v>#VALUE!</v>
      </c>
      <c r="AD48" s="1530"/>
      <c r="AE48" s="1530"/>
      <c r="AF48" s="1531"/>
      <c r="AG48" s="1529" t="e">
        <f t="shared" ref="AG48" si="65">SUM(I48*AG46)</f>
        <v>#VALUE!</v>
      </c>
      <c r="AH48" s="1530"/>
      <c r="AI48" s="1530"/>
      <c r="AJ48" s="1531"/>
      <c r="AK48" s="1529" t="e">
        <f t="shared" ref="AK48" si="66">SUM(I48*AK46)</f>
        <v>#VALUE!</v>
      </c>
      <c r="AL48" s="1530"/>
      <c r="AM48" s="1530"/>
      <c r="AN48" s="1531"/>
      <c r="AO48" s="1544" t="str">
        <f>IF(NOT('DATA ENTRY SHEET'!BJ23=""),'DATA ENTRY SHEET'!BJ23,"")</f>
        <v/>
      </c>
      <c r="AP48" s="1545"/>
      <c r="AQ48" s="1545"/>
      <c r="AR48" s="1545"/>
      <c r="AS48" s="1546"/>
      <c r="AT48" s="1547" t="e">
        <f>IF($AT$26="REG",(AO48-AC45)/AO48,IF(AND(NOT(AO48=""),NOT(_xlfn.NUMBERVALUE(RIGHT(LEFT(AC45,FIND("(",AC45)-1),LEN(LEFT(AC45,FIND("(",AC45)-1))-1))="")),(AO48-_xlfn.NUMBERVALUE(RIGHT(LEFT(AC45,FIND("(",AC45)-1),LEN(LEFT(AC45,FIND("(",AC45)-1))-1)))/AO48,""))</f>
        <v>#VALUE!</v>
      </c>
      <c r="AU48" s="1548"/>
      <c r="AV48" s="1549"/>
      <c r="AW48" s="1547" t="str">
        <f t="shared" ref="AW48" si="67">IF(AND(NOT(AO48=""),NOT(AC46="")),(AO48-(AC45-AC46))/AO48,"")</f>
        <v/>
      </c>
      <c r="AX48" s="1548"/>
      <c r="AY48" s="1549"/>
      <c r="AZ48" s="1547" t="str">
        <f t="shared" ref="AZ48" si="68">IF(AND(NOT(AO48=""),NOT(AG46="")),(AO48-(AC45-AG46))/AO48,"")</f>
        <v/>
      </c>
      <c r="BA48" s="1548"/>
      <c r="BB48" s="1549"/>
      <c r="BC48" s="1538" t="str">
        <f t="shared" ref="BC48" si="69">IF(AND(NOT(AO48=""),NOT(AK46="")),(AO48-(AC45-AK46))/AO48,"")</f>
        <v/>
      </c>
      <c r="BD48" s="1539"/>
      <c r="BE48" s="1540"/>
      <c r="BF48" s="1559"/>
      <c r="BG48" s="1560"/>
      <c r="BH48" s="1560"/>
      <c r="BI48" s="1560"/>
      <c r="BJ48" s="1560"/>
      <c r="BK48" s="1560"/>
      <c r="BL48" s="1560"/>
      <c r="BM48" s="1560"/>
      <c r="BN48" s="1560"/>
      <c r="BO48" s="1560"/>
      <c r="BP48" s="1560"/>
      <c r="BQ48" s="1561"/>
      <c r="BR48" s="1568" t="s">
        <v>825</v>
      </c>
      <c r="BS48" s="1569"/>
      <c r="BT48" s="1569"/>
      <c r="BU48" s="1569" t="str">
        <f>IF(NOT('DATA ENTRY SHEET'!AU23=""),'DATA ENTRY SHEET'!AU23,"")</f>
        <v/>
      </c>
      <c r="BV48" s="1569"/>
      <c r="BW48" s="1570"/>
      <c r="BX48" s="1571"/>
      <c r="BY48" s="1572"/>
      <c r="BZ48" s="1572"/>
      <c r="CA48" s="1573"/>
      <c r="CB48" s="1556" t="str">
        <f>IF(NOT('DATA ENTRY SHEET'!AQ23=""),'DATA ENTRY SHEET'!AQ23,"")</f>
        <v/>
      </c>
      <c r="CC48" s="1557"/>
      <c r="CD48" s="1558"/>
      <c r="CE48" s="1477"/>
      <c r="CF48" s="1478"/>
      <c r="CG48" s="1478"/>
      <c r="CH48" s="1479"/>
      <c r="CI48" s="550"/>
      <c r="CJ48" s="190"/>
      <c r="CK48" s="190"/>
      <c r="CL48" s="190"/>
      <c r="CM48" s="190"/>
      <c r="CN48" s="190"/>
      <c r="CO48" s="190"/>
    </row>
    <row r="49" spans="1:93" ht="3.75" customHeight="1" thickBot="1" x14ac:dyDescent="0.25">
      <c r="A49" s="409"/>
      <c r="B49" s="572"/>
      <c r="C49" s="572"/>
      <c r="D49" s="572"/>
      <c r="E49" s="572"/>
      <c r="F49" s="573"/>
      <c r="G49" s="573"/>
      <c r="H49" s="573"/>
      <c r="I49" s="572"/>
      <c r="J49" s="572"/>
      <c r="K49" s="572"/>
      <c r="L49" s="572"/>
      <c r="M49" s="574"/>
      <c r="N49" s="574"/>
      <c r="O49" s="574"/>
      <c r="P49" s="574"/>
      <c r="Q49" s="574"/>
      <c r="R49" s="572"/>
      <c r="S49" s="572"/>
      <c r="T49" s="572"/>
      <c r="U49" s="575"/>
      <c r="V49" s="575"/>
      <c r="W49" s="575"/>
      <c r="X49" s="575"/>
      <c r="Y49" s="575"/>
      <c r="Z49" s="575"/>
      <c r="AA49" s="575"/>
      <c r="AB49" s="575"/>
      <c r="AC49" s="576"/>
      <c r="AD49" s="576"/>
      <c r="AE49" s="576"/>
      <c r="AF49" s="576"/>
      <c r="AG49" s="576"/>
      <c r="AH49" s="576"/>
      <c r="AI49" s="576"/>
      <c r="AJ49" s="576"/>
      <c r="AK49" s="576"/>
      <c r="AL49" s="576"/>
      <c r="AM49" s="576"/>
      <c r="AN49" s="576"/>
      <c r="AO49" s="577"/>
      <c r="AP49" s="577"/>
      <c r="AQ49" s="577"/>
      <c r="AR49" s="577"/>
      <c r="AS49" s="577"/>
      <c r="AT49" s="578"/>
      <c r="AU49" s="578"/>
      <c r="AV49" s="578"/>
      <c r="AW49" s="578"/>
      <c r="AX49" s="578"/>
      <c r="AY49" s="578"/>
      <c r="AZ49" s="578"/>
      <c r="BA49" s="578"/>
      <c r="BB49" s="578"/>
      <c r="BC49" s="579"/>
      <c r="BD49" s="579"/>
      <c r="BE49" s="579"/>
      <c r="BF49" s="580"/>
      <c r="BG49" s="580"/>
      <c r="BH49" s="580"/>
      <c r="BI49" s="580"/>
      <c r="BJ49" s="580"/>
      <c r="BK49" s="580"/>
      <c r="BL49" s="580"/>
      <c r="BM49" s="580"/>
      <c r="BN49" s="580"/>
      <c r="BO49" s="580"/>
      <c r="BP49" s="580"/>
      <c r="BQ49" s="580"/>
      <c r="BR49" s="580"/>
      <c r="BS49" s="580"/>
      <c r="BT49" s="580"/>
      <c r="BU49" s="580"/>
      <c r="BV49" s="580"/>
      <c r="BW49" s="580"/>
      <c r="BX49" s="580"/>
      <c r="BY49" s="580"/>
      <c r="BZ49" s="580"/>
      <c r="CA49" s="580"/>
      <c r="CB49" s="580"/>
      <c r="CC49" s="580"/>
      <c r="CD49" s="580"/>
      <c r="CE49" s="572"/>
      <c r="CF49" s="572"/>
      <c r="CG49" s="572"/>
      <c r="CH49" s="572"/>
      <c r="CI49" s="550"/>
      <c r="CJ49" s="190"/>
      <c r="CK49" s="190"/>
      <c r="CL49" s="190"/>
      <c r="CM49" s="190"/>
      <c r="CN49" s="190"/>
      <c r="CO49" s="190"/>
    </row>
    <row r="50" spans="1:93" ht="11.25" customHeight="1" x14ac:dyDescent="0.2">
      <c r="A50" s="392"/>
      <c r="B50" s="1575" t="s">
        <v>822</v>
      </c>
      <c r="C50" s="1576"/>
      <c r="D50" s="1576"/>
      <c r="E50" s="1576"/>
      <c r="F50" s="1576"/>
      <c r="G50" s="1576"/>
      <c r="H50" s="1576"/>
      <c r="I50" s="1576"/>
      <c r="J50" s="1576"/>
      <c r="K50" s="1576"/>
      <c r="L50" s="1576"/>
      <c r="M50" s="1576"/>
      <c r="N50" s="1576"/>
      <c r="O50" s="1576"/>
      <c r="P50" s="1576"/>
      <c r="Q50" s="1576"/>
      <c r="R50" s="1576"/>
      <c r="S50" s="1576"/>
      <c r="T50" s="1577"/>
      <c r="U50" s="1584" t="s">
        <v>813</v>
      </c>
      <c r="V50" s="1585"/>
      <c r="W50" s="1585"/>
      <c r="X50" s="1585"/>
      <c r="Y50" s="1585"/>
      <c r="Z50" s="1585"/>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8"/>
      <c r="CI50" s="550"/>
      <c r="CJ50" s="190"/>
      <c r="CK50" s="190"/>
      <c r="CL50" s="190"/>
      <c r="CM50" s="190"/>
      <c r="CN50" s="190"/>
      <c r="CO50" s="190"/>
    </row>
    <row r="51" spans="1:93" ht="11.25" customHeight="1" x14ac:dyDescent="0.2">
      <c r="A51" s="392"/>
      <c r="B51" s="1578"/>
      <c r="C51" s="1579"/>
      <c r="D51" s="1579"/>
      <c r="E51" s="1579"/>
      <c r="F51" s="1579"/>
      <c r="G51" s="1579"/>
      <c r="H51" s="1579"/>
      <c r="I51" s="1579"/>
      <c r="J51" s="1579"/>
      <c r="K51" s="1579"/>
      <c r="L51" s="1579"/>
      <c r="M51" s="1579"/>
      <c r="N51" s="1579"/>
      <c r="O51" s="1579"/>
      <c r="P51" s="1579"/>
      <c r="Q51" s="1579"/>
      <c r="R51" s="1579"/>
      <c r="S51" s="1579"/>
      <c r="T51" s="1580"/>
      <c r="U51" s="379"/>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0"/>
      <c r="BM51" s="380"/>
      <c r="BN51" s="380"/>
      <c r="BO51" s="380"/>
      <c r="BP51" s="380"/>
      <c r="BQ51" s="380"/>
      <c r="BR51" s="380"/>
      <c r="BS51" s="380"/>
      <c r="BT51" s="380"/>
      <c r="BU51" s="380"/>
      <c r="BV51" s="380"/>
      <c r="BW51" s="380"/>
      <c r="BX51" s="380"/>
      <c r="BY51" s="380"/>
      <c r="BZ51" s="380"/>
      <c r="CA51" s="380"/>
      <c r="CB51" s="380"/>
      <c r="CC51" s="380"/>
      <c r="CD51" s="380"/>
      <c r="CE51" s="380"/>
      <c r="CF51" s="380"/>
      <c r="CG51" s="380"/>
      <c r="CH51" s="381"/>
      <c r="CI51" s="550"/>
      <c r="CJ51" s="190"/>
      <c r="CK51" s="190"/>
      <c r="CL51" s="190"/>
      <c r="CM51" s="190"/>
      <c r="CN51" s="190"/>
      <c r="CO51" s="190"/>
    </row>
    <row r="52" spans="1:93" ht="11.25" customHeight="1" x14ac:dyDescent="0.2">
      <c r="A52" s="392"/>
      <c r="B52" s="1578"/>
      <c r="C52" s="1579"/>
      <c r="D52" s="1579"/>
      <c r="E52" s="1579"/>
      <c r="F52" s="1579"/>
      <c r="G52" s="1579"/>
      <c r="H52" s="1579"/>
      <c r="I52" s="1579"/>
      <c r="J52" s="1579"/>
      <c r="K52" s="1579"/>
      <c r="L52" s="1579"/>
      <c r="M52" s="1579"/>
      <c r="N52" s="1579"/>
      <c r="O52" s="1579"/>
      <c r="P52" s="1579"/>
      <c r="Q52" s="1579"/>
      <c r="R52" s="1579"/>
      <c r="S52" s="1579"/>
      <c r="T52" s="1580"/>
      <c r="U52" s="379"/>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80"/>
      <c r="BQ52" s="380"/>
      <c r="BR52" s="380"/>
      <c r="BS52" s="380"/>
      <c r="BT52" s="380"/>
      <c r="BU52" s="380"/>
      <c r="BV52" s="380"/>
      <c r="BW52" s="380"/>
      <c r="BX52" s="380"/>
      <c r="BY52" s="380"/>
      <c r="BZ52" s="380"/>
      <c r="CA52" s="380"/>
      <c r="CB52" s="380"/>
      <c r="CC52" s="380"/>
      <c r="CD52" s="380"/>
      <c r="CE52" s="380"/>
      <c r="CF52" s="380"/>
      <c r="CG52" s="380"/>
      <c r="CH52" s="381"/>
      <c r="CI52" s="550"/>
      <c r="CJ52" s="190"/>
      <c r="CK52" s="190"/>
      <c r="CL52" s="190"/>
      <c r="CM52" s="190"/>
      <c r="CN52" s="190"/>
      <c r="CO52" s="190"/>
    </row>
    <row r="53" spans="1:93" ht="11.25" customHeight="1" x14ac:dyDescent="0.2">
      <c r="A53" s="392"/>
      <c r="B53" s="1578"/>
      <c r="C53" s="1579"/>
      <c r="D53" s="1579"/>
      <c r="E53" s="1579"/>
      <c r="F53" s="1579"/>
      <c r="G53" s="1579"/>
      <c r="H53" s="1579"/>
      <c r="I53" s="1579"/>
      <c r="J53" s="1579"/>
      <c r="K53" s="1579"/>
      <c r="L53" s="1579"/>
      <c r="M53" s="1579"/>
      <c r="N53" s="1579"/>
      <c r="O53" s="1579"/>
      <c r="P53" s="1579"/>
      <c r="Q53" s="1579"/>
      <c r="R53" s="1579"/>
      <c r="S53" s="1579"/>
      <c r="T53" s="1580"/>
      <c r="U53" s="379"/>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1"/>
      <c r="CI53" s="550"/>
      <c r="CJ53" s="190"/>
      <c r="CK53" s="190"/>
      <c r="CL53" s="190"/>
      <c r="CM53" s="190"/>
      <c r="CN53" s="190"/>
      <c r="CO53" s="190"/>
    </row>
    <row r="54" spans="1:93" ht="11.25" customHeight="1" x14ac:dyDescent="0.2">
      <c r="A54" s="392"/>
      <c r="B54" s="1578"/>
      <c r="C54" s="1579"/>
      <c r="D54" s="1579"/>
      <c r="E54" s="1579"/>
      <c r="F54" s="1579"/>
      <c r="G54" s="1579"/>
      <c r="H54" s="1579"/>
      <c r="I54" s="1579"/>
      <c r="J54" s="1579"/>
      <c r="K54" s="1579"/>
      <c r="L54" s="1579"/>
      <c r="M54" s="1579"/>
      <c r="N54" s="1579"/>
      <c r="O54" s="1579"/>
      <c r="P54" s="1579"/>
      <c r="Q54" s="1579"/>
      <c r="R54" s="1579"/>
      <c r="S54" s="1579"/>
      <c r="T54" s="1580"/>
      <c r="U54" s="379"/>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1"/>
      <c r="CI54" s="550"/>
      <c r="CJ54" s="190"/>
      <c r="CK54" s="190"/>
      <c r="CL54" s="190"/>
      <c r="CM54" s="190"/>
      <c r="CN54" s="190"/>
      <c r="CO54" s="190"/>
    </row>
    <row r="55" spans="1:93" ht="11.25" customHeight="1" x14ac:dyDescent="0.2">
      <c r="A55" s="392"/>
      <c r="B55" s="1578"/>
      <c r="C55" s="1579"/>
      <c r="D55" s="1579"/>
      <c r="E55" s="1579"/>
      <c r="F55" s="1579"/>
      <c r="G55" s="1579"/>
      <c r="H55" s="1579"/>
      <c r="I55" s="1579"/>
      <c r="J55" s="1579"/>
      <c r="K55" s="1579"/>
      <c r="L55" s="1579"/>
      <c r="M55" s="1579"/>
      <c r="N55" s="1579"/>
      <c r="O55" s="1579"/>
      <c r="P55" s="1579"/>
      <c r="Q55" s="1579"/>
      <c r="R55" s="1579"/>
      <c r="S55" s="1579"/>
      <c r="T55" s="1580"/>
      <c r="U55" s="379"/>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0"/>
      <c r="BZ55" s="380"/>
      <c r="CA55" s="380"/>
      <c r="CB55" s="380"/>
      <c r="CC55" s="380"/>
      <c r="CD55" s="380"/>
      <c r="CE55" s="380"/>
      <c r="CF55" s="380"/>
      <c r="CG55" s="380"/>
      <c r="CH55" s="381"/>
      <c r="CI55" s="550"/>
      <c r="CJ55" s="190"/>
      <c r="CK55" s="190"/>
      <c r="CL55" s="190"/>
      <c r="CM55" s="190"/>
      <c r="CN55" s="190"/>
      <c r="CO55" s="190"/>
    </row>
    <row r="56" spans="1:93" ht="11.25" customHeight="1" x14ac:dyDescent="0.2">
      <c r="A56" s="392"/>
      <c r="B56" s="1578"/>
      <c r="C56" s="1579"/>
      <c r="D56" s="1579"/>
      <c r="E56" s="1579"/>
      <c r="F56" s="1579"/>
      <c r="G56" s="1579"/>
      <c r="H56" s="1579"/>
      <c r="I56" s="1579"/>
      <c r="J56" s="1579"/>
      <c r="K56" s="1579"/>
      <c r="L56" s="1579"/>
      <c r="M56" s="1579"/>
      <c r="N56" s="1579"/>
      <c r="O56" s="1579"/>
      <c r="P56" s="1579"/>
      <c r="Q56" s="1579"/>
      <c r="R56" s="1579"/>
      <c r="S56" s="1579"/>
      <c r="T56" s="1580"/>
      <c r="U56" s="379"/>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0"/>
      <c r="BZ56" s="380"/>
      <c r="CA56" s="380"/>
      <c r="CB56" s="380"/>
      <c r="CC56" s="380"/>
      <c r="CD56" s="380"/>
      <c r="CE56" s="380"/>
      <c r="CF56" s="380"/>
      <c r="CG56" s="380"/>
      <c r="CH56" s="381"/>
      <c r="CI56" s="550"/>
      <c r="CJ56" s="190"/>
      <c r="CK56" s="190"/>
      <c r="CL56" s="190"/>
      <c r="CM56" s="190"/>
      <c r="CN56" s="190"/>
      <c r="CO56" s="190"/>
    </row>
    <row r="57" spans="1:93" ht="11.25" customHeight="1" thickBot="1" x14ac:dyDescent="0.25">
      <c r="A57" s="392"/>
      <c r="B57" s="1581"/>
      <c r="C57" s="1582"/>
      <c r="D57" s="1582"/>
      <c r="E57" s="1582"/>
      <c r="F57" s="1582"/>
      <c r="G57" s="1582"/>
      <c r="H57" s="1582"/>
      <c r="I57" s="1582"/>
      <c r="J57" s="1582"/>
      <c r="K57" s="1582"/>
      <c r="L57" s="1582"/>
      <c r="M57" s="1582"/>
      <c r="N57" s="1582"/>
      <c r="O57" s="1582"/>
      <c r="P57" s="1582"/>
      <c r="Q57" s="1582"/>
      <c r="R57" s="1582"/>
      <c r="S57" s="1582"/>
      <c r="T57" s="1583"/>
      <c r="U57" s="382"/>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c r="BX57" s="383"/>
      <c r="BY57" s="383"/>
      <c r="BZ57" s="383"/>
      <c r="CA57" s="383"/>
      <c r="CB57" s="383"/>
      <c r="CC57" s="383"/>
      <c r="CD57" s="383"/>
      <c r="CE57" s="383"/>
      <c r="CF57" s="383"/>
      <c r="CG57" s="383"/>
      <c r="CH57" s="384"/>
      <c r="CI57" s="550"/>
      <c r="CJ57" s="190"/>
      <c r="CK57" s="190"/>
      <c r="CL57" s="190"/>
      <c r="CM57" s="190"/>
      <c r="CN57" s="190"/>
      <c r="CO57" s="190"/>
    </row>
    <row r="58" spans="1:93" ht="2.25" customHeight="1" x14ac:dyDescent="0.2">
      <c r="A58" s="392"/>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291"/>
      <c r="AK58" s="291"/>
      <c r="AL58" s="291"/>
      <c r="AM58" s="291"/>
      <c r="AN58" s="291"/>
      <c r="AO58" s="291"/>
      <c r="AP58" s="291"/>
      <c r="AQ58" s="291"/>
      <c r="AR58" s="291"/>
      <c r="AS58" s="291"/>
      <c r="AT58" s="291"/>
      <c r="AU58" s="291"/>
      <c r="AV58" s="291"/>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550"/>
      <c r="CJ58" s="190"/>
      <c r="CK58" s="190"/>
      <c r="CL58" s="190"/>
      <c r="CM58" s="190"/>
      <c r="CN58" s="190"/>
      <c r="CO58" s="190"/>
    </row>
    <row r="59" spans="1:93" ht="27.75" customHeight="1" x14ac:dyDescent="0.2">
      <c r="A59" s="392"/>
      <c r="B59" s="1586" t="s">
        <v>814</v>
      </c>
      <c r="C59" s="1586"/>
      <c r="D59" s="1586"/>
      <c r="E59" s="1586"/>
      <c r="F59" s="1586"/>
      <c r="G59" s="1586"/>
      <c r="H59" s="1586"/>
      <c r="I59" s="1586"/>
      <c r="J59" s="1586"/>
      <c r="K59" s="1586"/>
      <c r="L59" s="1586"/>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c r="AN59" s="1586"/>
      <c r="AO59" s="1586"/>
      <c r="AP59" s="1586"/>
      <c r="AQ59" s="1586"/>
      <c r="AR59" s="1586"/>
      <c r="AS59" s="1586"/>
      <c r="AT59" s="1586"/>
      <c r="AU59" s="1586"/>
      <c r="AV59" s="1586"/>
      <c r="AW59" s="1586"/>
      <c r="AX59" s="1586"/>
      <c r="AY59" s="1586"/>
      <c r="AZ59" s="1586"/>
      <c r="BA59" s="1586"/>
      <c r="BB59" s="1586"/>
      <c r="BC59" s="1586"/>
      <c r="BD59" s="1586"/>
      <c r="BE59" s="1586"/>
      <c r="BF59" s="1586"/>
      <c r="BG59" s="1586"/>
      <c r="BH59" s="1586"/>
      <c r="BI59" s="1586"/>
      <c r="BJ59" s="1586"/>
      <c r="BK59" s="1586"/>
      <c r="BL59" s="1586"/>
      <c r="BM59" s="1586"/>
      <c r="BN59" s="1586"/>
      <c r="BO59" s="1586"/>
      <c r="BP59" s="1586"/>
      <c r="BQ59" s="1586"/>
      <c r="BR59" s="1586"/>
      <c r="BS59" s="1586"/>
      <c r="BT59" s="1586"/>
      <c r="BU59" s="1586"/>
      <c r="BV59" s="1586"/>
      <c r="BW59" s="1586"/>
      <c r="BX59" s="1586"/>
      <c r="BY59" s="1586"/>
      <c r="BZ59" s="1586"/>
      <c r="CA59" s="1586"/>
      <c r="CB59" s="1586"/>
      <c r="CC59" s="1586"/>
      <c r="CD59" s="1586"/>
      <c r="CE59" s="1586"/>
      <c r="CF59" s="1586"/>
      <c r="CG59" s="1586"/>
      <c r="CH59" s="1586"/>
      <c r="CI59" s="550"/>
      <c r="CJ59" s="190"/>
      <c r="CK59" s="190"/>
      <c r="CL59" s="190"/>
      <c r="CM59" s="190"/>
      <c r="CN59" s="190"/>
      <c r="CO59" s="190"/>
    </row>
    <row r="60" spans="1:93" s="94" customFormat="1" ht="40.5" customHeight="1" x14ac:dyDescent="0.2">
      <c r="A60" s="392"/>
      <c r="B60" s="1587"/>
      <c r="C60" s="1587"/>
      <c r="D60" s="1587"/>
      <c r="E60" s="1587"/>
      <c r="F60" s="1587"/>
      <c r="G60" s="1587"/>
      <c r="H60" s="1587"/>
      <c r="I60" s="1587"/>
      <c r="J60" s="1587"/>
      <c r="K60" s="1587"/>
      <c r="L60" s="1587"/>
      <c r="M60" s="1587"/>
      <c r="N60" s="1587"/>
      <c r="O60" s="1587"/>
      <c r="P60" s="1587"/>
      <c r="Q60" s="1587"/>
      <c r="R60" s="1587"/>
      <c r="S60" s="1587"/>
      <c r="T60" s="1587"/>
      <c r="U60" s="1587"/>
      <c r="V60" s="1587"/>
      <c r="W60" s="1587"/>
      <c r="X60" s="1587"/>
      <c r="Y60" s="1587"/>
      <c r="Z60" s="1587"/>
      <c r="AA60" s="1587"/>
      <c r="AB60" s="1587"/>
      <c r="AC60" s="1587"/>
      <c r="AD60" s="1587"/>
      <c r="AE60" s="1587"/>
      <c r="AF60" s="1587"/>
      <c r="AG60" s="1587"/>
      <c r="AH60" s="1587"/>
      <c r="AI60" s="1587"/>
      <c r="AJ60" s="1587"/>
      <c r="AK60" s="1587"/>
      <c r="AL60" s="1587"/>
      <c r="AM60" s="1587"/>
      <c r="AN60" s="1587"/>
      <c r="AO60" s="1587"/>
      <c r="AP60" s="1587"/>
      <c r="AQ60" s="1587"/>
      <c r="AR60" s="1587"/>
      <c r="AS60" s="1587"/>
      <c r="AT60" s="1587"/>
      <c r="AU60" s="1587"/>
      <c r="AV60" s="1587"/>
      <c r="AW60" s="1587"/>
      <c r="AX60" s="1587"/>
      <c r="AY60" s="1587"/>
      <c r="AZ60" s="1587"/>
      <c r="BA60" s="1587"/>
      <c r="BB60" s="1587"/>
      <c r="BC60" s="1587"/>
      <c r="BD60" s="1587"/>
      <c r="BE60" s="1587"/>
      <c r="BF60" s="1587"/>
      <c r="BG60" s="1587"/>
      <c r="BH60" s="1587"/>
      <c r="BI60" s="1587"/>
      <c r="BJ60" s="1587"/>
      <c r="BK60" s="1587"/>
      <c r="BL60" s="1587"/>
      <c r="BM60" s="1587"/>
      <c r="BN60" s="1587"/>
      <c r="BO60" s="1587"/>
      <c r="BP60" s="1587"/>
      <c r="BQ60" s="1587"/>
      <c r="BR60" s="1587"/>
      <c r="BS60" s="1587"/>
      <c r="BT60" s="1587"/>
      <c r="BU60" s="1587"/>
      <c r="BV60" s="1587"/>
      <c r="BW60" s="1587"/>
      <c r="BX60" s="1587"/>
      <c r="BY60" s="1587"/>
      <c r="BZ60" s="1587"/>
      <c r="CA60" s="1587"/>
      <c r="CB60" s="1587"/>
      <c r="CC60" s="1587"/>
      <c r="CD60" s="1587"/>
      <c r="CE60" s="1587"/>
      <c r="CF60" s="1587"/>
      <c r="CG60" s="1587"/>
      <c r="CH60" s="1587"/>
      <c r="CI60" s="550"/>
      <c r="CJ60" s="550"/>
      <c r="CK60" s="550"/>
      <c r="CL60" s="550"/>
      <c r="CM60" s="550"/>
      <c r="CN60" s="550"/>
      <c r="CO60" s="550"/>
    </row>
    <row r="61" spans="1:93" s="94" customFormat="1" ht="12" customHeight="1" x14ac:dyDescent="0.2">
      <c r="A61" s="392"/>
      <c r="B61" s="1588" t="s">
        <v>45</v>
      </c>
      <c r="C61" s="1589"/>
      <c r="D61" s="1589"/>
      <c r="E61" s="1589"/>
      <c r="F61" s="1589"/>
      <c r="G61" s="1589"/>
      <c r="H61" s="1589"/>
      <c r="I61" s="1589"/>
      <c r="J61" s="1589"/>
      <c r="K61" s="1589"/>
      <c r="L61" s="1589"/>
      <c r="M61" s="1589"/>
      <c r="N61" s="1589"/>
      <c r="O61" s="1589"/>
      <c r="P61" s="1589"/>
      <c r="Q61" s="1589"/>
      <c r="R61" s="1589"/>
      <c r="S61" s="1589"/>
      <c r="T61" s="412" t="s">
        <v>47</v>
      </c>
      <c r="U61" s="412"/>
      <c r="V61" s="412"/>
      <c r="W61" s="1590" t="str">
        <f>IF(NOT('DATA ENTRY SHEET'!AF4=""),'DATA ENTRY SHEET'!AF4,"")</f>
        <v/>
      </c>
      <c r="X61" s="1590"/>
      <c r="Y61" s="1590"/>
      <c r="Z61" s="1590"/>
      <c r="AA61" s="1590"/>
      <c r="AB61" s="1590"/>
      <c r="AC61" s="1590"/>
      <c r="AD61" s="1591"/>
      <c r="AE61" s="1592" t="s">
        <v>828</v>
      </c>
      <c r="AF61" s="1593"/>
      <c r="AG61" s="1593"/>
      <c r="AH61" s="1593"/>
      <c r="AI61" s="1593"/>
      <c r="AJ61" s="1593"/>
      <c r="AK61" s="1593"/>
      <c r="AL61" s="1593"/>
      <c r="AM61" s="1593"/>
      <c r="AN61" s="1593"/>
      <c r="AO61" s="1593"/>
      <c r="AP61" s="1593"/>
      <c r="AQ61" s="1593"/>
      <c r="AR61" s="1593"/>
      <c r="AS61" s="1593"/>
      <c r="AT61" s="1593"/>
      <c r="AU61" s="1593"/>
      <c r="AV61" s="1593"/>
      <c r="AW61" s="413" t="s">
        <v>47</v>
      </c>
      <c r="AX61" s="413"/>
      <c r="AY61" s="413"/>
      <c r="AZ61" s="1593"/>
      <c r="BA61" s="1593"/>
      <c r="BB61" s="1593"/>
      <c r="BC61" s="1593"/>
      <c r="BD61" s="1593"/>
      <c r="BE61" s="1594"/>
      <c r="BF61" s="1588" t="s">
        <v>46</v>
      </c>
      <c r="BG61" s="1589"/>
      <c r="BH61" s="1589"/>
      <c r="BI61" s="1589"/>
      <c r="BJ61" s="1589"/>
      <c r="BK61" s="1589"/>
      <c r="BL61" s="1589"/>
      <c r="BM61" s="1589"/>
      <c r="BN61" s="1589"/>
      <c r="BO61" s="1589"/>
      <c r="BP61" s="1589"/>
      <c r="BQ61" s="1589"/>
      <c r="BR61" s="1589"/>
      <c r="BS61" s="1589"/>
      <c r="BT61" s="1589"/>
      <c r="BU61" s="1589"/>
      <c r="BV61" s="1589"/>
      <c r="BW61" s="1589"/>
      <c r="BX61" s="413" t="s">
        <v>47</v>
      </c>
      <c r="BY61" s="413"/>
      <c r="BZ61" s="413"/>
      <c r="CA61" s="1593"/>
      <c r="CB61" s="1593"/>
      <c r="CC61" s="1593"/>
      <c r="CD61" s="1593"/>
      <c r="CE61" s="1593"/>
      <c r="CF61" s="1593"/>
      <c r="CG61" s="1593"/>
      <c r="CH61" s="1594"/>
      <c r="CI61" s="550"/>
      <c r="CJ61" s="550"/>
      <c r="CK61" s="550"/>
      <c r="CL61" s="550"/>
      <c r="CM61" s="550"/>
      <c r="CN61" s="550"/>
      <c r="CO61" s="550"/>
    </row>
    <row r="62" spans="1:93" s="94" customFormat="1" ht="10.5" customHeight="1" x14ac:dyDescent="0.2">
      <c r="A62" s="392"/>
      <c r="B62" s="1595"/>
      <c r="C62" s="1596"/>
      <c r="D62" s="1596"/>
      <c r="E62" s="1596"/>
      <c r="F62" s="1596"/>
      <c r="G62" s="1596"/>
      <c r="H62" s="1596"/>
      <c r="I62" s="1596"/>
      <c r="J62" s="1596"/>
      <c r="K62" s="1596"/>
      <c r="L62" s="1596"/>
      <c r="M62" s="1596"/>
      <c r="N62" s="1596"/>
      <c r="O62" s="1596"/>
      <c r="P62" s="1596"/>
      <c r="Q62" s="1596"/>
      <c r="R62" s="1596"/>
      <c r="S62" s="1596"/>
      <c r="T62" s="1596"/>
      <c r="U62" s="1596"/>
      <c r="V62" s="1596"/>
      <c r="W62" s="1596"/>
      <c r="X62" s="1596"/>
      <c r="Y62" s="1596"/>
      <c r="Z62" s="1596"/>
      <c r="AA62" s="1596"/>
      <c r="AB62" s="1596"/>
      <c r="AC62" s="1596"/>
      <c r="AD62" s="1597"/>
      <c r="AE62" s="1601"/>
      <c r="AF62" s="1602"/>
      <c r="AG62" s="1602"/>
      <c r="AH62" s="1602"/>
      <c r="AI62" s="1602"/>
      <c r="AJ62" s="1602"/>
      <c r="AK62" s="1602"/>
      <c r="AL62" s="1602"/>
      <c r="AM62" s="1602"/>
      <c r="AN62" s="1602"/>
      <c r="AO62" s="1602"/>
      <c r="AP62" s="1602"/>
      <c r="AQ62" s="1602"/>
      <c r="AR62" s="1602"/>
      <c r="AS62" s="1602"/>
      <c r="AT62" s="1602"/>
      <c r="AU62" s="1602"/>
      <c r="AV62" s="1602"/>
      <c r="AW62" s="1602"/>
      <c r="AX62" s="1602"/>
      <c r="AY62" s="1602"/>
      <c r="AZ62" s="1602"/>
      <c r="BA62" s="1602"/>
      <c r="BB62" s="1602"/>
      <c r="BC62" s="1602"/>
      <c r="BD62" s="1602"/>
      <c r="BE62" s="1603"/>
      <c r="BF62" s="1607"/>
      <c r="BG62" s="1608"/>
      <c r="BH62" s="1608"/>
      <c r="BI62" s="1608"/>
      <c r="BJ62" s="1608"/>
      <c r="BK62" s="1608"/>
      <c r="BL62" s="1608"/>
      <c r="BM62" s="1608"/>
      <c r="BN62" s="1608"/>
      <c r="BO62" s="1608"/>
      <c r="BP62" s="1608"/>
      <c r="BQ62" s="1608"/>
      <c r="BR62" s="1608"/>
      <c r="BS62" s="1608"/>
      <c r="BT62" s="1608"/>
      <c r="BU62" s="1608"/>
      <c r="BV62" s="1608"/>
      <c r="BW62" s="1608"/>
      <c r="BX62" s="1608"/>
      <c r="BY62" s="1608"/>
      <c r="BZ62" s="1608"/>
      <c r="CA62" s="1608"/>
      <c r="CB62" s="1608"/>
      <c r="CC62" s="1608"/>
      <c r="CD62" s="1608"/>
      <c r="CE62" s="1608"/>
      <c r="CF62" s="1608"/>
      <c r="CG62" s="1608"/>
      <c r="CH62" s="1609"/>
      <c r="CI62" s="550"/>
      <c r="CJ62" s="550"/>
      <c r="CK62" s="550"/>
      <c r="CL62" s="550"/>
      <c r="CM62" s="550"/>
      <c r="CN62" s="550"/>
      <c r="CO62" s="550"/>
    </row>
    <row r="63" spans="1:93" s="94" customFormat="1" ht="11.25" customHeight="1" x14ac:dyDescent="0.2">
      <c r="A63" s="392"/>
      <c r="B63" s="1598"/>
      <c r="C63" s="1599"/>
      <c r="D63" s="1599"/>
      <c r="E63" s="1599"/>
      <c r="F63" s="1599"/>
      <c r="G63" s="1599"/>
      <c r="H63" s="1599"/>
      <c r="I63" s="1599"/>
      <c r="J63" s="1599"/>
      <c r="K63" s="1599"/>
      <c r="L63" s="1599"/>
      <c r="M63" s="1599"/>
      <c r="N63" s="1599"/>
      <c r="O63" s="1599"/>
      <c r="P63" s="1599"/>
      <c r="Q63" s="1599"/>
      <c r="R63" s="1599"/>
      <c r="S63" s="1599"/>
      <c r="T63" s="1599"/>
      <c r="U63" s="1599"/>
      <c r="V63" s="1599"/>
      <c r="W63" s="1599"/>
      <c r="X63" s="1599"/>
      <c r="Y63" s="1599"/>
      <c r="Z63" s="1599"/>
      <c r="AA63" s="1599"/>
      <c r="AB63" s="1599"/>
      <c r="AC63" s="1599"/>
      <c r="AD63" s="1600"/>
      <c r="AE63" s="1604"/>
      <c r="AF63" s="1605"/>
      <c r="AG63" s="1605"/>
      <c r="AH63" s="1605"/>
      <c r="AI63" s="1605"/>
      <c r="AJ63" s="1605"/>
      <c r="AK63" s="1605"/>
      <c r="AL63" s="1605"/>
      <c r="AM63" s="1605"/>
      <c r="AN63" s="1605"/>
      <c r="AO63" s="1605"/>
      <c r="AP63" s="1605"/>
      <c r="AQ63" s="1605"/>
      <c r="AR63" s="1605"/>
      <c r="AS63" s="1605"/>
      <c r="AT63" s="1605"/>
      <c r="AU63" s="1605"/>
      <c r="AV63" s="1605"/>
      <c r="AW63" s="1605"/>
      <c r="AX63" s="1605"/>
      <c r="AY63" s="1605"/>
      <c r="AZ63" s="1605"/>
      <c r="BA63" s="1605"/>
      <c r="BB63" s="1605"/>
      <c r="BC63" s="1605"/>
      <c r="BD63" s="1605"/>
      <c r="BE63" s="1606"/>
      <c r="BF63" s="1610"/>
      <c r="BG63" s="1611"/>
      <c r="BH63" s="1611"/>
      <c r="BI63" s="1611"/>
      <c r="BJ63" s="1611"/>
      <c r="BK63" s="1611"/>
      <c r="BL63" s="1611"/>
      <c r="BM63" s="1611"/>
      <c r="BN63" s="1611"/>
      <c r="BO63" s="1611"/>
      <c r="BP63" s="1611"/>
      <c r="BQ63" s="1611"/>
      <c r="BR63" s="1611"/>
      <c r="BS63" s="1611"/>
      <c r="BT63" s="1611"/>
      <c r="BU63" s="1611"/>
      <c r="BV63" s="1611"/>
      <c r="BW63" s="1611"/>
      <c r="BX63" s="1611"/>
      <c r="BY63" s="1611"/>
      <c r="BZ63" s="1611"/>
      <c r="CA63" s="1611"/>
      <c r="CB63" s="1611"/>
      <c r="CC63" s="1611"/>
      <c r="CD63" s="1611"/>
      <c r="CE63" s="1611"/>
      <c r="CF63" s="1611"/>
      <c r="CG63" s="1611"/>
      <c r="CH63" s="1612"/>
      <c r="CI63" s="550"/>
      <c r="CJ63" s="550"/>
      <c r="CK63" s="550"/>
      <c r="CL63" s="550"/>
      <c r="CM63" s="550"/>
      <c r="CN63" s="550"/>
      <c r="CO63" s="550"/>
    </row>
    <row r="64" spans="1:93" s="94" customFormat="1" ht="3.75" customHeight="1" x14ac:dyDescent="0.2">
      <c r="A64" s="392"/>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392"/>
      <c r="BG64" s="392"/>
      <c r="BH64" s="392"/>
      <c r="BI64" s="392"/>
      <c r="BJ64" s="392"/>
      <c r="BK64" s="392"/>
      <c r="BL64" s="392"/>
      <c r="BM64" s="392"/>
      <c r="BN64" s="392"/>
      <c r="BO64" s="392"/>
      <c r="BP64" s="392"/>
      <c r="BQ64" s="392"/>
      <c r="BR64" s="392"/>
      <c r="BS64" s="392"/>
      <c r="BT64" s="392"/>
      <c r="BU64" s="392"/>
      <c r="BV64" s="392"/>
      <c r="BW64" s="392"/>
      <c r="BX64" s="392"/>
      <c r="BY64" s="392"/>
      <c r="BZ64" s="392"/>
      <c r="CA64" s="392"/>
      <c r="CB64" s="392"/>
      <c r="CC64" s="392"/>
      <c r="CD64" s="392"/>
      <c r="CE64" s="392"/>
      <c r="CF64" s="392"/>
      <c r="CG64" s="392"/>
      <c r="CH64" s="392"/>
      <c r="CI64" s="550"/>
      <c r="CJ64" s="550"/>
      <c r="CK64" s="550"/>
      <c r="CL64" s="550"/>
      <c r="CM64" s="550"/>
      <c r="CN64" s="550"/>
      <c r="CO64" s="550"/>
    </row>
    <row r="65" spans="1:93" ht="12" customHeight="1" x14ac:dyDescent="0.2">
      <c r="A65" s="1304" t="str">
        <f>'DATA ENTRY SHEET'!A101</f>
        <v>DeCAF 40-15 + DeCAF 40-16, Apr 21, 2025</v>
      </c>
      <c r="B65" s="1304"/>
      <c r="C65" s="1304"/>
      <c r="D65" s="1304"/>
      <c r="E65" s="1304"/>
      <c r="F65" s="1304"/>
      <c r="G65" s="1304"/>
      <c r="H65" s="1304"/>
      <c r="I65" s="1304"/>
      <c r="J65" s="1304"/>
      <c r="K65" s="1304"/>
      <c r="L65" s="1304"/>
      <c r="M65" s="1304"/>
      <c r="N65" s="1304"/>
      <c r="O65" s="1304"/>
      <c r="P65" s="1304"/>
      <c r="Q65" s="1304"/>
      <c r="R65" s="1304"/>
      <c r="S65" s="1304"/>
      <c r="T65" s="1304"/>
      <c r="U65" s="1304"/>
      <c r="V65" s="1304"/>
      <c r="W65" s="1304"/>
      <c r="X65" s="1304"/>
      <c r="Y65" s="1304"/>
      <c r="Z65" s="1304"/>
      <c r="AA65" s="1304"/>
      <c r="AB65" s="1304"/>
      <c r="AC65" s="1304"/>
      <c r="AD65" s="1304"/>
      <c r="AE65" s="1304"/>
      <c r="AF65" s="1304"/>
      <c r="AG65" s="1304"/>
      <c r="AH65" s="1304"/>
      <c r="AI65" s="1304"/>
      <c r="AJ65" s="1304"/>
      <c r="AK65" s="1304"/>
      <c r="AL65" s="1304"/>
      <c r="AM65" s="1304"/>
      <c r="AN65" s="1304"/>
      <c r="AO65" s="1304"/>
      <c r="AP65" s="1304"/>
      <c r="AQ65" s="1304"/>
      <c r="AR65" s="1304"/>
      <c r="AS65" s="1304"/>
      <c r="AT65" s="1304"/>
      <c r="AU65" s="1304"/>
      <c r="AV65" s="1304"/>
      <c r="AW65" s="1304"/>
      <c r="AX65" s="1304"/>
      <c r="AY65" s="1304"/>
      <c r="AZ65" s="1304"/>
      <c r="BA65" s="1304"/>
      <c r="BB65" s="1304"/>
      <c r="BC65" s="1304"/>
      <c r="BD65" s="1304"/>
      <c r="BE65" s="1304"/>
      <c r="BF65" s="1304"/>
      <c r="BG65" s="1304"/>
      <c r="BH65" s="1304"/>
      <c r="BI65" s="1304"/>
      <c r="BJ65" s="1304"/>
      <c r="BK65" s="1304"/>
      <c r="BL65" s="1304"/>
      <c r="BM65" s="1304"/>
      <c r="BN65" s="1304"/>
      <c r="BO65" s="1304"/>
      <c r="BP65" s="1304"/>
      <c r="BQ65" s="1304"/>
      <c r="BR65" s="1304"/>
      <c r="BS65" s="1304"/>
      <c r="BT65" s="1304"/>
      <c r="BU65" s="1304"/>
      <c r="BV65" s="1304"/>
      <c r="BW65" s="1617" t="s">
        <v>40</v>
      </c>
      <c r="BX65" s="1618"/>
      <c r="BY65" s="1618"/>
      <c r="BZ65" s="1618"/>
      <c r="CA65" s="1619"/>
      <c r="CB65" s="1574"/>
      <c r="CC65" s="1574"/>
      <c r="CD65" s="385"/>
      <c r="CE65" s="1255" t="s">
        <v>41</v>
      </c>
      <c r="CF65" s="1255"/>
      <c r="CG65" s="1574"/>
      <c r="CH65" s="1574"/>
      <c r="CI65" s="550"/>
      <c r="CJ65" s="190"/>
      <c r="CK65" s="190"/>
      <c r="CL65" s="190"/>
      <c r="CM65" s="190"/>
      <c r="CN65" s="190"/>
      <c r="CO65" s="190"/>
    </row>
    <row r="66" spans="1:93" x14ac:dyDescent="0.2">
      <c r="A66" s="400"/>
      <c r="B66" s="400"/>
      <c r="C66" s="400"/>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0"/>
      <c r="AC66" s="400"/>
      <c r="AD66" s="400"/>
      <c r="AE66" s="400"/>
      <c r="AF66" s="400"/>
      <c r="AG66" s="400"/>
      <c r="AH66" s="400"/>
      <c r="AI66" s="400"/>
      <c r="AJ66" s="400"/>
      <c r="AK66" s="400"/>
      <c r="AL66" s="400"/>
      <c r="AM66" s="400"/>
      <c r="AN66" s="400"/>
      <c r="AO66" s="400"/>
      <c r="AP66" s="400"/>
      <c r="AQ66" s="400"/>
      <c r="AR66" s="400"/>
      <c r="AS66" s="400"/>
      <c r="AT66" s="400"/>
      <c r="AU66" s="400"/>
      <c r="AV66" s="400"/>
      <c r="AW66" s="400"/>
      <c r="AX66" s="400"/>
      <c r="AY66" s="400"/>
      <c r="AZ66" s="400"/>
      <c r="BA66" s="400"/>
      <c r="BB66" s="400"/>
      <c r="BC66" s="400"/>
      <c r="BD66" s="400"/>
      <c r="BE66" s="400"/>
      <c r="BF66" s="400"/>
      <c r="BG66" s="400"/>
      <c r="BH66" s="400"/>
      <c r="BI66" s="400"/>
      <c r="BJ66" s="400"/>
      <c r="BK66" s="400"/>
      <c r="BL66" s="400"/>
      <c r="BM66" s="400"/>
      <c r="BN66" s="400"/>
      <c r="BO66" s="400"/>
      <c r="BP66" s="400"/>
      <c r="BQ66" s="400"/>
      <c r="BR66" s="400"/>
      <c r="BS66" s="400"/>
      <c r="BT66" s="400"/>
      <c r="BU66" s="400"/>
      <c r="BV66" s="400"/>
      <c r="BW66" s="400"/>
      <c r="BX66" s="400"/>
      <c r="BY66" s="400"/>
      <c r="BZ66" s="400"/>
      <c r="CA66" s="400"/>
      <c r="CB66" s="400"/>
      <c r="CC66" s="400"/>
      <c r="CD66" s="94"/>
      <c r="CE66" s="400"/>
      <c r="CF66" s="400"/>
      <c r="CG66" s="400"/>
      <c r="CH66" s="400"/>
    </row>
  </sheetData>
  <sheetProtection algorithmName="SHA-512" hashValue="akoCoshXs6QWGVApy+F6eC+8oansxjpqyFc28ofzCFrdmj7JeJMsFyxHMqsS96k+aHlrKViAbDvyLF2vX5quNA==" saltValue="RedqjbPWZejkYMRuPsUYMw==" spinCount="100000" sheet="1" formatCells="0"/>
  <mergeCells count="4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AZ45:BB45"/>
    <mergeCell ref="AZ43:BB43"/>
    <mergeCell ref="BC43:BE43"/>
    <mergeCell ref="AC43:AF43"/>
    <mergeCell ref="AG43:AJ43"/>
    <mergeCell ref="AK43:AN43"/>
    <mergeCell ref="AO43:AS43"/>
    <mergeCell ref="AT43:AV43"/>
    <mergeCell ref="AW43:AY43"/>
    <mergeCell ref="AC45:AN45"/>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BR43:BT43"/>
    <mergeCell ref="BU43:BW43"/>
    <mergeCell ref="BC41:BE41"/>
    <mergeCell ref="BF41:BK41"/>
    <mergeCell ref="BL41:BQ41"/>
    <mergeCell ref="BR41:BW41"/>
    <mergeCell ref="BX41:CA41"/>
    <mergeCell ref="CB41:CD41"/>
    <mergeCell ref="BX43:CA43"/>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U37:AB37"/>
    <mergeCell ref="AC37:AF37"/>
    <mergeCell ref="AG37:AJ37"/>
    <mergeCell ref="AK37:AN37"/>
    <mergeCell ref="AO37:AS37"/>
    <mergeCell ref="B36:T36"/>
    <mergeCell ref="U36:AB36"/>
    <mergeCell ref="AC36:AF36"/>
    <mergeCell ref="AG36:AJ36"/>
    <mergeCell ref="AK36:AN36"/>
    <mergeCell ref="AO36:AS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U30:AB30"/>
    <mergeCell ref="AO30:AS30"/>
    <mergeCell ref="AT30:AV30"/>
    <mergeCell ref="AW30:AY30"/>
    <mergeCell ref="AZ30:BB30"/>
    <mergeCell ref="BC30:BE30"/>
    <mergeCell ref="BF30:BK30"/>
    <mergeCell ref="BL30:BQ30"/>
    <mergeCell ref="AC30:AN30"/>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W10:CF10"/>
    <mergeCell ref="CG10:CH10"/>
    <mergeCell ref="BN15:BQ15"/>
    <mergeCell ref="BU15:BV15"/>
    <mergeCell ref="BW15:CF15"/>
    <mergeCell ref="CG15:CH15"/>
    <mergeCell ref="B14:H14"/>
    <mergeCell ref="J14:S14"/>
    <mergeCell ref="U14:W14"/>
    <mergeCell ref="X14:AC14"/>
    <mergeCell ref="AE14:AG14"/>
    <mergeCell ref="AS14:BB14"/>
    <mergeCell ref="CV3:DB3"/>
    <mergeCell ref="B6:M6"/>
    <mergeCell ref="N6:AG6"/>
    <mergeCell ref="AU6:BF6"/>
    <mergeCell ref="BG6:BL6"/>
    <mergeCell ref="B3:M3"/>
    <mergeCell ref="N3:AG3"/>
    <mergeCell ref="AJ3:AO3"/>
    <mergeCell ref="AQ3:AT3"/>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AZ2:BE2"/>
    <mergeCell ref="BI2:CH2"/>
    <mergeCell ref="BI3:CH3"/>
    <mergeCell ref="BF3:BH3"/>
    <mergeCell ref="BB4:BH4"/>
    <mergeCell ref="BF2:BH2"/>
    <mergeCell ref="BI4:CH4"/>
    <mergeCell ref="A1:Z1"/>
    <mergeCell ref="AO1:BQ1"/>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2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5.28515625"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550"/>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550"/>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77"/>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77"/>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1625" t="s">
        <v>549</v>
      </c>
      <c r="AI6" s="1625"/>
      <c r="AJ6" s="1625"/>
      <c r="AK6" s="1625"/>
      <c r="AL6" s="1625"/>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624" t="s">
        <v>830</v>
      </c>
      <c r="AZ6" s="1624"/>
      <c r="BA6" s="1624"/>
      <c r="BB6" s="1624"/>
      <c r="BC6" s="1624"/>
      <c r="BD6" s="1624"/>
      <c r="BE6" s="1624"/>
      <c r="BF6" s="1624" t="str">
        <f>IF(NOT('40-16 PRES - MANDATORY'!$BI$4=""),'40-16 PRES - MANDATORY'!$BI$4,"")</f>
        <v/>
      </c>
      <c r="BG6" s="1624"/>
      <c r="BH6" s="1624"/>
      <c r="BI6" s="1624"/>
      <c r="BJ6" s="1624"/>
      <c r="BK6" s="1624"/>
      <c r="BL6" s="1624"/>
      <c r="BM6" s="1624"/>
      <c r="BN6" s="1624"/>
      <c r="BO6" s="1624"/>
      <c r="BP6" s="1624"/>
      <c r="BQ6" s="1624"/>
      <c r="BR6" s="1624"/>
      <c r="BS6" s="1624"/>
      <c r="BT6" s="1624"/>
      <c r="BU6" s="1624"/>
      <c r="BV6" s="1624"/>
      <c r="BW6" s="1624"/>
      <c r="BX6" s="1624"/>
      <c r="BY6" s="1624"/>
      <c r="BZ6" s="1624"/>
      <c r="CA6" s="1624"/>
      <c r="CB6" s="1624"/>
      <c r="CC6" s="1624"/>
      <c r="CD6" s="1624"/>
      <c r="CE6" s="1624"/>
      <c r="CF6" s="1624"/>
      <c r="CG6" s="1624"/>
      <c r="CH6" s="1624"/>
      <c r="CI6" s="77"/>
      <c r="CJ6" s="1171"/>
      <c r="CK6" s="1171"/>
      <c r="CL6" s="77"/>
      <c r="CM6" s="77"/>
      <c r="CN6" s="77"/>
      <c r="CO6" s="77"/>
      <c r="CP6" s="77"/>
      <c r="CQ6" s="77"/>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77"/>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1076</v>
      </c>
      <c r="CK8" s="550"/>
      <c r="CL8" s="550"/>
      <c r="CM8" s="550"/>
      <c r="CN8" s="550"/>
      <c r="CO8" s="550"/>
      <c r="CP8" s="550"/>
      <c r="CQ8" s="550"/>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550"/>
      <c r="CR9" s="94"/>
      <c r="CS9" s="94"/>
      <c r="CT9" s="94"/>
      <c r="CU9" s="94"/>
      <c r="CV9" s="94"/>
      <c r="CW9" s="94"/>
      <c r="CX9" s="94"/>
      <c r="CY9" s="94"/>
      <c r="CZ9" s="94"/>
      <c r="DA9" s="94"/>
      <c r="DB9" s="94"/>
      <c r="DC9" s="94"/>
      <c r="DD9" s="94"/>
      <c r="DE9" s="94"/>
      <c r="DF9" s="94"/>
      <c r="DG9" s="94"/>
      <c r="DH9" s="94"/>
    </row>
    <row r="10" spans="1:115" ht="15" customHeight="1" thickBot="1" x14ac:dyDescent="0.25">
      <c r="A10" s="190"/>
      <c r="B10" s="1629" t="s">
        <v>13</v>
      </c>
      <c r="C10" s="1358"/>
      <c r="D10" s="1358"/>
      <c r="E10" s="1358"/>
      <c r="F10" s="1358"/>
      <c r="G10" s="1358"/>
      <c r="H10" s="1358"/>
      <c r="I10" s="1358"/>
      <c r="J10" s="1358"/>
      <c r="K10" s="1358"/>
      <c r="L10" s="1358"/>
      <c r="M10" s="1358"/>
      <c r="N10" s="1358"/>
      <c r="O10" s="1358"/>
      <c r="P10" s="1358"/>
      <c r="Q10" s="1358"/>
      <c r="R10" s="1358"/>
      <c r="S10" s="1358"/>
      <c r="T10" s="1358"/>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550"/>
      <c r="CR10" s="94"/>
      <c r="CS10" s="94"/>
      <c r="CT10" s="94"/>
      <c r="CU10" s="94"/>
      <c r="CV10" s="94"/>
      <c r="CW10" s="94"/>
      <c r="CX10" s="94"/>
      <c r="CY10" s="94"/>
      <c r="CZ10" s="94"/>
      <c r="DA10" s="94"/>
      <c r="DB10" s="94"/>
      <c r="DC10" s="94"/>
      <c r="DD10" s="94"/>
      <c r="DE10" s="94"/>
    </row>
    <row r="11" spans="1:115" ht="15" customHeight="1" thickBot="1" x14ac:dyDescent="0.25">
      <c r="A11" s="657"/>
      <c r="B11" s="1212" t="s">
        <v>14</v>
      </c>
      <c r="C11" s="1212"/>
      <c r="D11" s="1212"/>
      <c r="E11" s="1212"/>
      <c r="F11" s="1212"/>
      <c r="G11" s="1212"/>
      <c r="H11" s="1212"/>
      <c r="I11" s="1212"/>
      <c r="J11" s="1212"/>
      <c r="K11" s="1212"/>
      <c r="L11" s="1212"/>
      <c r="M11" s="1212"/>
      <c r="N11" s="1212"/>
      <c r="O11" s="1212"/>
      <c r="P11" s="1212"/>
      <c r="Q11" s="1212"/>
      <c r="R11" s="1212"/>
      <c r="S11" s="1613" t="s">
        <v>1072</v>
      </c>
      <c r="T11" s="1614"/>
      <c r="U11" s="1413"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550"/>
      <c r="CR11" s="94"/>
      <c r="CS11" s="94"/>
      <c r="CT11" s="94"/>
      <c r="CU11" s="94"/>
      <c r="CV11" s="94"/>
      <c r="CW11" s="94"/>
      <c r="CX11" s="94"/>
      <c r="CY11" s="94"/>
      <c r="CZ11" s="94"/>
      <c r="DA11" s="94"/>
      <c r="DB11" s="94"/>
      <c r="DC11" s="94"/>
      <c r="DD11" s="94"/>
      <c r="DE11" s="94"/>
    </row>
    <row r="12" spans="1:115" ht="15" customHeight="1" thickBot="1" x14ac:dyDescent="0.25">
      <c r="A12" s="190"/>
      <c r="B12" s="1633" t="s">
        <v>760</v>
      </c>
      <c r="C12" s="1370"/>
      <c r="D12" s="1370"/>
      <c r="E12" s="1370"/>
      <c r="F12" s="1370" t="s">
        <v>811</v>
      </c>
      <c r="G12" s="1370"/>
      <c r="H12" s="1370"/>
      <c r="I12" s="1371" t="s">
        <v>16</v>
      </c>
      <c r="J12" s="1371"/>
      <c r="K12" s="1371" t="s">
        <v>17</v>
      </c>
      <c r="L12" s="1371"/>
      <c r="M12" s="1371" t="s">
        <v>548</v>
      </c>
      <c r="N12" s="1371"/>
      <c r="O12" s="1371"/>
      <c r="P12" s="1371"/>
      <c r="Q12" s="1371"/>
      <c r="R12" s="1371" t="s">
        <v>18</v>
      </c>
      <c r="S12" s="1371"/>
      <c r="T12" s="137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550"/>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374"/>
      <c r="J13" s="374"/>
      <c r="K13" s="374"/>
      <c r="L13" s="118"/>
      <c r="M13" s="213"/>
      <c r="N13" s="374"/>
      <c r="O13" s="374"/>
      <c r="P13" s="213"/>
      <c r="Q13" s="118"/>
      <c r="R13" s="118"/>
      <c r="S13" s="118"/>
      <c r="T13" s="118"/>
      <c r="U13" s="118"/>
      <c r="V13" s="118"/>
      <c r="W13" s="118"/>
      <c r="X13" s="118"/>
      <c r="Y13" s="118"/>
      <c r="Z13" s="118"/>
      <c r="AA13" s="118"/>
      <c r="AB13" s="118"/>
      <c r="AC13" s="118"/>
      <c r="AD13" s="374"/>
      <c r="AE13" s="374"/>
      <c r="AF13" s="374"/>
      <c r="AG13" s="374"/>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430"/>
      <c r="BG13" s="430"/>
      <c r="BH13" s="430"/>
      <c r="BI13" s="430"/>
      <c r="BJ13" s="430"/>
      <c r="BK13" s="430"/>
      <c r="BL13" s="430"/>
      <c r="BM13" s="430"/>
      <c r="BN13" s="430"/>
      <c r="BO13" s="430"/>
      <c r="BP13" s="430"/>
      <c r="BQ13" s="430"/>
      <c r="BR13" s="430"/>
      <c r="BS13" s="430"/>
      <c r="BT13" s="430"/>
      <c r="BU13" s="430"/>
      <c r="BV13" s="430"/>
      <c r="BW13" s="430"/>
      <c r="BX13" s="374"/>
      <c r="BY13" s="374"/>
      <c r="BZ13" s="374"/>
      <c r="CA13" s="374"/>
      <c r="CB13" s="374"/>
      <c r="CC13" s="374"/>
      <c r="CD13" s="374"/>
      <c r="CE13" s="77"/>
      <c r="CF13" s="392"/>
      <c r="CG13" s="392"/>
      <c r="CH13" s="392"/>
      <c r="CI13" s="550"/>
      <c r="CJ13" s="550"/>
      <c r="CK13" s="550"/>
      <c r="CL13" s="550"/>
      <c r="CM13" s="550"/>
      <c r="CN13" s="550"/>
      <c r="CO13" s="550"/>
      <c r="CP13" s="550"/>
      <c r="CQ13" s="550"/>
      <c r="CR13" s="94"/>
      <c r="CS13" s="94"/>
      <c r="CT13" s="94"/>
      <c r="CU13" s="94"/>
      <c r="CV13" s="94"/>
      <c r="CW13" s="94"/>
      <c r="CX13" s="94"/>
      <c r="CY13" s="94"/>
      <c r="CZ13" s="94"/>
      <c r="DA13" s="94"/>
      <c r="DB13" s="94"/>
      <c r="DC13" s="94"/>
      <c r="DD13" s="94"/>
      <c r="DE13" s="94"/>
    </row>
    <row r="14" spans="1:115" ht="15" customHeight="1" x14ac:dyDescent="0.2">
      <c r="A14" s="480">
        <v>5</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SHEET'!J24=""),'DATA ENTRY SHEET'!J24,"")</f>
        <v/>
      </c>
      <c r="V14" s="1448"/>
      <c r="W14" s="1448"/>
      <c r="X14" s="1448"/>
      <c r="Y14" s="1448"/>
      <c r="Z14" s="1448"/>
      <c r="AA14" s="1448"/>
      <c r="AB14" s="1449"/>
      <c r="AC14" s="1638" t="str">
        <f>IF('DATA ENTRY SHEET'!AW24&lt;&gt;"",IF(NOT(TRIM(MID($AC$8,FIND(":",$AC$8)+1,9))="EDLP"),IF(NOT(TRIM(MID($AC$8,FIND(":",$AC$8)+1,9))="NON-EDLP"),TEXT('DATA ENTRY SHEET'!AW24,"$#0.00"),_xlfn.CONCAT(TEXT('DATA ENTRY SHEET'!AW24,"$#0.00")," (NON-EDLP, ADJ is $0.00)")),_xlfn.CONCAT(TEXT('DATA ENTRY SHEET'!AW24,"$#0.00")," (EDLP, ADJ is $0.00)")),"")</f>
        <v/>
      </c>
      <c r="AD14" s="1639"/>
      <c r="AE14" s="1639"/>
      <c r="AF14" s="1639"/>
      <c r="AG14" s="1639"/>
      <c r="AH14" s="1639"/>
      <c r="AI14" s="1639"/>
      <c r="AJ14" s="1639"/>
      <c r="AK14" s="1639"/>
      <c r="AL14" s="1639"/>
      <c r="AM14" s="1639"/>
      <c r="AN14" s="1640"/>
      <c r="AO14" s="1450" t="str">
        <f>IF(NOT('DATA ENTRY SHEET'!BG24=""),'DATA ENTRY SHEET'!BG24,"")</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SHEET'!BN24=""),'DATA ENTRY SHEET'!BN24,"")</f>
        <v/>
      </c>
      <c r="BY14" s="1469"/>
      <c r="BZ14" s="1469"/>
      <c r="CA14" s="1470"/>
      <c r="CB14" s="1465" t="str">
        <f>IF(NOT('DATA ENTRY SHEET'!AR24=""),'DATA ENTRY SHEET'!AR24,"")</f>
        <v/>
      </c>
      <c r="CC14" s="1466"/>
      <c r="CD14" s="1467"/>
      <c r="CE14" s="1471"/>
      <c r="CF14" s="1472"/>
      <c r="CG14" s="1472"/>
      <c r="CH14" s="1473"/>
      <c r="CI14" s="190"/>
      <c r="CJ14" s="190"/>
      <c r="CK14" s="190"/>
      <c r="CL14" s="190"/>
      <c r="CM14" s="190"/>
      <c r="CN14" s="190"/>
      <c r="CO14" s="190"/>
      <c r="CP14" s="190"/>
      <c r="CQ14" s="190"/>
    </row>
    <row r="15" spans="1:115" ht="15" customHeight="1" x14ac:dyDescent="0.2">
      <c r="A15" s="480"/>
      <c r="B15" s="1501" t="str">
        <f>IF(NOT('DATA ENTRY SHEET'!B24=""),'DATA ENTRY SHEET'!B24,"")</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SHEET'!AD24=""),'DATA ENTRY SHEET'!AD24,"")</f>
        <v/>
      </c>
      <c r="V15" s="1642"/>
      <c r="W15" s="1642"/>
      <c r="X15" s="1642"/>
      <c r="Y15" s="1642"/>
      <c r="Z15" s="1642"/>
      <c r="AA15" s="1642"/>
      <c r="AB15" s="1643"/>
      <c r="AC15" s="1644" t="str">
        <f>IF(NOT('DATA ENTRY SHEET'!BA24=""),IF('DATA ENTRY SHEET'!F24="","UPK?",TEXT('DATA ENTRY SHEET'!BA24/'DATA ENTRY SHEET'!F24,"$#0.00")),"")</f>
        <v/>
      </c>
      <c r="AD15" s="1645"/>
      <c r="AE15" s="1645"/>
      <c r="AF15" s="1646"/>
      <c r="AG15" s="1644" t="str">
        <f>IF(NOT('DATA ENTRY SHEET'!BB24=""),IF('DATA ENTRY SHEET'!F24="","UPK?",TEXT('DATA ENTRY SHEET'!BB24/'DATA ENTRY SHEET'!F24,"$#0.00")),"")</f>
        <v/>
      </c>
      <c r="AH15" s="1645"/>
      <c r="AI15" s="1645"/>
      <c r="AJ15" s="1646"/>
      <c r="AK15" s="1644" t="str">
        <f>IF(NOT('DATA ENTRY SHEET'!BC24=""),IF('DATA ENTRY SHEET'!F24="","UPK?",TEXT('DATA ENTRY SHEET'!BC24/'DATA ENTRY SHEET'!F24,"$#0.00")),"")</f>
        <v/>
      </c>
      <c r="AL15" s="1645"/>
      <c r="AM15" s="1645"/>
      <c r="AN15" s="1646"/>
      <c r="AO15" s="1510" t="str">
        <f>IF(NOT('DATA ENTRY SHEET'!BH24=""),'DATA ENTRY SHEET'!BH24,"")</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SHEET'!BK24=""),'DATA ENTRY SHEET'!BK24,"")</f>
        <v/>
      </c>
      <c r="BG15" s="1481"/>
      <c r="BH15" s="1481"/>
      <c r="BI15" s="1481"/>
      <c r="BJ15" s="1481"/>
      <c r="BK15" s="1482"/>
      <c r="BL15" s="1480" t="str">
        <f>IF(NOT('DATA ENTRY SHEET'!BL24=""),'DATA ENTRY SHEET'!BL24,"")</f>
        <v/>
      </c>
      <c r="BM15" s="1481"/>
      <c r="BN15" s="1481"/>
      <c r="BO15" s="1481"/>
      <c r="BP15" s="1481"/>
      <c r="BQ15" s="1482"/>
      <c r="BR15" s="1480" t="str">
        <f>IF(NOT('DATA ENTRY SHEET'!BM24=""),'DATA ENTRY SHEET'!BM24,"")</f>
        <v/>
      </c>
      <c r="BS15" s="1481"/>
      <c r="BT15" s="1481"/>
      <c r="BU15" s="1481"/>
      <c r="BV15" s="1481"/>
      <c r="BW15" s="1482"/>
      <c r="BX15" s="1483" t="str">
        <f>IF(NOT('DATA ENTRY SHEET'!BO24=""),'DATA ENTRY SHEET'!BO24,"")</f>
        <v/>
      </c>
      <c r="BY15" s="1484"/>
      <c r="BZ15" s="1484"/>
      <c r="CA15" s="1485"/>
      <c r="CB15" s="1486"/>
      <c r="CC15" s="1487"/>
      <c r="CD15" s="1488"/>
      <c r="CE15" s="1474"/>
      <c r="CF15" s="1475"/>
      <c r="CG15" s="1475"/>
      <c r="CH15" s="1476"/>
      <c r="CI15" s="190"/>
      <c r="CJ15" s="190"/>
      <c r="CK15" s="190"/>
      <c r="CL15" s="190"/>
      <c r="CM15" s="190"/>
      <c r="CN15" s="190"/>
      <c r="CO15" s="190"/>
      <c r="CP15" s="190"/>
      <c r="CQ15" s="190"/>
    </row>
    <row r="16" spans="1:115" ht="15" customHeight="1" x14ac:dyDescent="0.2">
      <c r="A16" s="480"/>
      <c r="B16" s="1615" t="str">
        <f>IF(NOT('DATA ENTRY SHEET'!C24=""),'DATA ENTRY SHEET'!C24,"")</f>
        <v/>
      </c>
      <c r="C16" s="1616"/>
      <c r="D16" s="1616"/>
      <c r="E16" s="1616"/>
      <c r="F16" s="1616"/>
      <c r="G16" s="1616"/>
      <c r="H16" s="1616"/>
      <c r="I16" s="1616"/>
      <c r="J16" s="1616"/>
      <c r="K16" s="1616"/>
      <c r="L16" s="1616"/>
      <c r="M16" s="1616"/>
      <c r="N16" s="1616"/>
      <c r="O16" s="1616"/>
      <c r="P16" s="1616"/>
      <c r="Q16" s="1616"/>
      <c r="R16" s="1616"/>
      <c r="S16" s="1616"/>
      <c r="T16" s="655" t="str">
        <f>IF('DATA ENTRY SHEET'!AG24&lt;&gt;"",LEFT('DATA ENTRY SHEET'!AG24,1),"")</f>
        <v/>
      </c>
      <c r="U16" s="1650" t="str">
        <f>IF(NOT('DATA ENTRY SHEET'!AF24=""),'DATA ENTRY SHEET'!AF24,"")</f>
        <v/>
      </c>
      <c r="V16" s="1651"/>
      <c r="W16" s="1651"/>
      <c r="X16" s="1651"/>
      <c r="Y16" s="1651"/>
      <c r="Z16" s="1651"/>
      <c r="AA16" s="1651"/>
      <c r="AB16" s="1652"/>
      <c r="AC16" s="1653"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SHEET'!BI24=""),'DATA ENTRY SHEET'!BI24,"")</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SHEET'!BP24=""),'DATA ENTRY SHEET'!BP24,"")</f>
        <v/>
      </c>
      <c r="BY16" s="1484"/>
      <c r="BZ16" s="1484"/>
      <c r="CA16" s="1485"/>
      <c r="CB16" s="1513" t="str">
        <f>IF(NOT('DATA ENTRY SHEET'!AP24=""),'DATA ENTRY SHEET'!AP24,"")</f>
        <v/>
      </c>
      <c r="CC16" s="1514"/>
      <c r="CD16" s="1515"/>
      <c r="CE16" s="1474"/>
      <c r="CF16" s="1475"/>
      <c r="CG16" s="1475"/>
      <c r="CH16" s="1476"/>
      <c r="CI16" s="190"/>
      <c r="CJ16" s="190"/>
      <c r="CK16" s="190"/>
      <c r="CL16" s="190"/>
      <c r="CM16" s="190"/>
      <c r="CN16" s="190"/>
      <c r="CO16" s="190"/>
      <c r="CP16" s="190"/>
      <c r="CQ16" s="190"/>
    </row>
    <row r="17" spans="1:95" ht="15" customHeight="1" thickBot="1" x14ac:dyDescent="0.25">
      <c r="A17" s="480"/>
      <c r="B17" s="1516" t="str">
        <f>IF(NOT('DATA ENTRY SHEET'!D24=""),'DATA ENTRY SHEET'!D24,"")</f>
        <v/>
      </c>
      <c r="C17" s="1517"/>
      <c r="D17" s="1517"/>
      <c r="E17" s="1518"/>
      <c r="F17" s="1519" t="str">
        <f>IF(NOT('DATA ENTRY SHEET'!E24=""),'DATA ENTRY SHEET'!E24,"")</f>
        <v/>
      </c>
      <c r="G17" s="1520"/>
      <c r="H17" s="1521"/>
      <c r="I17" s="1522" t="str">
        <f>IF(NOT('DATA ENTRY SHEET'!F24=""),'DATA ENTRY SHEET'!F24,"")</f>
        <v/>
      </c>
      <c r="J17" s="1518"/>
      <c r="K17" s="1522" t="str">
        <f>IF(NOT('DATA ENTRY SHEET'!G24=""),'DATA ENTRY SHEET'!G24,"")</f>
        <v/>
      </c>
      <c r="L17" s="1518"/>
      <c r="M17" s="1523" t="str">
        <f>IF(NOT('DATA ENTRY SHEET'!H24=""),'DATA ENTRY SHEET'!H24,"")</f>
        <v/>
      </c>
      <c r="N17" s="1524"/>
      <c r="O17" s="1524"/>
      <c r="P17" s="1524"/>
      <c r="Q17" s="1525"/>
      <c r="R17" s="1522" t="str">
        <f>IF(NOT('DATA ENTRY SHEET'!I24=""),'DATA ENTRY SHEET'!I24,"")</f>
        <v/>
      </c>
      <c r="S17" s="1517"/>
      <c r="T17" s="1518"/>
      <c r="U17" s="1647" t="str">
        <f>IF(NOT('DATA ENTRY SHEET'!AE24=""),'DATA ENTRY SHEET'!AE24,"")</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SHEET'!BJ24=""),'DATA ENTRY SHEET'!BJ24,"")</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SHEET'!AU24=""),'DATA ENTRY SHEET'!AU24,"")</f>
        <v/>
      </c>
      <c r="BV17" s="1569"/>
      <c r="BW17" s="1570"/>
      <c r="BX17" s="1571"/>
      <c r="BY17" s="1572"/>
      <c r="BZ17" s="1572"/>
      <c r="CA17" s="1573"/>
      <c r="CB17" s="1556" t="str">
        <f>IF(NOT('DATA ENTRY SHEET'!AQ24=""),'DATA ENTRY SHEET'!AQ24,"")</f>
        <v/>
      </c>
      <c r="CC17" s="1557"/>
      <c r="CD17" s="1558"/>
      <c r="CE17" s="1477"/>
      <c r="CF17" s="1478"/>
      <c r="CG17" s="1478"/>
      <c r="CH17" s="1479"/>
      <c r="CI17" s="190"/>
      <c r="CJ17" s="190"/>
      <c r="CK17" s="190"/>
      <c r="CL17" s="190"/>
      <c r="CM17" s="190"/>
      <c r="CN17" s="190"/>
      <c r="CO17" s="190"/>
      <c r="CP17" s="190"/>
      <c r="CQ17" s="190"/>
    </row>
    <row r="18" spans="1:95"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c r="CQ18" s="190"/>
    </row>
    <row r="19" spans="1:95" ht="15" customHeight="1" x14ac:dyDescent="0.2">
      <c r="A19" s="432">
        <v>6</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SHEET'!J25=""),'DATA ENTRY SHEET'!J25,"")</f>
        <v/>
      </c>
      <c r="V19" s="1448"/>
      <c r="W19" s="1448"/>
      <c r="X19" s="1448"/>
      <c r="Y19" s="1448"/>
      <c r="Z19" s="1448"/>
      <c r="AA19" s="1448"/>
      <c r="AB19" s="1449"/>
      <c r="AC19" s="1638" t="str">
        <f>IF('DATA ENTRY SHEET'!AW25&lt;&gt;"",IF(NOT(TRIM(MID($AC$8,FIND(":",$AC$8)+1,9))="EDLP"),IF(NOT(TRIM(MID($AC$8,FIND(":",$AC$8)+1,9))="NON-EDLP"),TEXT('DATA ENTRY SHEET'!AW25,"$#0.00"),_xlfn.CONCAT(TEXT('DATA ENTRY SHEET'!AW25,"$#0.00")," (NON-EDLP, ADJ is $0.00)")),_xlfn.CONCAT(TEXT('DATA ENTRY SHEET'!AW25,"$#0.00")," (EDLP, ADJ is $0.00)")),"")</f>
        <v/>
      </c>
      <c r="AD19" s="1639"/>
      <c r="AE19" s="1639"/>
      <c r="AF19" s="1639"/>
      <c r="AG19" s="1639"/>
      <c r="AH19" s="1639"/>
      <c r="AI19" s="1639"/>
      <c r="AJ19" s="1639"/>
      <c r="AK19" s="1639"/>
      <c r="AL19" s="1639"/>
      <c r="AM19" s="1639"/>
      <c r="AN19" s="1640"/>
      <c r="AO19" s="1450" t="str">
        <f>IF(NOT('DATA ENTRY SHEET'!BG25=""),'DATA ENTRY SHEET'!BG25,"")</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SHEET'!BN25=""),'DATA ENTRY SHEET'!BN25,"")</f>
        <v/>
      </c>
      <c r="BY19" s="1469"/>
      <c r="BZ19" s="1469"/>
      <c r="CA19" s="1470"/>
      <c r="CB19" s="1465" t="str">
        <f>IF(NOT('DATA ENTRY SHEET'!AR25=""),'DATA ENTRY SHEET'!AR25,"")</f>
        <v/>
      </c>
      <c r="CC19" s="1466"/>
      <c r="CD19" s="1467"/>
      <c r="CE19" s="1471"/>
      <c r="CF19" s="1472"/>
      <c r="CG19" s="1472"/>
      <c r="CH19" s="1473"/>
      <c r="CI19" s="190"/>
      <c r="CJ19" s="190"/>
      <c r="CK19" s="190"/>
      <c r="CL19" s="190"/>
      <c r="CM19" s="190"/>
      <c r="CN19" s="190"/>
      <c r="CO19" s="190"/>
      <c r="CP19" s="190"/>
      <c r="CQ19" s="190"/>
    </row>
    <row r="20" spans="1:95" ht="15" customHeight="1" x14ac:dyDescent="0.2">
      <c r="A20" s="432"/>
      <c r="B20" s="1501" t="str">
        <f>IF(NOT('DATA ENTRY SHEET'!B25=""),'DATA ENTRY SHEET'!B25,"")</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SHEET'!AD25=""),'DATA ENTRY SHEET'!AD25,"")</f>
        <v/>
      </c>
      <c r="V20" s="1642"/>
      <c r="W20" s="1642"/>
      <c r="X20" s="1642"/>
      <c r="Y20" s="1642"/>
      <c r="Z20" s="1642"/>
      <c r="AA20" s="1642"/>
      <c r="AB20" s="1643"/>
      <c r="AC20" s="1644" t="str">
        <f>IF(NOT('DATA ENTRY SHEET'!BA25=""),IF('DATA ENTRY SHEET'!F25="","UPK?",TEXT('DATA ENTRY SHEET'!BA25/'DATA ENTRY SHEET'!F25,"$#0.00")),"")</f>
        <v/>
      </c>
      <c r="AD20" s="1645"/>
      <c r="AE20" s="1645"/>
      <c r="AF20" s="1646"/>
      <c r="AG20" s="1644" t="str">
        <f>IF(NOT('DATA ENTRY SHEET'!BB25=""),IF('DATA ENTRY SHEET'!F25="","UPK?",TEXT('DATA ENTRY SHEET'!BB25/'DATA ENTRY SHEET'!F25,"$#0.00")),"")</f>
        <v/>
      </c>
      <c r="AH20" s="1645"/>
      <c r="AI20" s="1645"/>
      <c r="AJ20" s="1646"/>
      <c r="AK20" s="1644" t="str">
        <f>IF(NOT('DATA ENTRY SHEET'!BC25=""),IF('DATA ENTRY SHEET'!F25="","UPK?",TEXT('DATA ENTRY SHEET'!BC25/'DATA ENTRY SHEET'!F25,"$#0.00")),"")</f>
        <v/>
      </c>
      <c r="AL20" s="1645"/>
      <c r="AM20" s="1645"/>
      <c r="AN20" s="1646"/>
      <c r="AO20" s="1510" t="str">
        <f>IF(NOT('DATA ENTRY SHEET'!BH25=""),'DATA ENTRY SHEET'!BH25,"")</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SHEET'!BK25=""),'DATA ENTRY SHEET'!BK25,"")</f>
        <v/>
      </c>
      <c r="BG20" s="1481"/>
      <c r="BH20" s="1481"/>
      <c r="BI20" s="1481"/>
      <c r="BJ20" s="1481"/>
      <c r="BK20" s="1482"/>
      <c r="BL20" s="1480" t="str">
        <f>IF(NOT('DATA ENTRY SHEET'!BL25=""),'DATA ENTRY SHEET'!BL25,"")</f>
        <v/>
      </c>
      <c r="BM20" s="1481"/>
      <c r="BN20" s="1481"/>
      <c r="BO20" s="1481"/>
      <c r="BP20" s="1481"/>
      <c r="BQ20" s="1482"/>
      <c r="BR20" s="1480" t="str">
        <f>IF(NOT('DATA ENTRY SHEET'!BM25=""),'DATA ENTRY SHEET'!BM25,"")</f>
        <v/>
      </c>
      <c r="BS20" s="1481"/>
      <c r="BT20" s="1481"/>
      <c r="BU20" s="1481"/>
      <c r="BV20" s="1481"/>
      <c r="BW20" s="1482"/>
      <c r="BX20" s="1483" t="str">
        <f>IF(NOT('DATA ENTRY SHEET'!BO25=""),'DATA ENTRY SHEET'!BO25,"")</f>
        <v/>
      </c>
      <c r="BY20" s="1484"/>
      <c r="BZ20" s="1484"/>
      <c r="CA20" s="1485"/>
      <c r="CB20" s="1486"/>
      <c r="CC20" s="1487"/>
      <c r="CD20" s="1488"/>
      <c r="CE20" s="1474"/>
      <c r="CF20" s="1475"/>
      <c r="CG20" s="1475"/>
      <c r="CH20" s="1476"/>
      <c r="CI20" s="190"/>
      <c r="CJ20" s="190"/>
      <c r="CK20" s="190"/>
      <c r="CL20" s="190"/>
      <c r="CM20" s="190"/>
      <c r="CN20" s="190"/>
      <c r="CO20" s="190"/>
      <c r="CP20" s="190"/>
      <c r="CQ20" s="190"/>
    </row>
    <row r="21" spans="1:95" ht="15" customHeight="1" x14ac:dyDescent="0.2">
      <c r="A21" s="432"/>
      <c r="B21" s="1615" t="str">
        <f>IF(NOT('DATA ENTRY SHEET'!C25=""),'DATA ENTRY SHEET'!C25,"")</f>
        <v/>
      </c>
      <c r="C21" s="1616"/>
      <c r="D21" s="1616"/>
      <c r="E21" s="1616"/>
      <c r="F21" s="1616"/>
      <c r="G21" s="1616"/>
      <c r="H21" s="1616"/>
      <c r="I21" s="1616"/>
      <c r="J21" s="1616"/>
      <c r="K21" s="1616"/>
      <c r="L21" s="1616"/>
      <c r="M21" s="1616"/>
      <c r="N21" s="1616"/>
      <c r="O21" s="1616"/>
      <c r="P21" s="1616"/>
      <c r="Q21" s="1616"/>
      <c r="R21" s="1616"/>
      <c r="S21" s="1616"/>
      <c r="T21" s="655" t="str">
        <f>IF('DATA ENTRY SHEET'!AG25&lt;&gt;"",LEFT('DATA ENTRY SHEET'!AG25,1),"")</f>
        <v/>
      </c>
      <c r="U21" s="1650" t="str">
        <f>IF(NOT('DATA ENTRY SHEET'!AF25=""),'DATA ENTRY SHEET'!AF25,"")</f>
        <v/>
      </c>
      <c r="V21" s="1651"/>
      <c r="W21" s="1651"/>
      <c r="X21" s="1651"/>
      <c r="Y21" s="1651"/>
      <c r="Z21" s="1651"/>
      <c r="AA21" s="1651"/>
      <c r="AB21" s="1652"/>
      <c r="AC21" s="1653"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SHEET'!BI25=""),'DATA ENTRY SHEET'!BI25,"")</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SHEET'!BP25=""),'DATA ENTRY SHEET'!BP25,"")</f>
        <v/>
      </c>
      <c r="BY21" s="1484"/>
      <c r="BZ21" s="1484"/>
      <c r="CA21" s="1485"/>
      <c r="CB21" s="1513" t="str">
        <f>IF(NOT('DATA ENTRY SHEET'!AP25=""),'DATA ENTRY SHEET'!AP25,"")</f>
        <v/>
      </c>
      <c r="CC21" s="1514"/>
      <c r="CD21" s="1515"/>
      <c r="CE21" s="1474"/>
      <c r="CF21" s="1475"/>
      <c r="CG21" s="1475"/>
      <c r="CH21" s="1476"/>
      <c r="CI21" s="190"/>
      <c r="CJ21" s="190"/>
      <c r="CK21" s="190"/>
      <c r="CL21" s="190"/>
      <c r="CM21" s="190"/>
      <c r="CN21" s="190"/>
      <c r="CO21" s="190"/>
      <c r="CP21" s="190"/>
      <c r="CQ21" s="190"/>
    </row>
    <row r="22" spans="1:95" ht="15" customHeight="1" thickBot="1" x14ac:dyDescent="0.25">
      <c r="A22" s="432"/>
      <c r="B22" s="1516" t="str">
        <f>IF(NOT('DATA ENTRY SHEET'!D25=""),'DATA ENTRY SHEET'!D25,"")</f>
        <v/>
      </c>
      <c r="C22" s="1517"/>
      <c r="D22" s="1517"/>
      <c r="E22" s="1518"/>
      <c r="F22" s="1519" t="str">
        <f>IF(NOT('DATA ENTRY SHEET'!E25=""),'DATA ENTRY SHEET'!E25,"")</f>
        <v/>
      </c>
      <c r="G22" s="1520"/>
      <c r="H22" s="1521"/>
      <c r="I22" s="1522" t="str">
        <f>IF(NOT('DATA ENTRY SHEET'!F25=""),'DATA ENTRY SHEET'!F25,"")</f>
        <v/>
      </c>
      <c r="J22" s="1518"/>
      <c r="K22" s="1522" t="str">
        <f>IF(NOT('DATA ENTRY SHEET'!G25=""),'DATA ENTRY SHEET'!G25,"")</f>
        <v/>
      </c>
      <c r="L22" s="1518"/>
      <c r="M22" s="1523" t="str">
        <f>IF(NOT('DATA ENTRY SHEET'!H25=""),'DATA ENTRY SHEET'!H25,"")</f>
        <v/>
      </c>
      <c r="N22" s="1524"/>
      <c r="O22" s="1524"/>
      <c r="P22" s="1524"/>
      <c r="Q22" s="1525"/>
      <c r="R22" s="1522" t="str">
        <f>IF(NOT('DATA ENTRY SHEET'!I25=""),'DATA ENTRY SHEET'!I25,"")</f>
        <v/>
      </c>
      <c r="S22" s="1517"/>
      <c r="T22" s="1518"/>
      <c r="U22" s="1647" t="str">
        <f>IF(NOT('DATA ENTRY SHEET'!AE25=""),'DATA ENTRY SHEET'!AE25,"")</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SHEET'!BJ25=""),'DATA ENTRY SHEET'!BJ25,"")</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SHEET'!AU25=""),'DATA ENTRY SHEET'!AU25,"")</f>
        <v/>
      </c>
      <c r="BV22" s="1569"/>
      <c r="BW22" s="1570"/>
      <c r="BX22" s="1571"/>
      <c r="BY22" s="1572"/>
      <c r="BZ22" s="1572"/>
      <c r="CA22" s="1573"/>
      <c r="CB22" s="1556" t="str">
        <f>IF(NOT('DATA ENTRY SHEET'!AQ25=""),'DATA ENTRY SHEET'!AQ25,"")</f>
        <v/>
      </c>
      <c r="CC22" s="1557"/>
      <c r="CD22" s="1558"/>
      <c r="CE22" s="1477"/>
      <c r="CF22" s="1478"/>
      <c r="CG22" s="1478"/>
      <c r="CH22" s="1479"/>
      <c r="CI22" s="190"/>
      <c r="CJ22" s="190"/>
      <c r="CK22" s="190"/>
      <c r="CL22" s="190"/>
      <c r="CM22" s="190"/>
      <c r="CN22" s="190"/>
      <c r="CO22" s="190"/>
      <c r="CP22" s="190"/>
      <c r="CQ22" s="190"/>
    </row>
    <row r="23" spans="1:95" ht="3.75" customHeight="1" thickBot="1" x14ac:dyDescent="0.25">
      <c r="A23" s="432"/>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852"/>
      <c r="AU23" s="852"/>
      <c r="AV23" s="85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c r="CQ23" s="190"/>
    </row>
    <row r="24" spans="1:95" ht="15" customHeight="1" x14ac:dyDescent="0.2">
      <c r="A24" s="432">
        <v>7</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SHEET'!J26=""),'DATA ENTRY SHEET'!J26,"")</f>
        <v/>
      </c>
      <c r="V24" s="1448"/>
      <c r="W24" s="1448"/>
      <c r="X24" s="1448"/>
      <c r="Y24" s="1448"/>
      <c r="Z24" s="1448"/>
      <c r="AA24" s="1448"/>
      <c r="AB24" s="1449"/>
      <c r="AC24" s="1638" t="str">
        <f>IF('DATA ENTRY SHEET'!AW26&lt;&gt;"",IF(NOT(TRIM(MID($AC$8,FIND(":",$AC$8)+1,9))="EDLP"),IF(NOT(TRIM(MID($AC$8,FIND(":",$AC$8)+1,9))="NON-EDLP"),TEXT('DATA ENTRY SHEET'!AW26,"$#0.00"),_xlfn.CONCAT(TEXT('DATA ENTRY SHEET'!AW26,"$#0.00")," (NON-EDLP, ADJ is $0.00)")),_xlfn.CONCAT(TEXT('DATA ENTRY SHEET'!AW26,"$#0.00")," (EDLP, ADJ is $0.00)")),"")</f>
        <v/>
      </c>
      <c r="AD24" s="1639"/>
      <c r="AE24" s="1639"/>
      <c r="AF24" s="1639"/>
      <c r="AG24" s="1639"/>
      <c r="AH24" s="1639"/>
      <c r="AI24" s="1639"/>
      <c r="AJ24" s="1639"/>
      <c r="AK24" s="1639"/>
      <c r="AL24" s="1639"/>
      <c r="AM24" s="1639"/>
      <c r="AN24" s="1640"/>
      <c r="AO24" s="1450" t="str">
        <f>IF(NOT('DATA ENTRY SHEET'!BG26=""),'DATA ENTRY SHEET'!BG26,"")</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SHEET'!BN26=""),'DATA ENTRY SHEET'!BN26,"")</f>
        <v/>
      </c>
      <c r="BY24" s="1469"/>
      <c r="BZ24" s="1469"/>
      <c r="CA24" s="1470"/>
      <c r="CB24" s="1465" t="str">
        <f>IF(NOT('DATA ENTRY SHEET'!AR26=""),'DATA ENTRY SHEET'!AR26,"")</f>
        <v/>
      </c>
      <c r="CC24" s="1466"/>
      <c r="CD24" s="1467"/>
      <c r="CE24" s="1471"/>
      <c r="CF24" s="1472"/>
      <c r="CG24" s="1472"/>
      <c r="CH24" s="1473"/>
      <c r="CI24" s="190"/>
      <c r="CJ24" s="190"/>
      <c r="CK24" s="190"/>
      <c r="CL24" s="190"/>
      <c r="CM24" s="190"/>
      <c r="CN24" s="190"/>
      <c r="CO24" s="190"/>
      <c r="CP24" s="190"/>
      <c r="CQ24" s="190"/>
    </row>
    <row r="25" spans="1:95" ht="15" customHeight="1" x14ac:dyDescent="0.2">
      <c r="A25" s="432"/>
      <c r="B25" s="1501" t="str">
        <f>IF(NOT('DATA ENTRY SHEET'!B26=""),'DATA ENTRY SHEET'!B26,"")</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SHEET'!AD26=""),'DATA ENTRY SHEET'!AD26,"")</f>
        <v/>
      </c>
      <c r="V25" s="1642"/>
      <c r="W25" s="1642"/>
      <c r="X25" s="1642"/>
      <c r="Y25" s="1642"/>
      <c r="Z25" s="1642"/>
      <c r="AA25" s="1642"/>
      <c r="AB25" s="1643"/>
      <c r="AC25" s="1644" t="str">
        <f>IF(NOT('DATA ENTRY SHEET'!BA26=""),IF('DATA ENTRY SHEET'!F26="","UPK?",TEXT('DATA ENTRY SHEET'!BA26/'DATA ENTRY SHEET'!F26,"$#0.00")),"")</f>
        <v/>
      </c>
      <c r="AD25" s="1645"/>
      <c r="AE25" s="1645"/>
      <c r="AF25" s="1646"/>
      <c r="AG25" s="1644" t="str">
        <f>IF(NOT('DATA ENTRY SHEET'!BB26=""),IF('DATA ENTRY SHEET'!F26="","UPK?",TEXT('DATA ENTRY SHEET'!BB26/'DATA ENTRY SHEET'!F26,"$#0.00")),"")</f>
        <v/>
      </c>
      <c r="AH25" s="1645"/>
      <c r="AI25" s="1645"/>
      <c r="AJ25" s="1646"/>
      <c r="AK25" s="1644" t="str">
        <f>IF(NOT('DATA ENTRY SHEET'!BC26=""),IF('DATA ENTRY SHEET'!F26="","UPK?",TEXT('DATA ENTRY SHEET'!BC26/'DATA ENTRY SHEET'!F26,"$#0.00")),"")</f>
        <v/>
      </c>
      <c r="AL25" s="1645"/>
      <c r="AM25" s="1645"/>
      <c r="AN25" s="1646"/>
      <c r="AO25" s="1510" t="str">
        <f>IF(NOT('DATA ENTRY SHEET'!BH26=""),'DATA ENTRY SHEET'!BH26,"")</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SHEET'!BK26=""),'DATA ENTRY SHEET'!BK26,"")</f>
        <v/>
      </c>
      <c r="BG25" s="1481"/>
      <c r="BH25" s="1481"/>
      <c r="BI25" s="1481"/>
      <c r="BJ25" s="1481"/>
      <c r="BK25" s="1482"/>
      <c r="BL25" s="1480" t="str">
        <f>IF(NOT('DATA ENTRY SHEET'!BL26=""),'DATA ENTRY SHEET'!BL26,"")</f>
        <v/>
      </c>
      <c r="BM25" s="1481"/>
      <c r="BN25" s="1481"/>
      <c r="BO25" s="1481"/>
      <c r="BP25" s="1481"/>
      <c r="BQ25" s="1482"/>
      <c r="BR25" s="1480" t="str">
        <f>IF(NOT('DATA ENTRY SHEET'!BM26=""),'DATA ENTRY SHEET'!BM26,"")</f>
        <v/>
      </c>
      <c r="BS25" s="1481"/>
      <c r="BT25" s="1481"/>
      <c r="BU25" s="1481"/>
      <c r="BV25" s="1481"/>
      <c r="BW25" s="1482"/>
      <c r="BX25" s="1483" t="str">
        <f>IF(NOT('DATA ENTRY SHEET'!BO26=""),'DATA ENTRY SHEET'!BO26,"")</f>
        <v/>
      </c>
      <c r="BY25" s="1484"/>
      <c r="BZ25" s="1484"/>
      <c r="CA25" s="1485"/>
      <c r="CB25" s="1486"/>
      <c r="CC25" s="1487"/>
      <c r="CD25" s="1488"/>
      <c r="CE25" s="1474"/>
      <c r="CF25" s="1475"/>
      <c r="CG25" s="1475"/>
      <c r="CH25" s="1476"/>
      <c r="CI25" s="190"/>
      <c r="CJ25" s="190"/>
      <c r="CK25" s="190"/>
      <c r="CL25" s="190"/>
      <c r="CM25" s="190"/>
      <c r="CN25" s="190"/>
      <c r="CO25" s="190"/>
      <c r="CP25" s="190"/>
      <c r="CQ25" s="190"/>
    </row>
    <row r="26" spans="1:95" ht="15" customHeight="1" x14ac:dyDescent="0.2">
      <c r="A26" s="432"/>
      <c r="B26" s="1615" t="str">
        <f>IF(NOT('DATA ENTRY SHEET'!C26=""),'DATA ENTRY SHEET'!C26,"")</f>
        <v/>
      </c>
      <c r="C26" s="1616"/>
      <c r="D26" s="1616"/>
      <c r="E26" s="1616"/>
      <c r="F26" s="1616"/>
      <c r="G26" s="1616"/>
      <c r="H26" s="1616"/>
      <c r="I26" s="1616"/>
      <c r="J26" s="1616"/>
      <c r="K26" s="1616"/>
      <c r="L26" s="1616"/>
      <c r="M26" s="1616"/>
      <c r="N26" s="1616"/>
      <c r="O26" s="1616"/>
      <c r="P26" s="1616"/>
      <c r="Q26" s="1616"/>
      <c r="R26" s="1616"/>
      <c r="S26" s="1616"/>
      <c r="T26" s="655" t="str">
        <f>IF('DATA ENTRY SHEET'!AG26&lt;&gt;"",LEFT('DATA ENTRY SHEET'!AG26,1),"")</f>
        <v/>
      </c>
      <c r="U26" s="1650" t="str">
        <f>IF(NOT('DATA ENTRY SHEET'!AF26=""),'DATA ENTRY SHEET'!AF26,"")</f>
        <v/>
      </c>
      <c r="V26" s="1651"/>
      <c r="W26" s="1651"/>
      <c r="X26" s="1651"/>
      <c r="Y26" s="1651"/>
      <c r="Z26" s="1651"/>
      <c r="AA26" s="1651"/>
      <c r="AB26" s="1652"/>
      <c r="AC26" s="1653"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SHEET'!BI26=""),'DATA ENTRY SHEET'!BI26,"")</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SHEET'!BP26=""),'DATA ENTRY SHEET'!BP26,"")</f>
        <v/>
      </c>
      <c r="BY26" s="1484"/>
      <c r="BZ26" s="1484"/>
      <c r="CA26" s="1485"/>
      <c r="CB26" s="1513" t="str">
        <f>IF(NOT('DATA ENTRY SHEET'!AP26=""),'DATA ENTRY SHEET'!AP26,"")</f>
        <v/>
      </c>
      <c r="CC26" s="1514"/>
      <c r="CD26" s="1515"/>
      <c r="CE26" s="1474"/>
      <c r="CF26" s="1475"/>
      <c r="CG26" s="1475"/>
      <c r="CH26" s="1476"/>
      <c r="CI26" s="190"/>
      <c r="CJ26" s="190"/>
      <c r="CK26" s="190"/>
      <c r="CL26" s="190"/>
      <c r="CM26" s="190"/>
      <c r="CN26" s="190"/>
      <c r="CO26" s="190"/>
      <c r="CP26" s="190"/>
      <c r="CQ26" s="190"/>
    </row>
    <row r="27" spans="1:95" ht="15" customHeight="1" thickBot="1" x14ac:dyDescent="0.25">
      <c r="A27" s="432"/>
      <c r="B27" s="1516" t="str">
        <f>IF(NOT('DATA ENTRY SHEET'!D26=""),'DATA ENTRY SHEET'!D26,"")</f>
        <v/>
      </c>
      <c r="C27" s="1517"/>
      <c r="D27" s="1517"/>
      <c r="E27" s="1518"/>
      <c r="F27" s="1519" t="str">
        <f>IF(NOT('DATA ENTRY SHEET'!E26=""),'DATA ENTRY SHEET'!E26,"")</f>
        <v/>
      </c>
      <c r="G27" s="1520"/>
      <c r="H27" s="1521"/>
      <c r="I27" s="1522" t="str">
        <f>IF(NOT('DATA ENTRY SHEET'!F26=""),'DATA ENTRY SHEET'!F26,"")</f>
        <v/>
      </c>
      <c r="J27" s="1518"/>
      <c r="K27" s="1522" t="str">
        <f>IF(NOT('DATA ENTRY SHEET'!G26=""),'DATA ENTRY SHEET'!G26,"")</f>
        <v/>
      </c>
      <c r="L27" s="1518"/>
      <c r="M27" s="1523" t="str">
        <f>IF(NOT('DATA ENTRY SHEET'!H26=""),'DATA ENTRY SHEET'!H26,"")</f>
        <v/>
      </c>
      <c r="N27" s="1524"/>
      <c r="O27" s="1524"/>
      <c r="P27" s="1524"/>
      <c r="Q27" s="1525"/>
      <c r="R27" s="1522" t="str">
        <f>IF(NOT('DATA ENTRY SHEET'!I26=""),'DATA ENTRY SHEET'!I26,"")</f>
        <v/>
      </c>
      <c r="S27" s="1517"/>
      <c r="T27" s="1518"/>
      <c r="U27" s="1647" t="str">
        <f>IF(NOT('DATA ENTRY SHEET'!AE26=""),'DATA ENTRY SHEET'!AE26,"")</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SHEET'!BJ26=""),'DATA ENTRY SHEET'!BJ26,"")</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SHEET'!AU26=""),'DATA ENTRY SHEET'!AU26,"")</f>
        <v/>
      </c>
      <c r="BV27" s="1569"/>
      <c r="BW27" s="1570"/>
      <c r="BX27" s="1571"/>
      <c r="BY27" s="1572"/>
      <c r="BZ27" s="1572"/>
      <c r="CA27" s="1573"/>
      <c r="CB27" s="1556" t="str">
        <f>IF(NOT('DATA ENTRY SHEET'!AQ26=""),'DATA ENTRY SHEET'!AQ26,"")</f>
        <v/>
      </c>
      <c r="CC27" s="1557"/>
      <c r="CD27" s="1558"/>
      <c r="CE27" s="1477"/>
      <c r="CF27" s="1478"/>
      <c r="CG27" s="1478"/>
      <c r="CH27" s="1479"/>
      <c r="CI27" s="190"/>
      <c r="CJ27" s="190"/>
      <c r="CK27" s="190"/>
      <c r="CL27" s="190"/>
      <c r="CM27" s="190"/>
      <c r="CN27" s="190"/>
      <c r="CO27" s="190"/>
      <c r="CP27" s="190"/>
      <c r="CQ27" s="190"/>
    </row>
    <row r="28" spans="1:95"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c r="CQ28" s="190"/>
    </row>
    <row r="29" spans="1:95" ht="15" customHeight="1" x14ac:dyDescent="0.2">
      <c r="A29" s="432">
        <v>8</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SHEET'!J27=""),'DATA ENTRY SHEET'!J27,"")</f>
        <v/>
      </c>
      <c r="V29" s="1448"/>
      <c r="W29" s="1448"/>
      <c r="X29" s="1448"/>
      <c r="Y29" s="1448"/>
      <c r="Z29" s="1448"/>
      <c r="AA29" s="1448"/>
      <c r="AB29" s="1449"/>
      <c r="AC29" s="1638" t="str">
        <f>IF('DATA ENTRY SHEET'!AW27&lt;&gt;"",IF(NOT(TRIM(MID($AC$8,FIND(":",$AC$8)+1,9))="EDLP"),IF(NOT(TRIM(MID($AC$8,FIND(":",$AC$8)+1,9))="NON-EDLP"),TEXT('DATA ENTRY SHEET'!AW27,"$#0.00"),_xlfn.CONCAT(TEXT('DATA ENTRY SHEET'!AW27,"$#0.00")," (NON-EDLP, ADJ is $0.00)")),_xlfn.CONCAT(TEXT('DATA ENTRY SHEET'!AW27,"$#0.00")," (EDLP, ADJ is $0.00)")),"")</f>
        <v/>
      </c>
      <c r="AD29" s="1639"/>
      <c r="AE29" s="1639"/>
      <c r="AF29" s="1639"/>
      <c r="AG29" s="1639"/>
      <c r="AH29" s="1639"/>
      <c r="AI29" s="1639"/>
      <c r="AJ29" s="1639"/>
      <c r="AK29" s="1639"/>
      <c r="AL29" s="1639"/>
      <c r="AM29" s="1639"/>
      <c r="AN29" s="1640"/>
      <c r="AO29" s="1450" t="str">
        <f>IF(NOT('DATA ENTRY SHEET'!BG27=""),'DATA ENTRY SHEET'!BG27,"")</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SHEET'!BN27=""),'DATA ENTRY SHEET'!BN27,"")</f>
        <v/>
      </c>
      <c r="BY29" s="1469"/>
      <c r="BZ29" s="1469"/>
      <c r="CA29" s="1470"/>
      <c r="CB29" s="1465" t="str">
        <f>IF(NOT('DATA ENTRY SHEET'!AR27=""),'DATA ENTRY SHEET'!AR27,"")</f>
        <v/>
      </c>
      <c r="CC29" s="1466"/>
      <c r="CD29" s="1467"/>
      <c r="CE29" s="1471"/>
      <c r="CF29" s="1472"/>
      <c r="CG29" s="1472"/>
      <c r="CH29" s="1473"/>
      <c r="CI29" s="190"/>
      <c r="CJ29" s="190"/>
      <c r="CK29" s="190"/>
      <c r="CL29" s="190"/>
      <c r="CM29" s="190"/>
      <c r="CN29" s="190"/>
      <c r="CO29" s="190"/>
      <c r="CP29" s="190"/>
      <c r="CQ29" s="190"/>
    </row>
    <row r="30" spans="1:95" ht="15" customHeight="1" x14ac:dyDescent="0.2">
      <c r="A30" s="432"/>
      <c r="B30" s="1501" t="str">
        <f>IF(NOT('DATA ENTRY SHEET'!B27=""),'DATA ENTRY SHEET'!B27,"")</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SHEET'!AD27=""),'DATA ENTRY SHEET'!AD27,"")</f>
        <v/>
      </c>
      <c r="V30" s="1642"/>
      <c r="W30" s="1642"/>
      <c r="X30" s="1642"/>
      <c r="Y30" s="1642"/>
      <c r="Z30" s="1642"/>
      <c r="AA30" s="1642"/>
      <c r="AB30" s="1643"/>
      <c r="AC30" s="1644" t="str">
        <f>IF(NOT('DATA ENTRY SHEET'!BA27=""),IF('DATA ENTRY SHEET'!F27="","UPK?",TEXT('DATA ENTRY SHEET'!BA27/'DATA ENTRY SHEET'!F27,"$#0.00")),"")</f>
        <v/>
      </c>
      <c r="AD30" s="1645"/>
      <c r="AE30" s="1645"/>
      <c r="AF30" s="1646"/>
      <c r="AG30" s="1644" t="str">
        <f>IF(NOT('DATA ENTRY SHEET'!BB27=""),IF('DATA ENTRY SHEET'!F27="","UPK?",TEXT('DATA ENTRY SHEET'!BB27/'DATA ENTRY SHEET'!F27,"$#0.00")),"")</f>
        <v/>
      </c>
      <c r="AH30" s="1645"/>
      <c r="AI30" s="1645"/>
      <c r="AJ30" s="1646"/>
      <c r="AK30" s="1644" t="str">
        <f>IF(NOT('DATA ENTRY SHEET'!BC27=""),IF('DATA ENTRY SHEET'!F27="","UPK?",TEXT('DATA ENTRY SHEET'!BC27/'DATA ENTRY SHEET'!F27,"$#0.00")),"")</f>
        <v/>
      </c>
      <c r="AL30" s="1645"/>
      <c r="AM30" s="1645"/>
      <c r="AN30" s="1646"/>
      <c r="AO30" s="1510" t="str">
        <f>IF(NOT('DATA ENTRY SHEET'!BH27=""),'DATA ENTRY SHEET'!BH27,"")</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SHEET'!BK27=""),'DATA ENTRY SHEET'!BK27,"")</f>
        <v/>
      </c>
      <c r="BG30" s="1481"/>
      <c r="BH30" s="1481"/>
      <c r="BI30" s="1481"/>
      <c r="BJ30" s="1481"/>
      <c r="BK30" s="1482"/>
      <c r="BL30" s="1480" t="str">
        <f>IF(NOT('DATA ENTRY SHEET'!BL27=""),'DATA ENTRY SHEET'!BL27,"")</f>
        <v/>
      </c>
      <c r="BM30" s="1481"/>
      <c r="BN30" s="1481"/>
      <c r="BO30" s="1481"/>
      <c r="BP30" s="1481"/>
      <c r="BQ30" s="1482"/>
      <c r="BR30" s="1480" t="str">
        <f>IF(NOT('DATA ENTRY SHEET'!BM27=""),'DATA ENTRY SHEET'!BM27,"")</f>
        <v/>
      </c>
      <c r="BS30" s="1481"/>
      <c r="BT30" s="1481"/>
      <c r="BU30" s="1481"/>
      <c r="BV30" s="1481"/>
      <c r="BW30" s="1482"/>
      <c r="BX30" s="1483" t="str">
        <f>IF(NOT('DATA ENTRY SHEET'!BO27=""),'DATA ENTRY SHEET'!BO27,"")</f>
        <v/>
      </c>
      <c r="BY30" s="1484"/>
      <c r="BZ30" s="1484"/>
      <c r="CA30" s="1485"/>
      <c r="CB30" s="1486"/>
      <c r="CC30" s="1487"/>
      <c r="CD30" s="1488"/>
      <c r="CE30" s="1474"/>
      <c r="CF30" s="1475"/>
      <c r="CG30" s="1475"/>
      <c r="CH30" s="1476"/>
      <c r="CI30" s="190"/>
      <c r="CJ30" s="190"/>
      <c r="CK30" s="190"/>
      <c r="CL30" s="190"/>
      <c r="CM30" s="190"/>
      <c r="CN30" s="190"/>
      <c r="CO30" s="190"/>
      <c r="CP30" s="190"/>
      <c r="CQ30" s="190"/>
    </row>
    <row r="31" spans="1:95" ht="15" customHeight="1" x14ac:dyDescent="0.2">
      <c r="A31" s="432"/>
      <c r="B31" s="1615" t="str">
        <f>IF(NOT('DATA ENTRY SHEET'!C27=""),'DATA ENTRY SHEET'!C27,"")</f>
        <v/>
      </c>
      <c r="C31" s="1616"/>
      <c r="D31" s="1616"/>
      <c r="E31" s="1616"/>
      <c r="F31" s="1616"/>
      <c r="G31" s="1616"/>
      <c r="H31" s="1616"/>
      <c r="I31" s="1616"/>
      <c r="J31" s="1616"/>
      <c r="K31" s="1616"/>
      <c r="L31" s="1616"/>
      <c r="M31" s="1616"/>
      <c r="N31" s="1616"/>
      <c r="O31" s="1616"/>
      <c r="P31" s="1616"/>
      <c r="Q31" s="1616"/>
      <c r="R31" s="1616"/>
      <c r="S31" s="1616"/>
      <c r="T31" s="655" t="str">
        <f>IF('DATA ENTRY SHEET'!AG27&lt;&gt;"",LEFT('DATA ENTRY SHEET'!AG27,1),"")</f>
        <v/>
      </c>
      <c r="U31" s="1650" t="str">
        <f>IF(NOT('DATA ENTRY SHEET'!AF27=""),'DATA ENTRY SHEET'!AF27,"")</f>
        <v/>
      </c>
      <c r="V31" s="1651"/>
      <c r="W31" s="1651"/>
      <c r="X31" s="1651"/>
      <c r="Y31" s="1651"/>
      <c r="Z31" s="1651"/>
      <c r="AA31" s="1651"/>
      <c r="AB31" s="1652"/>
      <c r="AC31" s="1653"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SHEET'!BI27=""),'DATA ENTRY SHEET'!BI27,"")</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SHEET'!BP27=""),'DATA ENTRY SHEET'!BP27,"")</f>
        <v/>
      </c>
      <c r="BY31" s="1484"/>
      <c r="BZ31" s="1484"/>
      <c r="CA31" s="1485"/>
      <c r="CB31" s="1513" t="str">
        <f>IF(NOT('DATA ENTRY SHEET'!AP27=""),'DATA ENTRY SHEET'!AP27,"")</f>
        <v/>
      </c>
      <c r="CC31" s="1514"/>
      <c r="CD31" s="1515"/>
      <c r="CE31" s="1474"/>
      <c r="CF31" s="1475"/>
      <c r="CG31" s="1475"/>
      <c r="CH31" s="1476"/>
      <c r="CI31" s="190"/>
      <c r="CJ31" s="190"/>
      <c r="CK31" s="190"/>
      <c r="CL31" s="190"/>
      <c r="CM31" s="190"/>
      <c r="CN31" s="190"/>
      <c r="CO31" s="190"/>
      <c r="CP31" s="190"/>
      <c r="CQ31" s="190"/>
    </row>
    <row r="32" spans="1:95" ht="15" customHeight="1" thickBot="1" x14ac:dyDescent="0.25">
      <c r="A32" s="432"/>
      <c r="B32" s="1516" t="str">
        <f>IF(NOT('DATA ENTRY SHEET'!D27=""),'DATA ENTRY SHEET'!D27,"")</f>
        <v/>
      </c>
      <c r="C32" s="1517"/>
      <c r="D32" s="1517"/>
      <c r="E32" s="1518"/>
      <c r="F32" s="1519" t="str">
        <f>IF(NOT('DATA ENTRY SHEET'!E27=""),'DATA ENTRY SHEET'!E27,"")</f>
        <v/>
      </c>
      <c r="G32" s="1520"/>
      <c r="H32" s="1521"/>
      <c r="I32" s="1522" t="str">
        <f>IF(NOT('DATA ENTRY SHEET'!F27=""),'DATA ENTRY SHEET'!F27,"")</f>
        <v/>
      </c>
      <c r="J32" s="1518"/>
      <c r="K32" s="1522" t="str">
        <f>IF(NOT('DATA ENTRY SHEET'!G27=""),'DATA ENTRY SHEET'!G27,"")</f>
        <v/>
      </c>
      <c r="L32" s="1518"/>
      <c r="M32" s="1523" t="str">
        <f>IF(NOT('DATA ENTRY SHEET'!H27=""),'DATA ENTRY SHEET'!H27,"")</f>
        <v/>
      </c>
      <c r="N32" s="1524"/>
      <c r="O32" s="1524"/>
      <c r="P32" s="1524"/>
      <c r="Q32" s="1525"/>
      <c r="R32" s="1522" t="str">
        <f>IF(NOT('DATA ENTRY SHEET'!I27=""),'DATA ENTRY SHEET'!I27,"")</f>
        <v/>
      </c>
      <c r="S32" s="1517"/>
      <c r="T32" s="1518"/>
      <c r="U32" s="1647" t="str">
        <f>IF(NOT('DATA ENTRY SHEET'!AE27=""),'DATA ENTRY SHEET'!AE27,"")</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SHEET'!BJ27=""),'DATA ENTRY SHEET'!BJ27,"")</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SHEET'!AU27=""),'DATA ENTRY SHEET'!AU27,"")</f>
        <v/>
      </c>
      <c r="BV32" s="1569"/>
      <c r="BW32" s="1570"/>
      <c r="BX32" s="1571"/>
      <c r="BY32" s="1572"/>
      <c r="BZ32" s="1572"/>
      <c r="CA32" s="1573"/>
      <c r="CB32" s="1556" t="str">
        <f>IF(NOT('DATA ENTRY SHEET'!AQ27=""),'DATA ENTRY SHEET'!AQ27,"")</f>
        <v/>
      </c>
      <c r="CC32" s="1557"/>
      <c r="CD32" s="1558"/>
      <c r="CE32" s="1477"/>
      <c r="CF32" s="1478"/>
      <c r="CG32" s="1478"/>
      <c r="CH32" s="1479"/>
      <c r="CI32" s="190"/>
      <c r="CJ32" s="190"/>
      <c r="CK32" s="190"/>
      <c r="CL32" s="190"/>
      <c r="CM32" s="190"/>
      <c r="CN32" s="190"/>
      <c r="CO32" s="190"/>
      <c r="CP32" s="190"/>
      <c r="CQ32" s="190"/>
    </row>
    <row r="33" spans="1:95"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c r="CQ33" s="190"/>
    </row>
    <row r="34" spans="1:95" ht="15" customHeight="1" x14ac:dyDescent="0.2">
      <c r="A34" s="432">
        <v>9</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SHEET'!J28=""),'DATA ENTRY SHEET'!J28,"")</f>
        <v/>
      </c>
      <c r="V34" s="1448"/>
      <c r="W34" s="1448"/>
      <c r="X34" s="1448"/>
      <c r="Y34" s="1448"/>
      <c r="Z34" s="1448"/>
      <c r="AA34" s="1448"/>
      <c r="AB34" s="1449"/>
      <c r="AC34" s="1638" t="str">
        <f>IF('DATA ENTRY SHEET'!AW28&lt;&gt;"",IF(NOT(TRIM(MID($AC$8,FIND(":",$AC$8)+1,9))="EDLP"),IF(NOT(TRIM(MID($AC$8,FIND(":",$AC$8)+1,9))="NON-EDLP"),TEXT('DATA ENTRY SHEET'!AW28,"$#0.00"),_xlfn.CONCAT(TEXT('DATA ENTRY SHEET'!AW28,"$#0.00")," (NON-EDLP, ADJ is $0.00)")),_xlfn.CONCAT(TEXT('DATA ENTRY SHEET'!AW28,"$#0.00")," (EDLP, ADJ is $0.00)")),"")</f>
        <v/>
      </c>
      <c r="AD34" s="1639"/>
      <c r="AE34" s="1639"/>
      <c r="AF34" s="1639"/>
      <c r="AG34" s="1639"/>
      <c r="AH34" s="1639"/>
      <c r="AI34" s="1639"/>
      <c r="AJ34" s="1639"/>
      <c r="AK34" s="1639"/>
      <c r="AL34" s="1639"/>
      <c r="AM34" s="1639"/>
      <c r="AN34" s="1640"/>
      <c r="AO34" s="1450" t="str">
        <f>IF(NOT('DATA ENTRY SHEET'!BG28=""),'DATA ENTRY SHEET'!BG28,"")</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SHEET'!BN28=""),'DATA ENTRY SHEET'!BN28,"")</f>
        <v/>
      </c>
      <c r="BY34" s="1469"/>
      <c r="BZ34" s="1469"/>
      <c r="CA34" s="1470"/>
      <c r="CB34" s="1465" t="str">
        <f>IF(NOT('DATA ENTRY SHEET'!AR28=""),'DATA ENTRY SHEET'!AR28,"")</f>
        <v/>
      </c>
      <c r="CC34" s="1466"/>
      <c r="CD34" s="1467"/>
      <c r="CE34" s="1471"/>
      <c r="CF34" s="1472"/>
      <c r="CG34" s="1472"/>
      <c r="CH34" s="1473"/>
      <c r="CI34" s="190"/>
      <c r="CJ34" s="190"/>
      <c r="CK34" s="190"/>
      <c r="CL34" s="190"/>
      <c r="CM34" s="190"/>
      <c r="CN34" s="190"/>
      <c r="CO34" s="190"/>
      <c r="CP34" s="190"/>
      <c r="CQ34" s="190"/>
    </row>
    <row r="35" spans="1:95" ht="15" customHeight="1" x14ac:dyDescent="0.2">
      <c r="A35" s="432"/>
      <c r="B35" s="1501" t="str">
        <f>IF(NOT('DATA ENTRY SHEET'!B28=""),'DATA ENTRY SHEET'!B28,"")</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SHEET'!AD28=""),'DATA ENTRY SHEET'!AD28,"")</f>
        <v/>
      </c>
      <c r="V35" s="1642"/>
      <c r="W35" s="1642"/>
      <c r="X35" s="1642"/>
      <c r="Y35" s="1642"/>
      <c r="Z35" s="1642"/>
      <c r="AA35" s="1642"/>
      <c r="AB35" s="1643"/>
      <c r="AC35" s="1644" t="str">
        <f>IF(NOT('DATA ENTRY SHEET'!BA28=""),IF('DATA ENTRY SHEET'!F28="","UPK?",TEXT('DATA ENTRY SHEET'!BA28/'DATA ENTRY SHEET'!F28,"$#0.00")),"")</f>
        <v/>
      </c>
      <c r="AD35" s="1645"/>
      <c r="AE35" s="1645"/>
      <c r="AF35" s="1646"/>
      <c r="AG35" s="1644" t="str">
        <f>IF(NOT('DATA ENTRY SHEET'!BB28=""),IF('DATA ENTRY SHEET'!F28="","UPK?",TEXT('DATA ENTRY SHEET'!BB28/'DATA ENTRY SHEET'!F28,"$#0.00")),"")</f>
        <v/>
      </c>
      <c r="AH35" s="1645"/>
      <c r="AI35" s="1645"/>
      <c r="AJ35" s="1646"/>
      <c r="AK35" s="1644" t="str">
        <f>IF(NOT('DATA ENTRY SHEET'!BC28=""),IF('DATA ENTRY SHEET'!F28="","UPK?",TEXT('DATA ENTRY SHEET'!BC28/'DATA ENTRY SHEET'!F28,"$#0.00")),"")</f>
        <v/>
      </c>
      <c r="AL35" s="1645"/>
      <c r="AM35" s="1645"/>
      <c r="AN35" s="1646"/>
      <c r="AO35" s="1510" t="str">
        <f>IF(NOT('DATA ENTRY SHEET'!BH28=""),'DATA ENTRY SHEET'!BH28,"")</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SHEET'!BK28=""),'DATA ENTRY SHEET'!BK28,"")</f>
        <v/>
      </c>
      <c r="BG35" s="1481"/>
      <c r="BH35" s="1481"/>
      <c r="BI35" s="1481"/>
      <c r="BJ35" s="1481"/>
      <c r="BK35" s="1482"/>
      <c r="BL35" s="1480" t="str">
        <f>IF(NOT('DATA ENTRY SHEET'!BL28=""),'DATA ENTRY SHEET'!BL28,"")</f>
        <v/>
      </c>
      <c r="BM35" s="1481"/>
      <c r="BN35" s="1481"/>
      <c r="BO35" s="1481"/>
      <c r="BP35" s="1481"/>
      <c r="BQ35" s="1482"/>
      <c r="BR35" s="1480" t="str">
        <f>IF(NOT('DATA ENTRY SHEET'!BM28=""),'DATA ENTRY SHEET'!BM28,"")</f>
        <v/>
      </c>
      <c r="BS35" s="1481"/>
      <c r="BT35" s="1481"/>
      <c r="BU35" s="1481"/>
      <c r="BV35" s="1481"/>
      <c r="BW35" s="1482"/>
      <c r="BX35" s="1483" t="str">
        <f>IF(NOT('DATA ENTRY SHEET'!BO28=""),'DATA ENTRY SHEET'!BO28,"")</f>
        <v/>
      </c>
      <c r="BY35" s="1484"/>
      <c r="BZ35" s="1484"/>
      <c r="CA35" s="1485"/>
      <c r="CB35" s="1486"/>
      <c r="CC35" s="1487"/>
      <c r="CD35" s="1488"/>
      <c r="CE35" s="1474"/>
      <c r="CF35" s="1475"/>
      <c r="CG35" s="1475"/>
      <c r="CH35" s="1476"/>
      <c r="CI35" s="190"/>
      <c r="CJ35" s="190"/>
      <c r="CK35" s="190"/>
      <c r="CL35" s="190"/>
      <c r="CM35" s="190"/>
      <c r="CN35" s="190"/>
      <c r="CO35" s="190"/>
      <c r="CP35" s="190"/>
      <c r="CQ35" s="190"/>
    </row>
    <row r="36" spans="1:95" ht="15" customHeight="1" x14ac:dyDescent="0.2">
      <c r="A36" s="432"/>
      <c r="B36" s="1615" t="str">
        <f>IF(NOT('DATA ENTRY SHEET'!C28=""),'DATA ENTRY SHEET'!C28,"")</f>
        <v/>
      </c>
      <c r="C36" s="1616"/>
      <c r="D36" s="1616"/>
      <c r="E36" s="1616"/>
      <c r="F36" s="1616"/>
      <c r="G36" s="1616"/>
      <c r="H36" s="1616"/>
      <c r="I36" s="1616"/>
      <c r="J36" s="1616"/>
      <c r="K36" s="1616"/>
      <c r="L36" s="1616"/>
      <c r="M36" s="1616"/>
      <c r="N36" s="1616"/>
      <c r="O36" s="1616"/>
      <c r="P36" s="1616"/>
      <c r="Q36" s="1616"/>
      <c r="R36" s="1616"/>
      <c r="S36" s="1616"/>
      <c r="T36" s="655" t="str">
        <f>IF('DATA ENTRY SHEET'!AG28&lt;&gt;"",LEFT('DATA ENTRY SHEET'!AG28,1),"")</f>
        <v/>
      </c>
      <c r="U36" s="1650" t="str">
        <f>IF(NOT('DATA ENTRY SHEET'!AF28=""),'DATA ENTRY SHEET'!AF28,"")</f>
        <v/>
      </c>
      <c r="V36" s="1651"/>
      <c r="W36" s="1651"/>
      <c r="X36" s="1651"/>
      <c r="Y36" s="1651"/>
      <c r="Z36" s="1651"/>
      <c r="AA36" s="1651"/>
      <c r="AB36" s="1652"/>
      <c r="AC36" s="1653"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SHEET'!BI28=""),'DATA ENTRY SHEET'!BI28,"")</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SHEET'!BP28=""),'DATA ENTRY SHEET'!BP28,"")</f>
        <v/>
      </c>
      <c r="BY36" s="1484"/>
      <c r="BZ36" s="1484"/>
      <c r="CA36" s="1485"/>
      <c r="CB36" s="1513" t="str">
        <f>IF(NOT('DATA ENTRY SHEET'!AP28=""),'DATA ENTRY SHEET'!AP28,"")</f>
        <v/>
      </c>
      <c r="CC36" s="1514"/>
      <c r="CD36" s="1515"/>
      <c r="CE36" s="1474"/>
      <c r="CF36" s="1475"/>
      <c r="CG36" s="1475"/>
      <c r="CH36" s="1476"/>
      <c r="CI36" s="190"/>
      <c r="CJ36" s="190"/>
      <c r="CK36" s="190"/>
      <c r="CL36" s="190"/>
      <c r="CM36" s="190"/>
      <c r="CN36" s="190"/>
      <c r="CO36" s="190"/>
      <c r="CP36" s="190"/>
      <c r="CQ36" s="190"/>
    </row>
    <row r="37" spans="1:95" ht="15" customHeight="1" thickBot="1" x14ac:dyDescent="0.25">
      <c r="A37" s="432"/>
      <c r="B37" s="1516" t="str">
        <f>IF(NOT('DATA ENTRY SHEET'!D28=""),'DATA ENTRY SHEET'!D28,"")</f>
        <v/>
      </c>
      <c r="C37" s="1517"/>
      <c r="D37" s="1517"/>
      <c r="E37" s="1518"/>
      <c r="F37" s="1519" t="str">
        <f>IF(NOT('DATA ENTRY SHEET'!E28=""),'DATA ENTRY SHEET'!E28,"")</f>
        <v/>
      </c>
      <c r="G37" s="1520"/>
      <c r="H37" s="1521"/>
      <c r="I37" s="1522" t="str">
        <f>IF(NOT('DATA ENTRY SHEET'!F28=""),'DATA ENTRY SHEET'!F28,"")</f>
        <v/>
      </c>
      <c r="J37" s="1518"/>
      <c r="K37" s="1522" t="str">
        <f>IF(NOT('DATA ENTRY SHEET'!G28=""),'DATA ENTRY SHEET'!G28,"")</f>
        <v/>
      </c>
      <c r="L37" s="1518"/>
      <c r="M37" s="1523" t="str">
        <f>IF(NOT('DATA ENTRY SHEET'!H28=""),'DATA ENTRY SHEET'!H28,"")</f>
        <v/>
      </c>
      <c r="N37" s="1524"/>
      <c r="O37" s="1524"/>
      <c r="P37" s="1524"/>
      <c r="Q37" s="1525"/>
      <c r="R37" s="1522" t="str">
        <f>IF(NOT('DATA ENTRY SHEET'!I28=""),'DATA ENTRY SHEET'!I28,"")</f>
        <v/>
      </c>
      <c r="S37" s="1517"/>
      <c r="T37" s="1518"/>
      <c r="U37" s="1647" t="str">
        <f>IF(NOT('DATA ENTRY SHEET'!AE28=""),'DATA ENTRY SHEET'!AE28,"")</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SHEET'!BJ28=""),'DATA ENTRY SHEET'!BJ28,"")</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SHEET'!AU28=""),'DATA ENTRY SHEET'!AU28,"")</f>
        <v/>
      </c>
      <c r="BV37" s="1569"/>
      <c r="BW37" s="1570"/>
      <c r="BX37" s="1571"/>
      <c r="BY37" s="1572"/>
      <c r="BZ37" s="1572"/>
      <c r="CA37" s="1573"/>
      <c r="CB37" s="1556" t="str">
        <f>IF(NOT('DATA ENTRY SHEET'!AQ28=""),'DATA ENTRY SHEET'!AQ28,"")</f>
        <v/>
      </c>
      <c r="CC37" s="1557"/>
      <c r="CD37" s="1558"/>
      <c r="CE37" s="1477"/>
      <c r="CF37" s="1478"/>
      <c r="CG37" s="1478"/>
      <c r="CH37" s="1479"/>
      <c r="CI37" s="190"/>
      <c r="CJ37" s="190"/>
      <c r="CK37" s="190"/>
      <c r="CL37" s="190"/>
      <c r="CM37" s="190"/>
      <c r="CN37" s="190"/>
      <c r="CO37" s="190"/>
      <c r="CP37" s="190"/>
      <c r="CQ37" s="190"/>
    </row>
    <row r="38" spans="1:95" ht="5.25" customHeight="1" thickBot="1" x14ac:dyDescent="0.25">
      <c r="A38" s="432"/>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c r="CQ38" s="190"/>
    </row>
    <row r="39" spans="1:95" ht="15" customHeight="1" x14ac:dyDescent="0.2">
      <c r="A39" s="432">
        <v>10</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SHEET'!J29=""),'DATA ENTRY SHEET'!J29,"")</f>
        <v/>
      </c>
      <c r="V39" s="1448"/>
      <c r="W39" s="1448"/>
      <c r="X39" s="1448"/>
      <c r="Y39" s="1448"/>
      <c r="Z39" s="1448"/>
      <c r="AA39" s="1448"/>
      <c r="AB39" s="1449"/>
      <c r="AC39" s="1638" t="str">
        <f>IF('DATA ENTRY SHEET'!AW29&lt;&gt;"",IF(NOT(TRIM(MID($AC$8,FIND(":",$AC$8)+1,9))="EDLP"),IF(NOT(TRIM(MID($AC$8,FIND(":",$AC$8)+1,9))="NON-EDLP"),TEXT('DATA ENTRY SHEET'!AW29,"$#0.00"),_xlfn.CONCAT(TEXT('DATA ENTRY SHEET'!AW29,"$#0.00")," (NON-EDLP, ADJ is $0.00)")),_xlfn.CONCAT(TEXT('DATA ENTRY SHEET'!AW29,"$#0.00")," (EDLP, ADJ is $0.00)")),"")</f>
        <v/>
      </c>
      <c r="AD39" s="1639"/>
      <c r="AE39" s="1639"/>
      <c r="AF39" s="1639"/>
      <c r="AG39" s="1639"/>
      <c r="AH39" s="1639"/>
      <c r="AI39" s="1639"/>
      <c r="AJ39" s="1639"/>
      <c r="AK39" s="1639"/>
      <c r="AL39" s="1639"/>
      <c r="AM39" s="1639"/>
      <c r="AN39" s="1640"/>
      <c r="AO39" s="1450" t="str">
        <f>IF(NOT('DATA ENTRY SHEET'!BG29=""),'DATA ENTRY SHEET'!BG29,"")</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SHEET'!BN29=""),'DATA ENTRY SHEET'!BN29,"")</f>
        <v/>
      </c>
      <c r="BY39" s="1469"/>
      <c r="BZ39" s="1469"/>
      <c r="CA39" s="1470"/>
      <c r="CB39" s="1465" t="str">
        <f>IF(NOT('DATA ENTRY SHEET'!AR29=""),'DATA ENTRY SHEET'!AR29,"")</f>
        <v/>
      </c>
      <c r="CC39" s="1466"/>
      <c r="CD39" s="1467"/>
      <c r="CE39" s="1471"/>
      <c r="CF39" s="1472"/>
      <c r="CG39" s="1472"/>
      <c r="CH39" s="1473"/>
      <c r="CI39" s="190"/>
      <c r="CJ39" s="190"/>
      <c r="CK39" s="190"/>
      <c r="CL39" s="190"/>
      <c r="CM39" s="190"/>
      <c r="CN39" s="190"/>
      <c r="CO39" s="190"/>
      <c r="CP39" s="190"/>
      <c r="CQ39" s="190"/>
    </row>
    <row r="40" spans="1:95" ht="15" customHeight="1" x14ac:dyDescent="0.2">
      <c r="A40" s="432"/>
      <c r="B40" s="1501" t="str">
        <f>IF(NOT('DATA ENTRY SHEET'!B29=""),'DATA ENTRY SHEET'!B29,"")</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SHEET'!AD29=""),'DATA ENTRY SHEET'!AD29,"")</f>
        <v/>
      </c>
      <c r="V40" s="1642"/>
      <c r="W40" s="1642"/>
      <c r="X40" s="1642"/>
      <c r="Y40" s="1642"/>
      <c r="Z40" s="1642"/>
      <c r="AA40" s="1642"/>
      <c r="AB40" s="1643"/>
      <c r="AC40" s="1644" t="str">
        <f>IF(NOT('DATA ENTRY SHEET'!BA29=""),IF('DATA ENTRY SHEET'!F29="","UPK?",TEXT('DATA ENTRY SHEET'!BA29/'DATA ENTRY SHEET'!F29,"$#0.00")),"")</f>
        <v/>
      </c>
      <c r="AD40" s="1645"/>
      <c r="AE40" s="1645"/>
      <c r="AF40" s="1646"/>
      <c r="AG40" s="1644" t="str">
        <f>IF(NOT('DATA ENTRY SHEET'!BB29=""),IF('DATA ENTRY SHEET'!F29="","UPK?",TEXT('DATA ENTRY SHEET'!BB29/'DATA ENTRY SHEET'!F29,"$#0.00")),"")</f>
        <v/>
      </c>
      <c r="AH40" s="1645"/>
      <c r="AI40" s="1645"/>
      <c r="AJ40" s="1646"/>
      <c r="AK40" s="1644" t="str">
        <f>IF(NOT('DATA ENTRY SHEET'!BC29=""),IF('DATA ENTRY SHEET'!F29="","UPK?",TEXT('DATA ENTRY SHEET'!BC29/'DATA ENTRY SHEET'!F29,"$#0.00")),"")</f>
        <v/>
      </c>
      <c r="AL40" s="1645"/>
      <c r="AM40" s="1645"/>
      <c r="AN40" s="1646"/>
      <c r="AO40" s="1510" t="str">
        <f>IF(NOT('DATA ENTRY SHEET'!BH29=""),'DATA ENTRY SHEET'!BH29,"")</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SHEET'!BK29=""),'DATA ENTRY SHEET'!BK29,"")</f>
        <v/>
      </c>
      <c r="BG40" s="1481"/>
      <c r="BH40" s="1481"/>
      <c r="BI40" s="1481"/>
      <c r="BJ40" s="1481"/>
      <c r="BK40" s="1482"/>
      <c r="BL40" s="1480" t="str">
        <f>IF(NOT('DATA ENTRY SHEET'!BL29=""),'DATA ENTRY SHEET'!BL29,"")</f>
        <v/>
      </c>
      <c r="BM40" s="1481"/>
      <c r="BN40" s="1481"/>
      <c r="BO40" s="1481"/>
      <c r="BP40" s="1481"/>
      <c r="BQ40" s="1482"/>
      <c r="BR40" s="1480" t="str">
        <f>IF(NOT('DATA ENTRY SHEET'!BM29=""),'DATA ENTRY SHEET'!BM29,"")</f>
        <v/>
      </c>
      <c r="BS40" s="1481"/>
      <c r="BT40" s="1481"/>
      <c r="BU40" s="1481"/>
      <c r="BV40" s="1481"/>
      <c r="BW40" s="1482"/>
      <c r="BX40" s="1483" t="str">
        <f>IF(NOT('DATA ENTRY SHEET'!BO29=""),'DATA ENTRY SHEET'!BO29,"")</f>
        <v/>
      </c>
      <c r="BY40" s="1484"/>
      <c r="BZ40" s="1484"/>
      <c r="CA40" s="1485"/>
      <c r="CB40" s="1486"/>
      <c r="CC40" s="1487"/>
      <c r="CD40" s="1488"/>
      <c r="CE40" s="1474"/>
      <c r="CF40" s="1475"/>
      <c r="CG40" s="1475"/>
      <c r="CH40" s="1476"/>
      <c r="CI40" s="190"/>
      <c r="CJ40" s="190"/>
      <c r="CK40" s="190"/>
      <c r="CL40" s="190"/>
      <c r="CM40" s="190"/>
      <c r="CN40" s="190"/>
      <c r="CO40" s="190"/>
      <c r="CP40" s="190"/>
      <c r="CQ40" s="190"/>
    </row>
    <row r="41" spans="1:95" ht="15" customHeight="1" x14ac:dyDescent="0.2">
      <c r="A41" s="432"/>
      <c r="B41" s="1615" t="str">
        <f>IF(NOT('DATA ENTRY SHEET'!C29=""),'DATA ENTRY SHEET'!C29,"")</f>
        <v/>
      </c>
      <c r="C41" s="1616"/>
      <c r="D41" s="1616"/>
      <c r="E41" s="1616"/>
      <c r="F41" s="1616"/>
      <c r="G41" s="1616"/>
      <c r="H41" s="1616"/>
      <c r="I41" s="1616"/>
      <c r="J41" s="1616"/>
      <c r="K41" s="1616"/>
      <c r="L41" s="1616"/>
      <c r="M41" s="1616"/>
      <c r="N41" s="1616"/>
      <c r="O41" s="1616"/>
      <c r="P41" s="1616"/>
      <c r="Q41" s="1616"/>
      <c r="R41" s="1616"/>
      <c r="S41" s="1616"/>
      <c r="T41" s="655" t="str">
        <f>IF('DATA ENTRY SHEET'!AG29&lt;&gt;"",LEFT('DATA ENTRY SHEET'!AG29,1),"")</f>
        <v/>
      </c>
      <c r="U41" s="1650" t="str">
        <f>IF(NOT('DATA ENTRY SHEET'!AF29=""),'DATA ENTRY SHEET'!AF29,"")</f>
        <v/>
      </c>
      <c r="V41" s="1651"/>
      <c r="W41" s="1651"/>
      <c r="X41" s="1651"/>
      <c r="Y41" s="1651"/>
      <c r="Z41" s="1651"/>
      <c r="AA41" s="1651"/>
      <c r="AB41" s="1652"/>
      <c r="AC41" s="1653"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SHEET'!BI29=""),'DATA ENTRY SHEET'!BI29,"")</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SHEET'!BP29=""),'DATA ENTRY SHEET'!BP29,"")</f>
        <v/>
      </c>
      <c r="BY41" s="1484"/>
      <c r="BZ41" s="1484"/>
      <c r="CA41" s="1485"/>
      <c r="CB41" s="1513" t="str">
        <f>IF(NOT('DATA ENTRY SHEET'!AP29=""),'DATA ENTRY SHEET'!AP29,"")</f>
        <v/>
      </c>
      <c r="CC41" s="1514"/>
      <c r="CD41" s="1515"/>
      <c r="CE41" s="1474"/>
      <c r="CF41" s="1475"/>
      <c r="CG41" s="1475"/>
      <c r="CH41" s="1476"/>
      <c r="CI41" s="190"/>
      <c r="CJ41" s="190"/>
      <c r="CK41" s="190"/>
      <c r="CL41" s="190"/>
      <c r="CM41" s="190"/>
      <c r="CN41" s="190"/>
      <c r="CO41" s="190"/>
      <c r="CP41" s="190"/>
      <c r="CQ41" s="190"/>
    </row>
    <row r="42" spans="1:95" ht="15" customHeight="1" thickBot="1" x14ac:dyDescent="0.25">
      <c r="A42" s="432"/>
      <c r="B42" s="1516" t="str">
        <f>IF(NOT('DATA ENTRY SHEET'!D29=""),'DATA ENTRY SHEET'!D29,"")</f>
        <v/>
      </c>
      <c r="C42" s="1517"/>
      <c r="D42" s="1517"/>
      <c r="E42" s="1518"/>
      <c r="F42" s="1519" t="str">
        <f>IF(NOT('DATA ENTRY SHEET'!E29=""),'DATA ENTRY SHEET'!E29,"")</f>
        <v/>
      </c>
      <c r="G42" s="1520"/>
      <c r="H42" s="1521"/>
      <c r="I42" s="1522" t="str">
        <f>IF(NOT('DATA ENTRY SHEET'!F29=""),'DATA ENTRY SHEET'!F29,"")</f>
        <v/>
      </c>
      <c r="J42" s="1518"/>
      <c r="K42" s="1522" t="str">
        <f>IF(NOT('DATA ENTRY SHEET'!G29=""),'DATA ENTRY SHEET'!G29,"")</f>
        <v/>
      </c>
      <c r="L42" s="1518"/>
      <c r="M42" s="1523" t="str">
        <f>IF(NOT('DATA ENTRY SHEET'!H29=""),'DATA ENTRY SHEET'!H29,"")</f>
        <v/>
      </c>
      <c r="N42" s="1524"/>
      <c r="O42" s="1524"/>
      <c r="P42" s="1524"/>
      <c r="Q42" s="1525"/>
      <c r="R42" s="1522" t="str">
        <f>IF(NOT('DATA ENTRY SHEET'!I29=""),'DATA ENTRY SHEET'!I29,"")</f>
        <v/>
      </c>
      <c r="S42" s="1517"/>
      <c r="T42" s="1518"/>
      <c r="U42" s="1647" t="str">
        <f>IF(NOT('DATA ENTRY SHEET'!AE29=""),'DATA ENTRY SHEET'!AE29,"")</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SHEET'!BJ29=""),'DATA ENTRY SHEET'!BJ29,"")</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SHEET'!AU29=""),'DATA ENTRY SHEET'!AU29,"")</f>
        <v/>
      </c>
      <c r="BV42" s="1569"/>
      <c r="BW42" s="1570"/>
      <c r="BX42" s="1571"/>
      <c r="BY42" s="1572"/>
      <c r="BZ42" s="1572"/>
      <c r="CA42" s="1573"/>
      <c r="CB42" s="1556" t="str">
        <f>IF(NOT('DATA ENTRY SHEET'!AQ29=""),'DATA ENTRY SHEET'!AQ29,"")</f>
        <v/>
      </c>
      <c r="CC42" s="1557"/>
      <c r="CD42" s="1558"/>
      <c r="CE42" s="1477"/>
      <c r="CF42" s="1478"/>
      <c r="CG42" s="1478"/>
      <c r="CH42" s="1479"/>
      <c r="CI42" s="190"/>
      <c r="CJ42" s="190"/>
      <c r="CK42" s="190"/>
      <c r="CL42" s="190"/>
      <c r="CM42" s="190"/>
      <c r="CN42" s="190"/>
      <c r="CO42" s="190"/>
      <c r="CP42" s="190"/>
      <c r="CQ42" s="190"/>
    </row>
    <row r="43" spans="1:95" ht="4.5" customHeight="1" thickBot="1" x14ac:dyDescent="0.25">
      <c r="A43" s="432"/>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c r="CQ43" s="190"/>
    </row>
    <row r="44" spans="1:95"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c r="CQ44" s="190"/>
    </row>
    <row r="45" spans="1:95"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c r="CQ45" s="190"/>
    </row>
    <row r="46" spans="1:95"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c r="CQ46" s="190"/>
    </row>
    <row r="47" spans="1:95"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c r="CQ47" s="190"/>
    </row>
    <row r="48" spans="1:95"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c r="CQ48" s="190"/>
    </row>
    <row r="49" spans="1:95"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c r="CQ49" s="190"/>
    </row>
    <row r="50" spans="1:95"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c r="CQ50" s="190"/>
    </row>
    <row r="51" spans="1:95"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c r="CQ51" s="190"/>
    </row>
    <row r="52" spans="1:95"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c r="CQ52" s="190"/>
    </row>
    <row r="53" spans="1:95" s="94" customFormat="1" ht="12" customHeight="1" x14ac:dyDescent="0.2">
      <c r="A53" s="456" t="str">
        <f>'40-16 PRES - MANDATORY'!A65:BV65</f>
        <v>DeCAF 40-15 + DeCAF 40-16, Apr 21, 2025</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c r="CQ53" s="550"/>
    </row>
    <row r="64" spans="1:95" x14ac:dyDescent="0.2">
      <c r="CG64" s="191">
        <f>'40-15 PRES - MANDATORY'!AO63</f>
        <v>0</v>
      </c>
    </row>
  </sheetData>
  <sheetProtection algorithmName="SHA-512" hashValue="DhHSD4HfSuTb+x6B8BdLLP/TBUvZzFSPoqhfDryWTfrbe7OiRfOTtQyF8cyWM7M59XIczg+iYApSerV/VE0GkA==" saltValue="3+D/KHsf45Y/BGhUZfIOUA==" spinCount="100000" sheet="1"/>
  <mergeCells count="452">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 ref="B16:S16"/>
    <mergeCell ref="B21:S21"/>
    <mergeCell ref="B26:S26"/>
    <mergeCell ref="B31:S31"/>
    <mergeCell ref="B36:S36"/>
    <mergeCell ref="B37:E37"/>
    <mergeCell ref="F37:H37"/>
    <mergeCell ref="I37:J37"/>
    <mergeCell ref="K37:L37"/>
    <mergeCell ref="M37:Q37"/>
    <mergeCell ref="R37:T37"/>
    <mergeCell ref="B35:T35"/>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AZ41:BB41"/>
    <mergeCell ref="BC41:BE41"/>
    <mergeCell ref="BF41:BK41"/>
    <mergeCell ref="BL41:BQ41"/>
    <mergeCell ref="AC41:AF41"/>
    <mergeCell ref="AG41:AJ41"/>
    <mergeCell ref="AK41:AN41"/>
    <mergeCell ref="AO41:AS41"/>
    <mergeCell ref="AT40:AV40"/>
    <mergeCell ref="AW40:AY40"/>
    <mergeCell ref="AZ40:BB40"/>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115"/>
      <c r="CP4" s="115"/>
      <c r="CQ4" s="115"/>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115"/>
      <c r="CP5" s="115"/>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115"/>
      <c r="CP6" s="115"/>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115"/>
      <c r="CP7" s="115"/>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61" t="s">
        <v>1074</v>
      </c>
      <c r="CK8" s="550"/>
      <c r="CL8" s="550"/>
      <c r="CM8" s="550"/>
      <c r="CN8" s="550"/>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357" t="s">
        <v>13</v>
      </c>
      <c r="C10" s="1355"/>
      <c r="D10" s="1355"/>
      <c r="E10" s="1355"/>
      <c r="F10" s="1355"/>
      <c r="G10" s="1355"/>
      <c r="H10" s="1355"/>
      <c r="I10" s="1355"/>
      <c r="J10" s="1355"/>
      <c r="K10" s="1355"/>
      <c r="L10" s="1355"/>
      <c r="M10" s="1355"/>
      <c r="N10" s="1355"/>
      <c r="O10" s="1355"/>
      <c r="P10" s="1355"/>
      <c r="Q10" s="1355"/>
      <c r="R10" s="1355"/>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94"/>
      <c r="CP10" s="94"/>
      <c r="CQ10" s="94"/>
      <c r="CR10" s="94"/>
      <c r="CS10" s="94"/>
      <c r="CT10" s="94"/>
      <c r="CU10" s="94"/>
      <c r="CV10" s="94"/>
      <c r="CW10" s="94"/>
      <c r="CX10" s="94"/>
      <c r="CY10" s="94"/>
      <c r="CZ10" s="94"/>
      <c r="DA10" s="94"/>
      <c r="DB10" s="94"/>
      <c r="DC10" s="94"/>
      <c r="DD10" s="94"/>
      <c r="DE10" s="94"/>
    </row>
    <row r="11" spans="1:115" ht="15" customHeight="1" thickBot="1" x14ac:dyDescent="0.2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94"/>
      <c r="CP11" s="94"/>
      <c r="CQ11" s="94"/>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94"/>
      <c r="CP12" s="94"/>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94"/>
      <c r="CP13" s="94"/>
      <c r="CQ13" s="94"/>
      <c r="CR13" s="94"/>
      <c r="CS13" s="94"/>
      <c r="CT13" s="94"/>
      <c r="CU13" s="94"/>
      <c r="CV13" s="94"/>
      <c r="CW13" s="94"/>
      <c r="CX13" s="94"/>
      <c r="CY13" s="94"/>
      <c r="CZ13" s="94"/>
      <c r="DA13" s="94"/>
      <c r="DB13" s="94"/>
      <c r="DC13" s="94"/>
      <c r="DD13" s="94"/>
      <c r="DE13" s="94"/>
    </row>
    <row r="14" spans="1:115" ht="15" customHeight="1" x14ac:dyDescent="0.2">
      <c r="A14" s="480">
        <v>11</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SHEET'!J30=""),'DATA ENTRY SHEET'!J30,"")</f>
        <v/>
      </c>
      <c r="V14" s="1448"/>
      <c r="W14" s="1448"/>
      <c r="X14" s="1448"/>
      <c r="Y14" s="1448"/>
      <c r="Z14" s="1448"/>
      <c r="AA14" s="1448"/>
      <c r="AB14" s="1449"/>
      <c r="AC14" s="1465" t="str">
        <f>IF('DATA ENTRY SHEET'!AW30&lt;&gt;"",IF(NOT(TRIM(MID($AC$8,FIND(":",$AC$8)+1,9))="EDLP"),IF(NOT(TRIM(MID($AC$8,FIND(":",$AC$8)+1,9))="NON-EDLP"),TEXT('DATA ENTRY SHEET'!AW30,"$#0.00"),_xlfn.CONCAT(TEXT('DATA ENTRY SHEET'!AW30,"$#0.00")," (NON-EDLP, ADJ is $0.00)")),_xlfn.CONCAT(TEXT('DATA ENTRY SHEET'!AW30,"$#0.00")," (EDLP, ADJ is $0.00)")),"")</f>
        <v/>
      </c>
      <c r="AD14" s="1466"/>
      <c r="AE14" s="1466"/>
      <c r="AF14" s="1466"/>
      <c r="AG14" s="1466"/>
      <c r="AH14" s="1466"/>
      <c r="AI14" s="1466"/>
      <c r="AJ14" s="1466"/>
      <c r="AK14" s="1466"/>
      <c r="AL14" s="1466"/>
      <c r="AM14" s="1466"/>
      <c r="AN14" s="1467"/>
      <c r="AO14" s="1450" t="str">
        <f>IF(NOT('DATA ENTRY SHEET'!BG30=""),'DATA ENTRY SHEET'!BG30,"")</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SHEET'!BN30=""),'DATA ENTRY SHEET'!BN30,"")</f>
        <v/>
      </c>
      <c r="BY14" s="1469"/>
      <c r="BZ14" s="1469"/>
      <c r="CA14" s="1470"/>
      <c r="CB14" s="1465" t="str">
        <f>IF(NOT('DATA ENTRY SHEET'!AR30=""),'DATA ENTRY SHEET'!AR30,"")</f>
        <v/>
      </c>
      <c r="CC14" s="1466"/>
      <c r="CD14" s="1467"/>
      <c r="CE14" s="1471"/>
      <c r="CF14" s="1472"/>
      <c r="CG14" s="1472"/>
      <c r="CH14" s="1473"/>
      <c r="CI14" s="190"/>
      <c r="CJ14" s="190"/>
      <c r="CK14" s="190"/>
      <c r="CL14" s="190"/>
      <c r="CM14" s="190"/>
      <c r="CN14" s="190"/>
    </row>
    <row r="15" spans="1:115" ht="15" customHeight="1" x14ac:dyDescent="0.2">
      <c r="A15" s="480"/>
      <c r="B15" s="1501" t="str">
        <f>IF(NOT('DATA ENTRY SHEET'!B30=""),'DATA ENTRY SHEET'!B30,"")</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SHEET'!AD30=""),'DATA ENTRY SHEET'!AD30,"")</f>
        <v/>
      </c>
      <c r="V15" s="1642"/>
      <c r="W15" s="1642"/>
      <c r="X15" s="1642"/>
      <c r="Y15" s="1642"/>
      <c r="Z15" s="1642"/>
      <c r="AA15" s="1642"/>
      <c r="AB15" s="1643"/>
      <c r="AC15" s="1507" t="str">
        <f>IF(NOT('DATA ENTRY SHEET'!BA30=""),IF('DATA ENTRY SHEET'!F30="","UPK?",TEXT('DATA ENTRY SHEET'!BA30/'DATA ENTRY SHEET'!F30,"$#0.00")),"")</f>
        <v/>
      </c>
      <c r="AD15" s="1508"/>
      <c r="AE15" s="1508"/>
      <c r="AF15" s="1509"/>
      <c r="AG15" s="1507" t="str">
        <f>IF(NOT('DATA ENTRY SHEET'!BB30=""),IF('DATA ENTRY SHEET'!F30="","UPK?",TEXT('DATA ENTRY SHEET'!BB30/'DATA ENTRY SHEET'!F30,"$#0.00")),"")</f>
        <v/>
      </c>
      <c r="AH15" s="1508"/>
      <c r="AI15" s="1508"/>
      <c r="AJ15" s="1509"/>
      <c r="AK15" s="1507" t="str">
        <f>IF(NOT('DATA ENTRY SHEET'!BC30=""),IF('DATA ENTRY SHEET'!F30="","UPK?",TEXT('DATA ENTRY SHEET'!BC30/'DATA ENTRY SHEET'!F30,"$#0.00")),"")</f>
        <v/>
      </c>
      <c r="AL15" s="1508"/>
      <c r="AM15" s="1508"/>
      <c r="AN15" s="1509"/>
      <c r="AO15" s="1510" t="str">
        <f>IF(NOT('DATA ENTRY SHEET'!BH30=""),'DATA ENTRY SHEET'!BH30,"")</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SHEET'!BK30=""),'DATA ENTRY SHEET'!BK30,"")</f>
        <v/>
      </c>
      <c r="BG15" s="1481"/>
      <c r="BH15" s="1481"/>
      <c r="BI15" s="1481"/>
      <c r="BJ15" s="1481"/>
      <c r="BK15" s="1482"/>
      <c r="BL15" s="1480" t="str">
        <f>IF(NOT('DATA ENTRY SHEET'!BL30=""),'DATA ENTRY SHEET'!BL30,"")</f>
        <v/>
      </c>
      <c r="BM15" s="1481"/>
      <c r="BN15" s="1481"/>
      <c r="BO15" s="1481"/>
      <c r="BP15" s="1481"/>
      <c r="BQ15" s="1482"/>
      <c r="BR15" s="1480" t="str">
        <f>IF(NOT('DATA ENTRY SHEET'!BM30=""),'DATA ENTRY SHEET'!BM30,"")</f>
        <v/>
      </c>
      <c r="BS15" s="1481"/>
      <c r="BT15" s="1481"/>
      <c r="BU15" s="1481"/>
      <c r="BV15" s="1481"/>
      <c r="BW15" s="1482"/>
      <c r="BX15" s="1483" t="str">
        <f>IF(NOT('DATA ENTRY SHEET'!BO30=""),'DATA ENTRY SHEET'!BO30,"")</f>
        <v/>
      </c>
      <c r="BY15" s="1484"/>
      <c r="BZ15" s="1484"/>
      <c r="CA15" s="1485"/>
      <c r="CB15" s="1486"/>
      <c r="CC15" s="1487"/>
      <c r="CD15" s="1488"/>
      <c r="CE15" s="1474"/>
      <c r="CF15" s="1475"/>
      <c r="CG15" s="1475"/>
      <c r="CH15" s="1476"/>
      <c r="CI15" s="190"/>
      <c r="CJ15" s="190"/>
      <c r="CK15" s="190"/>
      <c r="CL15" s="190"/>
      <c r="CM15" s="190"/>
      <c r="CN15" s="190"/>
    </row>
    <row r="16" spans="1:115" ht="15" customHeight="1" x14ac:dyDescent="0.2">
      <c r="A16" s="480"/>
      <c r="B16" s="1615" t="str">
        <f>IF(NOT('DATA ENTRY SHEET'!C30=""),'DATA ENTRY SHEET'!C30,"")</f>
        <v/>
      </c>
      <c r="C16" s="1616"/>
      <c r="D16" s="1616"/>
      <c r="E16" s="1616"/>
      <c r="F16" s="1616"/>
      <c r="G16" s="1616"/>
      <c r="H16" s="1616"/>
      <c r="I16" s="1616"/>
      <c r="J16" s="1616"/>
      <c r="K16" s="1616"/>
      <c r="L16" s="1616"/>
      <c r="M16" s="1616"/>
      <c r="N16" s="1616"/>
      <c r="O16" s="1616"/>
      <c r="P16" s="1616"/>
      <c r="Q16" s="1616"/>
      <c r="R16" s="1616"/>
      <c r="S16" s="1616"/>
      <c r="T16" s="655" t="str">
        <f>IF('DATA ENTRY SHEET'!AG30&lt;&gt;"",LEFT('DATA ENTRY SHEET'!AG30,1),"")</f>
        <v/>
      </c>
      <c r="U16" s="1650" t="str">
        <f>IF(NOT('DATA ENTRY SHEET'!AF30=""),'DATA ENTRY SHEET'!AF30,"")</f>
        <v/>
      </c>
      <c r="V16" s="1651"/>
      <c r="W16" s="1651"/>
      <c r="X16" s="1651"/>
      <c r="Y16" s="1651"/>
      <c r="Z16" s="1651"/>
      <c r="AA16" s="1651"/>
      <c r="AB16" s="1652"/>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SHEET'!BI30=""),'DATA ENTRY SHEET'!BI30,"")</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SHEET'!BP30=""),'DATA ENTRY SHEET'!BP30,"")</f>
        <v/>
      </c>
      <c r="BY16" s="1484"/>
      <c r="BZ16" s="1484"/>
      <c r="CA16" s="1485"/>
      <c r="CB16" s="1513" t="str">
        <f>IF(NOT('DATA ENTRY SHEET'!AP30=""),'DATA ENTRY SHEET'!AP30,"")</f>
        <v/>
      </c>
      <c r="CC16" s="1514"/>
      <c r="CD16" s="1515"/>
      <c r="CE16" s="1474"/>
      <c r="CF16" s="1475"/>
      <c r="CG16" s="1475"/>
      <c r="CH16" s="1476"/>
      <c r="CI16" s="190"/>
      <c r="CJ16" s="190"/>
      <c r="CK16" s="190"/>
      <c r="CL16" s="190"/>
      <c r="CM16" s="190"/>
      <c r="CN16" s="190"/>
    </row>
    <row r="17" spans="1:92" ht="15" customHeight="1" thickBot="1" x14ac:dyDescent="0.25">
      <c r="A17" s="480"/>
      <c r="B17" s="1516" t="str">
        <f>IF(NOT('DATA ENTRY SHEET'!D30=""),'DATA ENTRY SHEET'!D30,"")</f>
        <v/>
      </c>
      <c r="C17" s="1517"/>
      <c r="D17" s="1517"/>
      <c r="E17" s="1518"/>
      <c r="F17" s="1519" t="str">
        <f>IF(NOT('DATA ENTRY SHEET'!E30=""),'DATA ENTRY SHEET'!E30,"")</f>
        <v/>
      </c>
      <c r="G17" s="1520"/>
      <c r="H17" s="1521"/>
      <c r="I17" s="1522" t="str">
        <f>IF(NOT('DATA ENTRY SHEET'!F30=""),'DATA ENTRY SHEET'!F30,"")</f>
        <v/>
      </c>
      <c r="J17" s="1518"/>
      <c r="K17" s="1522" t="str">
        <f>IF(NOT('DATA ENTRY SHEET'!G30=""),'DATA ENTRY SHEET'!G30,"")</f>
        <v/>
      </c>
      <c r="L17" s="1518"/>
      <c r="M17" s="1523" t="str">
        <f>IF(NOT('DATA ENTRY SHEET'!H30=""),'DATA ENTRY SHEET'!H30,"")</f>
        <v/>
      </c>
      <c r="N17" s="1524"/>
      <c r="O17" s="1524"/>
      <c r="P17" s="1524"/>
      <c r="Q17" s="1525"/>
      <c r="R17" s="1522" t="s">
        <v>1075</v>
      </c>
      <c r="S17" s="1517"/>
      <c r="T17" s="1518"/>
      <c r="U17" s="1647" t="str">
        <f>IF(NOT('DATA ENTRY SHEET'!AE30=""),'DATA ENTRY SHEET'!AE30,"")</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SHEET'!BJ30=""),'DATA ENTRY SHEET'!BJ30,"")</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SHEET'!AU30=""),'DATA ENTRY SHEET'!AU30,"")</f>
        <v/>
      </c>
      <c r="BV17" s="1569"/>
      <c r="BW17" s="1570"/>
      <c r="BX17" s="1571"/>
      <c r="BY17" s="1572"/>
      <c r="BZ17" s="1572"/>
      <c r="CA17" s="1573"/>
      <c r="CB17" s="1556" t="str">
        <f>IF(NOT('DATA ENTRY SHEET'!AQ30=""),'DATA ENTRY SHEET'!AQ30,"")</f>
        <v/>
      </c>
      <c r="CC17" s="1557"/>
      <c r="CD17" s="1558"/>
      <c r="CE17" s="1477"/>
      <c r="CF17" s="1478"/>
      <c r="CG17" s="1478"/>
      <c r="CH17" s="1479"/>
      <c r="CI17" s="190"/>
      <c r="CJ17" s="190"/>
      <c r="CK17" s="190"/>
      <c r="CL17" s="190"/>
      <c r="CM17" s="190"/>
      <c r="CN17" s="190"/>
    </row>
    <row r="18" spans="1:92"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row>
    <row r="19" spans="1:92" ht="15" customHeight="1" x14ac:dyDescent="0.2">
      <c r="A19" s="432">
        <v>12</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SHEET'!J31=""),'DATA ENTRY SHEET'!J31,"")</f>
        <v/>
      </c>
      <c r="V19" s="1448"/>
      <c r="W19" s="1448"/>
      <c r="X19" s="1448"/>
      <c r="Y19" s="1448"/>
      <c r="Z19" s="1448"/>
      <c r="AA19" s="1448"/>
      <c r="AB19" s="1449"/>
      <c r="AC19" s="1465" t="str">
        <f>IF('DATA ENTRY SHEET'!AW31&lt;&gt;"",IF(NOT(TRIM(MID($AC$8,FIND(":",$AC$8)+1,9))="EDLP"),IF(NOT(TRIM(MID($AC$8,FIND(":",$AC$8)+1,9))="NON-EDLP"),TEXT('DATA ENTRY SHEET'!AW31,"$#0.00"),_xlfn.CONCAT(TEXT('DATA ENTRY SHEET'!AW31,"$#0.00")," (NON-EDLP, ADJ is $0.00)")),_xlfn.CONCAT(TEXT('DATA ENTRY SHEET'!AW31,"$#0.00")," (EDLP, ADJ is $0.00)")),"")</f>
        <v/>
      </c>
      <c r="AD19" s="1466"/>
      <c r="AE19" s="1466"/>
      <c r="AF19" s="1466"/>
      <c r="AG19" s="1466"/>
      <c r="AH19" s="1466"/>
      <c r="AI19" s="1466"/>
      <c r="AJ19" s="1466"/>
      <c r="AK19" s="1466"/>
      <c r="AL19" s="1466"/>
      <c r="AM19" s="1466"/>
      <c r="AN19" s="1467"/>
      <c r="AO19" s="1450" t="str">
        <f>IF(NOT('DATA ENTRY SHEET'!BG31=""),'DATA ENTRY SHEET'!BG31,"")</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SHEET'!BN31=""),'DATA ENTRY SHEET'!BN31,"")</f>
        <v/>
      </c>
      <c r="BY19" s="1469"/>
      <c r="BZ19" s="1469"/>
      <c r="CA19" s="1470"/>
      <c r="CB19" s="1465" t="str">
        <f>IF(NOT('DATA ENTRY SHEET'!AR31=""),'DATA ENTRY SHEET'!AR31,"")</f>
        <v/>
      </c>
      <c r="CC19" s="1466"/>
      <c r="CD19" s="1467"/>
      <c r="CE19" s="1471"/>
      <c r="CF19" s="1472"/>
      <c r="CG19" s="1472"/>
      <c r="CH19" s="1473"/>
      <c r="CI19" s="190"/>
      <c r="CJ19" s="190"/>
      <c r="CK19" s="190"/>
      <c r="CL19" s="190"/>
      <c r="CM19" s="190"/>
      <c r="CN19" s="190"/>
    </row>
    <row r="20" spans="1:92" ht="15" customHeight="1" x14ac:dyDescent="0.2">
      <c r="A20" s="432"/>
      <c r="B20" s="1501" t="str">
        <f>IF(NOT('DATA ENTRY SHEET'!B31=""),'DATA ENTRY SHEET'!B31,"")</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SHEET'!AD31=""),'DATA ENTRY SHEET'!AD31,"")</f>
        <v/>
      </c>
      <c r="V20" s="1642"/>
      <c r="W20" s="1642"/>
      <c r="X20" s="1642"/>
      <c r="Y20" s="1642"/>
      <c r="Z20" s="1642"/>
      <c r="AA20" s="1642"/>
      <c r="AB20" s="1643"/>
      <c r="AC20" s="1507" t="str">
        <f>IF(NOT('DATA ENTRY SHEET'!BA31=""),IF('DATA ENTRY SHEET'!F31="","UPK?",TEXT('DATA ENTRY SHEET'!BA31/'DATA ENTRY SHEET'!F31,"$#0.00")),"")</f>
        <v/>
      </c>
      <c r="AD20" s="1508"/>
      <c r="AE20" s="1508"/>
      <c r="AF20" s="1509"/>
      <c r="AG20" s="1507" t="str">
        <f>IF(NOT('DATA ENTRY SHEET'!BB31=""),IF('DATA ENTRY SHEET'!F31="","UPK?",TEXT('DATA ENTRY SHEET'!BB31/'DATA ENTRY SHEET'!F31,"$#0.00")),"")</f>
        <v/>
      </c>
      <c r="AH20" s="1508"/>
      <c r="AI20" s="1508"/>
      <c r="AJ20" s="1509"/>
      <c r="AK20" s="1507" t="str">
        <f>IF(NOT('DATA ENTRY SHEET'!BC31=""),IF('DATA ENTRY SHEET'!F31="","UPK?",TEXT('DATA ENTRY SHEET'!BC31/'DATA ENTRY SHEET'!F31,"$#0.00")),"")</f>
        <v/>
      </c>
      <c r="AL20" s="1508"/>
      <c r="AM20" s="1508"/>
      <c r="AN20" s="1509"/>
      <c r="AO20" s="1510" t="str">
        <f>IF(NOT('DATA ENTRY SHEET'!BH31=""),'DATA ENTRY SHEET'!BH31,"")</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SHEET'!BK31=""),'DATA ENTRY SHEET'!BK31,"")</f>
        <v/>
      </c>
      <c r="BG20" s="1481"/>
      <c r="BH20" s="1481"/>
      <c r="BI20" s="1481"/>
      <c r="BJ20" s="1481"/>
      <c r="BK20" s="1482"/>
      <c r="BL20" s="1480" t="str">
        <f>IF(NOT('DATA ENTRY SHEET'!BL31=""),'DATA ENTRY SHEET'!BL31,"")</f>
        <v/>
      </c>
      <c r="BM20" s="1481"/>
      <c r="BN20" s="1481"/>
      <c r="BO20" s="1481"/>
      <c r="BP20" s="1481"/>
      <c r="BQ20" s="1482"/>
      <c r="BR20" s="1480" t="str">
        <f>IF(NOT('DATA ENTRY SHEET'!BM31=""),'DATA ENTRY SHEET'!BM31,"")</f>
        <v/>
      </c>
      <c r="BS20" s="1481"/>
      <c r="BT20" s="1481"/>
      <c r="BU20" s="1481"/>
      <c r="BV20" s="1481"/>
      <c r="BW20" s="1482"/>
      <c r="BX20" s="1483" t="str">
        <f>IF(NOT('DATA ENTRY SHEET'!BO31=""),'DATA ENTRY SHEET'!BO31,"")</f>
        <v/>
      </c>
      <c r="BY20" s="1484"/>
      <c r="BZ20" s="1484"/>
      <c r="CA20" s="1485"/>
      <c r="CB20" s="1486"/>
      <c r="CC20" s="1487"/>
      <c r="CD20" s="1488"/>
      <c r="CE20" s="1474"/>
      <c r="CF20" s="1475"/>
      <c r="CG20" s="1475"/>
      <c r="CH20" s="1476"/>
      <c r="CI20" s="190"/>
      <c r="CJ20" s="190"/>
      <c r="CK20" s="190"/>
      <c r="CL20" s="190"/>
      <c r="CM20" s="190"/>
      <c r="CN20" s="190"/>
    </row>
    <row r="21" spans="1:92" ht="15" customHeight="1" x14ac:dyDescent="0.2">
      <c r="A21" s="432"/>
      <c r="B21" s="1615" t="str">
        <f>IF(NOT('DATA ENTRY SHEET'!C31=""),'DATA ENTRY SHEET'!C31,"")</f>
        <v/>
      </c>
      <c r="C21" s="1616"/>
      <c r="D21" s="1616"/>
      <c r="E21" s="1616"/>
      <c r="F21" s="1616"/>
      <c r="G21" s="1616"/>
      <c r="H21" s="1616"/>
      <c r="I21" s="1616"/>
      <c r="J21" s="1616"/>
      <c r="K21" s="1616"/>
      <c r="L21" s="1616"/>
      <c r="M21" s="1616"/>
      <c r="N21" s="1616"/>
      <c r="O21" s="1616"/>
      <c r="P21" s="1616"/>
      <c r="Q21" s="1616"/>
      <c r="R21" s="1616"/>
      <c r="S21" s="1616"/>
      <c r="T21" s="655" t="str">
        <f>IF('DATA ENTRY SHEET'!AG31&lt;&gt;"",LEFT('DATA ENTRY SHEET'!AG31,1),"")</f>
        <v/>
      </c>
      <c r="U21" s="1650" t="str">
        <f>IF(NOT('DATA ENTRY SHEET'!AF31=""),'DATA ENTRY SHEET'!AF31,"")</f>
        <v/>
      </c>
      <c r="V21" s="1651"/>
      <c r="W21" s="1651"/>
      <c r="X21" s="1651"/>
      <c r="Y21" s="1651"/>
      <c r="Z21" s="1651"/>
      <c r="AA21" s="1651"/>
      <c r="AB21" s="1652"/>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SHEET'!BI31=""),'DATA ENTRY SHEET'!BI31,"")</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SHEET'!BP31=""),'DATA ENTRY SHEET'!BP31,"")</f>
        <v/>
      </c>
      <c r="BY21" s="1484"/>
      <c r="BZ21" s="1484"/>
      <c r="CA21" s="1485"/>
      <c r="CB21" s="1513" t="str">
        <f>IF(NOT('DATA ENTRY SHEET'!AP31=""),'DATA ENTRY SHEET'!AP31,"")</f>
        <v/>
      </c>
      <c r="CC21" s="1514"/>
      <c r="CD21" s="1515"/>
      <c r="CE21" s="1474"/>
      <c r="CF21" s="1475"/>
      <c r="CG21" s="1475"/>
      <c r="CH21" s="1476"/>
      <c r="CI21" s="190"/>
      <c r="CJ21" s="190"/>
      <c r="CK21" s="190"/>
      <c r="CL21" s="190"/>
      <c r="CM21" s="190"/>
      <c r="CN21" s="190"/>
    </row>
    <row r="22" spans="1:92" ht="15" customHeight="1" thickBot="1" x14ac:dyDescent="0.25">
      <c r="A22" s="432"/>
      <c r="B22" s="1516" t="str">
        <f>IF(NOT('DATA ENTRY SHEET'!D31=""),'DATA ENTRY SHEET'!D31,"")</f>
        <v/>
      </c>
      <c r="C22" s="1517"/>
      <c r="D22" s="1517"/>
      <c r="E22" s="1518"/>
      <c r="F22" s="1519" t="str">
        <f>IF(NOT('DATA ENTRY SHEET'!E31=""),'DATA ENTRY SHEET'!E31,"")</f>
        <v/>
      </c>
      <c r="G22" s="1520"/>
      <c r="H22" s="1521"/>
      <c r="I22" s="1522" t="str">
        <f>IF(NOT('DATA ENTRY SHEET'!F31=""),'DATA ENTRY SHEET'!F31,"")</f>
        <v/>
      </c>
      <c r="J22" s="1518"/>
      <c r="K22" s="1522" t="str">
        <f>IF(NOT('DATA ENTRY SHEET'!G31=""),'DATA ENTRY SHEET'!G31,"")</f>
        <v/>
      </c>
      <c r="L22" s="1518"/>
      <c r="M22" s="1523" t="str">
        <f>IF(NOT('DATA ENTRY SHEET'!H31=""),'DATA ENTRY SHEET'!H31,"")</f>
        <v/>
      </c>
      <c r="N22" s="1524"/>
      <c r="O22" s="1524"/>
      <c r="P22" s="1524"/>
      <c r="Q22" s="1525"/>
      <c r="R22" s="1522" t="str">
        <f>IF(NOT('DATA ENTRY SHEET'!I31=""),'DATA ENTRY SHEET'!I31,"")</f>
        <v/>
      </c>
      <c r="S22" s="1517"/>
      <c r="T22" s="1518"/>
      <c r="U22" s="1647" t="str">
        <f>IF(NOT('DATA ENTRY SHEET'!AE31=""),'DATA ENTRY SHEET'!AE31,"")</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SHEET'!BJ31=""),'DATA ENTRY SHEET'!BJ31,"")</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SHEET'!AU31=""),'DATA ENTRY SHEET'!AU31,"")</f>
        <v/>
      </c>
      <c r="BV22" s="1569"/>
      <c r="BW22" s="1570"/>
      <c r="BX22" s="1571"/>
      <c r="BY22" s="1572"/>
      <c r="BZ22" s="1572"/>
      <c r="CA22" s="1573"/>
      <c r="CB22" s="1556" t="str">
        <f>IF(NOT('DATA ENTRY SHEET'!AQ31=""),'DATA ENTRY SHEET'!AQ31,"")</f>
        <v/>
      </c>
      <c r="CC22" s="1557"/>
      <c r="CD22" s="1558"/>
      <c r="CE22" s="1477"/>
      <c r="CF22" s="1478"/>
      <c r="CG22" s="1478"/>
      <c r="CH22" s="1479"/>
      <c r="CI22" s="190"/>
      <c r="CJ22" s="190"/>
      <c r="CK22" s="190"/>
      <c r="CL22" s="190"/>
      <c r="CM22" s="190"/>
      <c r="CN22" s="190"/>
    </row>
    <row r="23" spans="1:92"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row>
    <row r="24" spans="1:92" ht="15" customHeight="1" x14ac:dyDescent="0.2">
      <c r="A24" s="432">
        <v>13</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SHEET'!J32=""),'DATA ENTRY SHEET'!J32,"")</f>
        <v/>
      </c>
      <c r="V24" s="1448"/>
      <c r="W24" s="1448"/>
      <c r="X24" s="1448"/>
      <c r="Y24" s="1448"/>
      <c r="Z24" s="1448"/>
      <c r="AA24" s="1448"/>
      <c r="AB24" s="1449"/>
      <c r="AC24" s="1465" t="str">
        <f>IF('DATA ENTRY SHEET'!AW32&lt;&gt;"",IF(NOT(TRIM(MID($AC$8,FIND(":",$AC$8)+1,9))="EDLP"),IF(NOT(TRIM(MID($AC$8,FIND(":",$AC$8)+1,9))="NON-EDLP"),TEXT('DATA ENTRY SHEET'!AW32,"$#0.00"),_xlfn.CONCAT(TEXT('DATA ENTRY SHEET'!AW32,"$#0.00")," (NON-EDLP, ADJ is $0.00)")),_xlfn.CONCAT(TEXT('DATA ENTRY SHEET'!AW32,"$#0.00")," (EDLP, ADJ is $0.00)")),"")</f>
        <v/>
      </c>
      <c r="AD24" s="1466"/>
      <c r="AE24" s="1466"/>
      <c r="AF24" s="1466"/>
      <c r="AG24" s="1466"/>
      <c r="AH24" s="1466"/>
      <c r="AI24" s="1466"/>
      <c r="AJ24" s="1466"/>
      <c r="AK24" s="1466"/>
      <c r="AL24" s="1466"/>
      <c r="AM24" s="1466"/>
      <c r="AN24" s="1467"/>
      <c r="AO24" s="1450" t="str">
        <f>IF(NOT('DATA ENTRY SHEET'!BG32=""),'DATA ENTRY SHEET'!BG32,"")</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SHEET'!BN32=""),'DATA ENTRY SHEET'!BN32,"")</f>
        <v/>
      </c>
      <c r="BY24" s="1469"/>
      <c r="BZ24" s="1469"/>
      <c r="CA24" s="1470"/>
      <c r="CB24" s="1465" t="str">
        <f>IF(NOT('DATA ENTRY SHEET'!AR32=""),'DATA ENTRY SHEET'!AR32,"")</f>
        <v/>
      </c>
      <c r="CC24" s="1466"/>
      <c r="CD24" s="1467"/>
      <c r="CE24" s="1471"/>
      <c r="CF24" s="1472"/>
      <c r="CG24" s="1472"/>
      <c r="CH24" s="1473"/>
      <c r="CI24" s="190"/>
      <c r="CJ24" s="190"/>
      <c r="CK24" s="190"/>
      <c r="CL24" s="190"/>
      <c r="CM24" s="190"/>
      <c r="CN24" s="190"/>
    </row>
    <row r="25" spans="1:92" ht="15" customHeight="1" x14ac:dyDescent="0.2">
      <c r="A25" s="432"/>
      <c r="B25" s="1501" t="str">
        <f>IF(NOT('DATA ENTRY SHEET'!B32=""),'DATA ENTRY SHEET'!B32,"")</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SHEET'!AD32=""),'DATA ENTRY SHEET'!AD32,"")</f>
        <v/>
      </c>
      <c r="V25" s="1642"/>
      <c r="W25" s="1642"/>
      <c r="X25" s="1642"/>
      <c r="Y25" s="1642"/>
      <c r="Z25" s="1642"/>
      <c r="AA25" s="1642"/>
      <c r="AB25" s="1643"/>
      <c r="AC25" s="1507" t="str">
        <f>IF(NOT('DATA ENTRY SHEET'!BA32=""),IF('DATA ENTRY SHEET'!F32="","UPK?",TEXT('DATA ENTRY SHEET'!BA32/'DATA ENTRY SHEET'!F32,"$#0.00")),"")</f>
        <v/>
      </c>
      <c r="AD25" s="1508"/>
      <c r="AE25" s="1508"/>
      <c r="AF25" s="1509"/>
      <c r="AG25" s="1507" t="str">
        <f>IF(NOT('DATA ENTRY SHEET'!BB32=""),IF('DATA ENTRY SHEET'!F32="","UPK?",TEXT('DATA ENTRY SHEET'!BB32/'DATA ENTRY SHEET'!F32,"$#0.00")),"")</f>
        <v/>
      </c>
      <c r="AH25" s="1508"/>
      <c r="AI25" s="1508"/>
      <c r="AJ25" s="1509"/>
      <c r="AK25" s="1507" t="str">
        <f>IF(NOT('DATA ENTRY SHEET'!BC32=""),IF('DATA ENTRY SHEET'!F32="","UPK?",TEXT('DATA ENTRY SHEET'!BC32/'DATA ENTRY SHEET'!F32,"$#0.00")),"")</f>
        <v/>
      </c>
      <c r="AL25" s="1508"/>
      <c r="AM25" s="1508"/>
      <c r="AN25" s="1509"/>
      <c r="AO25" s="1510" t="str">
        <f>IF(NOT('DATA ENTRY SHEET'!BH32=""),'DATA ENTRY SHEET'!BH32,"")</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SHEET'!BK32=""),'DATA ENTRY SHEET'!BK32,"")</f>
        <v/>
      </c>
      <c r="BG25" s="1481"/>
      <c r="BH25" s="1481"/>
      <c r="BI25" s="1481"/>
      <c r="BJ25" s="1481"/>
      <c r="BK25" s="1482"/>
      <c r="BL25" s="1480" t="str">
        <f>IF(NOT('DATA ENTRY SHEET'!BL32=""),'DATA ENTRY SHEET'!BL32,"")</f>
        <v/>
      </c>
      <c r="BM25" s="1481"/>
      <c r="BN25" s="1481"/>
      <c r="BO25" s="1481"/>
      <c r="BP25" s="1481"/>
      <c r="BQ25" s="1482"/>
      <c r="BR25" s="1480" t="str">
        <f>IF(NOT('DATA ENTRY SHEET'!BM32=""),'DATA ENTRY SHEET'!BM32,"")</f>
        <v/>
      </c>
      <c r="BS25" s="1481"/>
      <c r="BT25" s="1481"/>
      <c r="BU25" s="1481"/>
      <c r="BV25" s="1481"/>
      <c r="BW25" s="1482"/>
      <c r="BX25" s="1483" t="str">
        <f>IF(NOT('DATA ENTRY SHEET'!BO32=""),'DATA ENTRY SHEET'!BO32,"")</f>
        <v/>
      </c>
      <c r="BY25" s="1484"/>
      <c r="BZ25" s="1484"/>
      <c r="CA25" s="1485"/>
      <c r="CB25" s="1486"/>
      <c r="CC25" s="1487"/>
      <c r="CD25" s="1488"/>
      <c r="CE25" s="1474"/>
      <c r="CF25" s="1475"/>
      <c r="CG25" s="1475"/>
      <c r="CH25" s="1476"/>
      <c r="CI25" s="190"/>
      <c r="CJ25" s="190"/>
      <c r="CK25" s="190"/>
      <c r="CL25" s="190"/>
      <c r="CM25" s="190"/>
      <c r="CN25" s="190"/>
    </row>
    <row r="26" spans="1:92" ht="15" customHeight="1" x14ac:dyDescent="0.2">
      <c r="A26" s="432"/>
      <c r="B26" s="1615" t="str">
        <f>IF(NOT('DATA ENTRY SHEET'!C32=""),'DATA ENTRY SHEET'!C32,"")</f>
        <v/>
      </c>
      <c r="C26" s="1616"/>
      <c r="D26" s="1616"/>
      <c r="E26" s="1616"/>
      <c r="F26" s="1616"/>
      <c r="G26" s="1616"/>
      <c r="H26" s="1616"/>
      <c r="I26" s="1616"/>
      <c r="J26" s="1616"/>
      <c r="K26" s="1616"/>
      <c r="L26" s="1616"/>
      <c r="M26" s="1616"/>
      <c r="N26" s="1616"/>
      <c r="O26" s="1616"/>
      <c r="P26" s="1616"/>
      <c r="Q26" s="1616"/>
      <c r="R26" s="1616"/>
      <c r="S26" s="1616"/>
      <c r="T26" s="655" t="str">
        <f>IF('DATA ENTRY SHEET'!AG32&lt;&gt;"",LEFT('DATA ENTRY SHEET'!AG32,1),"")</f>
        <v/>
      </c>
      <c r="U26" s="1650" t="str">
        <f>IF(NOT('DATA ENTRY SHEET'!AF32=""),'DATA ENTRY SHEET'!AF32,"")</f>
        <v/>
      </c>
      <c r="V26" s="1651"/>
      <c r="W26" s="1651"/>
      <c r="X26" s="1651"/>
      <c r="Y26" s="1651"/>
      <c r="Z26" s="1651"/>
      <c r="AA26" s="1651"/>
      <c r="AB26" s="1652"/>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SHEET'!BI32=""),'DATA ENTRY SHEET'!BI32,"")</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SHEET'!BP32=""),'DATA ENTRY SHEET'!BP32,"")</f>
        <v/>
      </c>
      <c r="BY26" s="1484"/>
      <c r="BZ26" s="1484"/>
      <c r="CA26" s="1485"/>
      <c r="CB26" s="1513" t="str">
        <f>IF(NOT('DATA ENTRY SHEET'!AP32=""),'DATA ENTRY SHEET'!AP32,"")</f>
        <v/>
      </c>
      <c r="CC26" s="1514"/>
      <c r="CD26" s="1515"/>
      <c r="CE26" s="1474"/>
      <c r="CF26" s="1475"/>
      <c r="CG26" s="1475"/>
      <c r="CH26" s="1476"/>
      <c r="CI26" s="190"/>
      <c r="CJ26" s="190"/>
      <c r="CK26" s="190"/>
      <c r="CL26" s="190"/>
      <c r="CM26" s="190"/>
      <c r="CN26" s="190"/>
    </row>
    <row r="27" spans="1:92" ht="15" customHeight="1" thickBot="1" x14ac:dyDescent="0.25">
      <c r="A27" s="432"/>
      <c r="B27" s="1516" t="str">
        <f>IF(NOT('DATA ENTRY SHEET'!D32=""),'DATA ENTRY SHEET'!D32,"")</f>
        <v/>
      </c>
      <c r="C27" s="1517"/>
      <c r="D27" s="1517"/>
      <c r="E27" s="1518"/>
      <c r="F27" s="1519" t="str">
        <f>IF(NOT('DATA ENTRY SHEET'!E32=""),'DATA ENTRY SHEET'!E32,"")</f>
        <v/>
      </c>
      <c r="G27" s="1520"/>
      <c r="H27" s="1521"/>
      <c r="I27" s="1522" t="str">
        <f>IF(NOT('DATA ENTRY SHEET'!F32=""),'DATA ENTRY SHEET'!F32,"")</f>
        <v/>
      </c>
      <c r="J27" s="1518"/>
      <c r="K27" s="1522" t="str">
        <f>IF(NOT('DATA ENTRY SHEET'!G32=""),'DATA ENTRY SHEET'!G32,"")</f>
        <v/>
      </c>
      <c r="L27" s="1518"/>
      <c r="M27" s="1523" t="str">
        <f>IF(NOT('DATA ENTRY SHEET'!H32=""),'DATA ENTRY SHEET'!H32,"")</f>
        <v/>
      </c>
      <c r="N27" s="1524"/>
      <c r="O27" s="1524"/>
      <c r="P27" s="1524"/>
      <c r="Q27" s="1525"/>
      <c r="R27" s="1522" t="str">
        <f>IF(NOT('DATA ENTRY SHEET'!I32=""),'DATA ENTRY SHEET'!I32,"")</f>
        <v/>
      </c>
      <c r="S27" s="1517"/>
      <c r="T27" s="1518"/>
      <c r="U27" s="1647" t="str">
        <f>IF(NOT('DATA ENTRY SHEET'!AE32=""),'DATA ENTRY SHEET'!AE32,"")</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SHEET'!BJ32=""),'DATA ENTRY SHEET'!BJ32,"")</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SHEET'!AU32=""),'DATA ENTRY SHEET'!AU32,"")</f>
        <v/>
      </c>
      <c r="BV27" s="1569"/>
      <c r="BW27" s="1570"/>
      <c r="BX27" s="1571"/>
      <c r="BY27" s="1572"/>
      <c r="BZ27" s="1572"/>
      <c r="CA27" s="1573"/>
      <c r="CB27" s="1556" t="str">
        <f>IF(NOT('DATA ENTRY SHEET'!AQ32=""),'DATA ENTRY SHEET'!AQ32,"")</f>
        <v/>
      </c>
      <c r="CC27" s="1557"/>
      <c r="CD27" s="1558"/>
      <c r="CE27" s="1477"/>
      <c r="CF27" s="1478"/>
      <c r="CG27" s="1478"/>
      <c r="CH27" s="1479"/>
      <c r="CI27" s="190"/>
      <c r="CJ27" s="190"/>
      <c r="CK27" s="190"/>
      <c r="CL27" s="190"/>
      <c r="CM27" s="190"/>
      <c r="CN27" s="190"/>
    </row>
    <row r="28" spans="1:92"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row>
    <row r="29" spans="1:92" ht="15" customHeight="1" x14ac:dyDescent="0.2">
      <c r="A29" s="432">
        <v>14</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SHEET'!J33=""),'DATA ENTRY SHEET'!J33,"")</f>
        <v/>
      </c>
      <c r="V29" s="1448"/>
      <c r="W29" s="1448"/>
      <c r="X29" s="1448"/>
      <c r="Y29" s="1448"/>
      <c r="Z29" s="1448"/>
      <c r="AA29" s="1448"/>
      <c r="AB29" s="1449"/>
      <c r="AC29" s="1465" t="str">
        <f>IF('DATA ENTRY SHEET'!AW33&lt;&gt;"",IF(NOT(TRIM(MID($AC$8,FIND(":",$AC$8)+1,9))="EDLP"),IF(NOT(TRIM(MID($AC$8,FIND(":",$AC$8)+1,9))="NON-EDLP"),TEXT('DATA ENTRY SHEET'!AW33,"$#0.00"),_xlfn.CONCAT(TEXT('DATA ENTRY SHEET'!AW33,"$#0.00")," (NON-EDLP, ADJ is $0.00)")),_xlfn.CONCAT(TEXT('DATA ENTRY SHEET'!AW33,"$#0.00")," (EDLP, ADJ is $0.00)")),"")</f>
        <v/>
      </c>
      <c r="AD29" s="1466"/>
      <c r="AE29" s="1466"/>
      <c r="AF29" s="1466"/>
      <c r="AG29" s="1466"/>
      <c r="AH29" s="1466"/>
      <c r="AI29" s="1466"/>
      <c r="AJ29" s="1466"/>
      <c r="AK29" s="1466"/>
      <c r="AL29" s="1466"/>
      <c r="AM29" s="1466"/>
      <c r="AN29" s="1467"/>
      <c r="AO29" s="1450" t="str">
        <f>IF(NOT('DATA ENTRY SHEET'!BG33=""),'DATA ENTRY SHEET'!BG33,"")</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SHEET'!BN33=""),'DATA ENTRY SHEET'!BN33,"")</f>
        <v/>
      </c>
      <c r="BY29" s="1469"/>
      <c r="BZ29" s="1469"/>
      <c r="CA29" s="1470"/>
      <c r="CB29" s="1465" t="str">
        <f>IF(NOT('DATA ENTRY SHEET'!AR33=""),'DATA ENTRY SHEET'!AR33,"")</f>
        <v/>
      </c>
      <c r="CC29" s="1466"/>
      <c r="CD29" s="1467"/>
      <c r="CE29" s="1471"/>
      <c r="CF29" s="1472"/>
      <c r="CG29" s="1472"/>
      <c r="CH29" s="1473"/>
      <c r="CI29" s="190"/>
      <c r="CJ29" s="190"/>
      <c r="CK29" s="190"/>
      <c r="CL29" s="190"/>
      <c r="CM29" s="190"/>
      <c r="CN29" s="190"/>
    </row>
    <row r="30" spans="1:92" ht="15" customHeight="1" x14ac:dyDescent="0.2">
      <c r="A30" s="432"/>
      <c r="B30" s="1501" t="str">
        <f>IF(NOT('DATA ENTRY SHEET'!B33=""),'DATA ENTRY SHEET'!B33,"")</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SHEET'!AD33=""),'DATA ENTRY SHEET'!AD33,"")</f>
        <v/>
      </c>
      <c r="V30" s="1642"/>
      <c r="W30" s="1642"/>
      <c r="X30" s="1642"/>
      <c r="Y30" s="1642"/>
      <c r="Z30" s="1642"/>
      <c r="AA30" s="1642"/>
      <c r="AB30" s="1643"/>
      <c r="AC30" s="1507" t="str">
        <f>IF(NOT('DATA ENTRY SHEET'!BA33=""),IF('DATA ENTRY SHEET'!F33="","UPK?",TEXT('DATA ENTRY SHEET'!BA33/'DATA ENTRY SHEET'!F33,"$#0.00")),"")</f>
        <v/>
      </c>
      <c r="AD30" s="1508"/>
      <c r="AE30" s="1508"/>
      <c r="AF30" s="1509"/>
      <c r="AG30" s="1507" t="str">
        <f>IF(NOT('DATA ENTRY SHEET'!BB33=""),IF('DATA ENTRY SHEET'!F33="","UPK?",TEXT('DATA ENTRY SHEET'!BB33/'DATA ENTRY SHEET'!F33,"$#0.00")),"")</f>
        <v/>
      </c>
      <c r="AH30" s="1508"/>
      <c r="AI30" s="1508"/>
      <c r="AJ30" s="1509"/>
      <c r="AK30" s="1507" t="str">
        <f>IF(NOT('DATA ENTRY SHEET'!BC33=""),IF('DATA ENTRY SHEET'!F33="","UPK?",TEXT('DATA ENTRY SHEET'!BC33/'DATA ENTRY SHEET'!F33,"$#0.00")),"")</f>
        <v/>
      </c>
      <c r="AL30" s="1508"/>
      <c r="AM30" s="1508"/>
      <c r="AN30" s="1509"/>
      <c r="AO30" s="1510" t="str">
        <f>IF(NOT('DATA ENTRY SHEET'!BH33=""),'DATA ENTRY SHEET'!BH33,"")</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SHEET'!BK33=""),'DATA ENTRY SHEET'!BK33,"")</f>
        <v/>
      </c>
      <c r="BG30" s="1481"/>
      <c r="BH30" s="1481"/>
      <c r="BI30" s="1481"/>
      <c r="BJ30" s="1481"/>
      <c r="BK30" s="1482"/>
      <c r="BL30" s="1480" t="str">
        <f>IF(NOT('DATA ENTRY SHEET'!BL33=""),'DATA ENTRY SHEET'!BL33,"")</f>
        <v/>
      </c>
      <c r="BM30" s="1481"/>
      <c r="BN30" s="1481"/>
      <c r="BO30" s="1481"/>
      <c r="BP30" s="1481"/>
      <c r="BQ30" s="1482"/>
      <c r="BR30" s="1480" t="str">
        <f>IF(NOT('DATA ENTRY SHEET'!BM33=""),'DATA ENTRY SHEET'!BM33,"")</f>
        <v/>
      </c>
      <c r="BS30" s="1481"/>
      <c r="BT30" s="1481"/>
      <c r="BU30" s="1481"/>
      <c r="BV30" s="1481"/>
      <c r="BW30" s="1482"/>
      <c r="BX30" s="1483" t="str">
        <f>IF(NOT('DATA ENTRY SHEET'!BO33=""),'DATA ENTRY SHEET'!BO33,"")</f>
        <v/>
      </c>
      <c r="BY30" s="1484"/>
      <c r="BZ30" s="1484"/>
      <c r="CA30" s="1485"/>
      <c r="CB30" s="1486"/>
      <c r="CC30" s="1487"/>
      <c r="CD30" s="1488"/>
      <c r="CE30" s="1474"/>
      <c r="CF30" s="1475"/>
      <c r="CG30" s="1475"/>
      <c r="CH30" s="1476"/>
      <c r="CI30" s="190"/>
      <c r="CJ30" s="190"/>
      <c r="CK30" s="190"/>
      <c r="CL30" s="190"/>
      <c r="CM30" s="190"/>
      <c r="CN30" s="190"/>
    </row>
    <row r="31" spans="1:92" ht="15" customHeight="1" x14ac:dyDescent="0.2">
      <c r="A31" s="432"/>
      <c r="B31" s="1615" t="str">
        <f>IF(NOT('DATA ENTRY SHEET'!C33=""),'DATA ENTRY SHEET'!C33,"")</f>
        <v/>
      </c>
      <c r="C31" s="1616"/>
      <c r="D31" s="1616"/>
      <c r="E31" s="1616"/>
      <c r="F31" s="1616"/>
      <c r="G31" s="1616"/>
      <c r="H31" s="1616"/>
      <c r="I31" s="1616"/>
      <c r="J31" s="1616"/>
      <c r="K31" s="1616"/>
      <c r="L31" s="1616"/>
      <c r="M31" s="1616"/>
      <c r="N31" s="1616"/>
      <c r="O31" s="1616"/>
      <c r="P31" s="1616"/>
      <c r="Q31" s="1616"/>
      <c r="R31" s="1616"/>
      <c r="S31" s="1616"/>
      <c r="T31" s="655" t="str">
        <f>IF('DATA ENTRY SHEET'!AG33&lt;&gt;"",LEFT('DATA ENTRY SHEET'!AG33,1),"")</f>
        <v/>
      </c>
      <c r="U31" s="1650" t="str">
        <f>IF(NOT('DATA ENTRY SHEET'!AF33=""),'DATA ENTRY SHEET'!AF33,"")</f>
        <v/>
      </c>
      <c r="V31" s="1651"/>
      <c r="W31" s="1651"/>
      <c r="X31" s="1651"/>
      <c r="Y31" s="1651"/>
      <c r="Z31" s="1651"/>
      <c r="AA31" s="1651"/>
      <c r="AB31" s="1652"/>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SHEET'!BI33=""),'DATA ENTRY SHEET'!BI33,"")</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SHEET'!BP33=""),'DATA ENTRY SHEET'!BP33,"")</f>
        <v/>
      </c>
      <c r="BY31" s="1484"/>
      <c r="BZ31" s="1484"/>
      <c r="CA31" s="1485"/>
      <c r="CB31" s="1513" t="str">
        <f>IF(NOT('DATA ENTRY SHEET'!AP33=""),'DATA ENTRY SHEET'!AP33,"")</f>
        <v/>
      </c>
      <c r="CC31" s="1514"/>
      <c r="CD31" s="1515"/>
      <c r="CE31" s="1474"/>
      <c r="CF31" s="1475"/>
      <c r="CG31" s="1475"/>
      <c r="CH31" s="1476"/>
      <c r="CI31" s="190"/>
      <c r="CJ31" s="190"/>
      <c r="CK31" s="190"/>
      <c r="CL31" s="190"/>
      <c r="CM31" s="190"/>
      <c r="CN31" s="190"/>
    </row>
    <row r="32" spans="1:92" ht="15" customHeight="1" thickBot="1" x14ac:dyDescent="0.25">
      <c r="A32" s="432"/>
      <c r="B32" s="1516" t="str">
        <f>IF(NOT('DATA ENTRY SHEET'!D33=""),'DATA ENTRY SHEET'!D33,"")</f>
        <v/>
      </c>
      <c r="C32" s="1517"/>
      <c r="D32" s="1517"/>
      <c r="E32" s="1518"/>
      <c r="F32" s="1519" t="str">
        <f>IF(NOT('DATA ENTRY SHEET'!E33=""),'DATA ENTRY SHEET'!E33,"")</f>
        <v/>
      </c>
      <c r="G32" s="1520"/>
      <c r="H32" s="1521"/>
      <c r="I32" s="1522" t="str">
        <f>IF(NOT('DATA ENTRY SHEET'!F33=""),'DATA ENTRY SHEET'!F33,"")</f>
        <v/>
      </c>
      <c r="J32" s="1518"/>
      <c r="K32" s="1522" t="str">
        <f>IF(NOT('DATA ENTRY SHEET'!G33=""),'DATA ENTRY SHEET'!G33,"")</f>
        <v/>
      </c>
      <c r="L32" s="1518"/>
      <c r="M32" s="1523" t="str">
        <f>IF(NOT('DATA ENTRY SHEET'!H33=""),'DATA ENTRY SHEET'!H33,"")</f>
        <v/>
      </c>
      <c r="N32" s="1524"/>
      <c r="O32" s="1524"/>
      <c r="P32" s="1524"/>
      <c r="Q32" s="1525"/>
      <c r="R32" s="1522" t="str">
        <f>IF(NOT('DATA ENTRY SHEET'!I33=""),'DATA ENTRY SHEET'!I33,"")</f>
        <v/>
      </c>
      <c r="S32" s="1517"/>
      <c r="T32" s="1518"/>
      <c r="U32" s="1647" t="str">
        <f>IF(NOT('DATA ENTRY SHEET'!AE33=""),'DATA ENTRY SHEET'!AE33,"")</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SHEET'!BJ33=""),'DATA ENTRY SHEET'!BJ33,"")</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SHEET'!AU33=""),'DATA ENTRY SHEET'!AU33,"")</f>
        <v/>
      </c>
      <c r="BV32" s="1569"/>
      <c r="BW32" s="1570"/>
      <c r="BX32" s="1571"/>
      <c r="BY32" s="1572"/>
      <c r="BZ32" s="1572"/>
      <c r="CA32" s="1573"/>
      <c r="CB32" s="1556" t="str">
        <f>IF(NOT('DATA ENTRY SHEET'!AQ33=""),'DATA ENTRY SHEET'!AQ33,"")</f>
        <v/>
      </c>
      <c r="CC32" s="1557"/>
      <c r="CD32" s="1558"/>
      <c r="CE32" s="1477"/>
      <c r="CF32" s="1478"/>
      <c r="CG32" s="1478"/>
      <c r="CH32" s="1479"/>
      <c r="CI32" s="190"/>
      <c r="CJ32" s="190"/>
      <c r="CK32" s="190"/>
      <c r="CL32" s="190"/>
      <c r="CM32" s="190"/>
      <c r="CN32" s="190"/>
    </row>
    <row r="33" spans="1:92"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row>
    <row r="34" spans="1:92" ht="15" customHeight="1" x14ac:dyDescent="0.2">
      <c r="A34" s="432">
        <v>15</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SHEET'!J34=""),'DATA ENTRY SHEET'!J34,"")</f>
        <v/>
      </c>
      <c r="V34" s="1448"/>
      <c r="W34" s="1448"/>
      <c r="X34" s="1448"/>
      <c r="Y34" s="1448"/>
      <c r="Z34" s="1448"/>
      <c r="AA34" s="1448"/>
      <c r="AB34" s="1449"/>
      <c r="AC34" s="1465" t="str">
        <f>IF('DATA ENTRY SHEET'!AW34&lt;&gt;"",IF(NOT(TRIM(MID($AC$8,FIND(":",$AC$8)+1,9))="EDLP"),IF(NOT(TRIM(MID($AC$8,FIND(":",$AC$8)+1,9))="NON-EDLP"),TEXT('DATA ENTRY SHEET'!AW34,"$#0.00"),_xlfn.CONCAT(TEXT('DATA ENTRY SHEET'!AW34,"$#0.00")," (NON-EDLP, ADJ is $0.00)")),_xlfn.CONCAT(TEXT('DATA ENTRY SHEET'!AW34,"$#0.00")," (EDLP, ADJ is $0.00)")),"")</f>
        <v/>
      </c>
      <c r="AD34" s="1466"/>
      <c r="AE34" s="1466"/>
      <c r="AF34" s="1466"/>
      <c r="AG34" s="1466"/>
      <c r="AH34" s="1466"/>
      <c r="AI34" s="1466"/>
      <c r="AJ34" s="1466"/>
      <c r="AK34" s="1466"/>
      <c r="AL34" s="1466"/>
      <c r="AM34" s="1466"/>
      <c r="AN34" s="1467"/>
      <c r="AO34" s="1450" t="str">
        <f>IF(NOT('DATA ENTRY SHEET'!BG34=""),'DATA ENTRY SHEET'!BG34,"")</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SHEET'!BN34=""),'DATA ENTRY SHEET'!BN34,"")</f>
        <v/>
      </c>
      <c r="BY34" s="1469"/>
      <c r="BZ34" s="1469"/>
      <c r="CA34" s="1470"/>
      <c r="CB34" s="1465" t="str">
        <f>IF(NOT('DATA ENTRY SHEET'!AR34=""),'DATA ENTRY SHEET'!AR34,"")</f>
        <v/>
      </c>
      <c r="CC34" s="1466"/>
      <c r="CD34" s="1467"/>
      <c r="CE34" s="1471"/>
      <c r="CF34" s="1472"/>
      <c r="CG34" s="1472"/>
      <c r="CH34" s="1473"/>
      <c r="CI34" s="190"/>
      <c r="CJ34" s="190"/>
      <c r="CK34" s="190"/>
      <c r="CL34" s="190"/>
      <c r="CM34" s="190"/>
      <c r="CN34" s="190"/>
    </row>
    <row r="35" spans="1:92" ht="15" customHeight="1" x14ac:dyDescent="0.2">
      <c r="A35" s="432"/>
      <c r="B35" s="1501" t="str">
        <f>IF(NOT('DATA ENTRY SHEET'!B34=""),'DATA ENTRY SHEET'!B34,"")</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SHEET'!AD34=""),'DATA ENTRY SHEET'!AD34,"")</f>
        <v/>
      </c>
      <c r="V35" s="1642"/>
      <c r="W35" s="1642"/>
      <c r="X35" s="1642"/>
      <c r="Y35" s="1642"/>
      <c r="Z35" s="1642"/>
      <c r="AA35" s="1642"/>
      <c r="AB35" s="1643"/>
      <c r="AC35" s="1507" t="str">
        <f>IF(NOT('DATA ENTRY SHEET'!BA34=""),IF('DATA ENTRY SHEET'!F34="","UPK?",TEXT('DATA ENTRY SHEET'!BA34/'DATA ENTRY SHEET'!F34,"$#0.00")),"")</f>
        <v/>
      </c>
      <c r="AD35" s="1508"/>
      <c r="AE35" s="1508"/>
      <c r="AF35" s="1509"/>
      <c r="AG35" s="1507" t="str">
        <f>IF(NOT('DATA ENTRY SHEET'!BB34=""),IF('DATA ENTRY SHEET'!F34="","UPK?",TEXT('DATA ENTRY SHEET'!BB34/'DATA ENTRY SHEET'!F34,"$#0.00")),"")</f>
        <v/>
      </c>
      <c r="AH35" s="1508"/>
      <c r="AI35" s="1508"/>
      <c r="AJ35" s="1509"/>
      <c r="AK35" s="1507" t="str">
        <f>IF(NOT('DATA ENTRY SHEET'!BC34=""),IF('DATA ENTRY SHEET'!F34="","UPK?",TEXT('DATA ENTRY SHEET'!BC34/'DATA ENTRY SHEET'!F34,"$#0.00")),"")</f>
        <v/>
      </c>
      <c r="AL35" s="1508"/>
      <c r="AM35" s="1508"/>
      <c r="AN35" s="1509"/>
      <c r="AO35" s="1510" t="str">
        <f>IF(NOT('DATA ENTRY SHEET'!BH34=""),'DATA ENTRY SHEET'!BH34,"")</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SHEET'!BK34=""),'DATA ENTRY SHEET'!BK34,"")</f>
        <v/>
      </c>
      <c r="BG35" s="1481"/>
      <c r="BH35" s="1481"/>
      <c r="BI35" s="1481"/>
      <c r="BJ35" s="1481"/>
      <c r="BK35" s="1482"/>
      <c r="BL35" s="1480" t="str">
        <f>IF(NOT('DATA ENTRY SHEET'!BL34=""),'DATA ENTRY SHEET'!BL34,"")</f>
        <v/>
      </c>
      <c r="BM35" s="1481"/>
      <c r="BN35" s="1481"/>
      <c r="BO35" s="1481"/>
      <c r="BP35" s="1481"/>
      <c r="BQ35" s="1482"/>
      <c r="BR35" s="1480" t="str">
        <f>IF(NOT('DATA ENTRY SHEET'!BM34=""),'DATA ENTRY SHEET'!BM34,"")</f>
        <v/>
      </c>
      <c r="BS35" s="1481"/>
      <c r="BT35" s="1481"/>
      <c r="BU35" s="1481"/>
      <c r="BV35" s="1481"/>
      <c r="BW35" s="1482"/>
      <c r="BX35" s="1483" t="str">
        <f>IF(NOT('DATA ENTRY SHEET'!BO34=""),'DATA ENTRY SHEET'!BO34,"")</f>
        <v/>
      </c>
      <c r="BY35" s="1484"/>
      <c r="BZ35" s="1484"/>
      <c r="CA35" s="1485"/>
      <c r="CB35" s="1486"/>
      <c r="CC35" s="1487"/>
      <c r="CD35" s="1488"/>
      <c r="CE35" s="1474"/>
      <c r="CF35" s="1475"/>
      <c r="CG35" s="1475"/>
      <c r="CH35" s="1476"/>
      <c r="CI35" s="190"/>
      <c r="CJ35" s="190"/>
      <c r="CK35" s="190"/>
      <c r="CL35" s="190"/>
      <c r="CM35" s="190"/>
      <c r="CN35" s="190"/>
    </row>
    <row r="36" spans="1:92" ht="15" customHeight="1" x14ac:dyDescent="0.2">
      <c r="A36" s="432"/>
      <c r="B36" s="1615" t="str">
        <f>IF(NOT('DATA ENTRY SHEET'!C34=""),'DATA ENTRY SHEET'!C34,"")</f>
        <v/>
      </c>
      <c r="C36" s="1616"/>
      <c r="D36" s="1616"/>
      <c r="E36" s="1616"/>
      <c r="F36" s="1616"/>
      <c r="G36" s="1616"/>
      <c r="H36" s="1616"/>
      <c r="I36" s="1616"/>
      <c r="J36" s="1616"/>
      <c r="K36" s="1616"/>
      <c r="L36" s="1616"/>
      <c r="M36" s="1616"/>
      <c r="N36" s="1616"/>
      <c r="O36" s="1616"/>
      <c r="P36" s="1616"/>
      <c r="Q36" s="1616"/>
      <c r="R36" s="1616"/>
      <c r="S36" s="1616"/>
      <c r="T36" s="655" t="str">
        <f>IF('DATA ENTRY SHEET'!AG34&lt;&gt;"",LEFT('DATA ENTRY SHEET'!AG34,1),"")</f>
        <v/>
      </c>
      <c r="U36" s="1650" t="str">
        <f>IF(NOT('DATA ENTRY SHEET'!AF34=""),'DATA ENTRY SHEET'!AF34,"")</f>
        <v/>
      </c>
      <c r="V36" s="1651"/>
      <c r="W36" s="1651"/>
      <c r="X36" s="1651"/>
      <c r="Y36" s="1651"/>
      <c r="Z36" s="1651"/>
      <c r="AA36" s="1651"/>
      <c r="AB36" s="1652"/>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SHEET'!BI34=""),'DATA ENTRY SHEET'!BI34,"")</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SHEET'!BP34=""),'DATA ENTRY SHEET'!BP34,"")</f>
        <v/>
      </c>
      <c r="BY36" s="1484"/>
      <c r="BZ36" s="1484"/>
      <c r="CA36" s="1485"/>
      <c r="CB36" s="1513" t="str">
        <f>IF(NOT('DATA ENTRY SHEET'!AP34=""),'DATA ENTRY SHEET'!AP34,"")</f>
        <v/>
      </c>
      <c r="CC36" s="1514"/>
      <c r="CD36" s="1515"/>
      <c r="CE36" s="1474"/>
      <c r="CF36" s="1475"/>
      <c r="CG36" s="1475"/>
      <c r="CH36" s="1476"/>
      <c r="CI36" s="190"/>
      <c r="CJ36" s="190"/>
      <c r="CK36" s="190"/>
      <c r="CL36" s="190"/>
      <c r="CM36" s="190"/>
      <c r="CN36" s="190"/>
    </row>
    <row r="37" spans="1:92" ht="15" customHeight="1" thickBot="1" x14ac:dyDescent="0.25">
      <c r="A37" s="432"/>
      <c r="B37" s="1516" t="str">
        <f>IF(NOT('DATA ENTRY SHEET'!D34=""),'DATA ENTRY SHEET'!D34,"")</f>
        <v/>
      </c>
      <c r="C37" s="1517"/>
      <c r="D37" s="1517"/>
      <c r="E37" s="1518"/>
      <c r="F37" s="1519" t="str">
        <f>IF(NOT('DATA ENTRY SHEET'!E34=""),'DATA ENTRY SHEET'!E34,"")</f>
        <v/>
      </c>
      <c r="G37" s="1520"/>
      <c r="H37" s="1521"/>
      <c r="I37" s="1522" t="str">
        <f>IF(NOT('DATA ENTRY SHEET'!F34=""),'DATA ENTRY SHEET'!F34,"")</f>
        <v/>
      </c>
      <c r="J37" s="1518"/>
      <c r="K37" s="1522" t="str">
        <f>IF(NOT('DATA ENTRY SHEET'!G34=""),'DATA ENTRY SHEET'!G34,"")</f>
        <v/>
      </c>
      <c r="L37" s="1518"/>
      <c r="M37" s="1523" t="str">
        <f>IF(NOT('DATA ENTRY SHEET'!H34=""),'DATA ENTRY SHEET'!H34,"")</f>
        <v/>
      </c>
      <c r="N37" s="1524"/>
      <c r="O37" s="1524"/>
      <c r="P37" s="1524"/>
      <c r="Q37" s="1525"/>
      <c r="R37" s="1522" t="str">
        <f>IF(NOT('DATA ENTRY SHEET'!I34=""),'DATA ENTRY SHEET'!I34,"")</f>
        <v/>
      </c>
      <c r="S37" s="1517"/>
      <c r="T37" s="1518"/>
      <c r="U37" s="1647" t="str">
        <f>IF(NOT('DATA ENTRY SHEET'!AE34=""),'DATA ENTRY SHEET'!AE34,"")</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SHEET'!BJ34=""),'DATA ENTRY SHEET'!BJ34,"")</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SHEET'!AU34=""),'DATA ENTRY SHEET'!AU34,"")</f>
        <v/>
      </c>
      <c r="BV37" s="1569"/>
      <c r="BW37" s="1570"/>
      <c r="BX37" s="1571"/>
      <c r="BY37" s="1572"/>
      <c r="BZ37" s="1572"/>
      <c r="CA37" s="1573"/>
      <c r="CB37" s="1556" t="str">
        <f>IF(NOT('DATA ENTRY SHEET'!AQ34=""),'DATA ENTRY SHEET'!AQ34,"")</f>
        <v/>
      </c>
      <c r="CC37" s="1557"/>
      <c r="CD37" s="1558"/>
      <c r="CE37" s="1477"/>
      <c r="CF37" s="1478"/>
      <c r="CG37" s="1478"/>
      <c r="CH37" s="1479"/>
      <c r="CI37" s="190"/>
      <c r="CJ37" s="190"/>
      <c r="CK37" s="190"/>
      <c r="CL37" s="190"/>
      <c r="CM37" s="190"/>
      <c r="CN37" s="190"/>
    </row>
    <row r="38" spans="1:92"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row>
    <row r="39" spans="1:92" ht="15" customHeight="1" x14ac:dyDescent="0.2">
      <c r="A39" s="432">
        <v>16</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SHEET'!J35=""),'DATA ENTRY SHEET'!J35,"")</f>
        <v/>
      </c>
      <c r="V39" s="1448"/>
      <c r="W39" s="1448"/>
      <c r="X39" s="1448"/>
      <c r="Y39" s="1448"/>
      <c r="Z39" s="1448"/>
      <c r="AA39" s="1448"/>
      <c r="AB39" s="1449"/>
      <c r="AC39" s="1465" t="str">
        <f>IF('DATA ENTRY SHEET'!AW35&lt;&gt;"",IF(NOT(TRIM(MID($AC$8,FIND(":",$AC$8)+1,9))="EDLP"),IF(NOT(TRIM(MID($AC$8,FIND(":",$AC$8)+1,9))="NON-EDLP"),TEXT('DATA ENTRY SHEET'!AW35,"$#0.00"),_xlfn.CONCAT(TEXT('DATA ENTRY SHEET'!AW35,"$#0.00")," (NON-EDLP, ADJ is $0.00)")),_xlfn.CONCAT(TEXT('DATA ENTRY SHEET'!AW35,"$#0.00")," (EDLP, ADJ is $0.00)")),"")</f>
        <v/>
      </c>
      <c r="AD39" s="1466"/>
      <c r="AE39" s="1466"/>
      <c r="AF39" s="1466"/>
      <c r="AG39" s="1466"/>
      <c r="AH39" s="1466"/>
      <c r="AI39" s="1466"/>
      <c r="AJ39" s="1466"/>
      <c r="AK39" s="1466"/>
      <c r="AL39" s="1466"/>
      <c r="AM39" s="1466"/>
      <c r="AN39" s="1467"/>
      <c r="AO39" s="1450" t="str">
        <f>IF(NOT('DATA ENTRY SHEET'!BG35=""),'DATA ENTRY SHEET'!BG35,"")</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SHEET'!BN35=""),'DATA ENTRY SHEET'!BN35,"")</f>
        <v/>
      </c>
      <c r="BY39" s="1469"/>
      <c r="BZ39" s="1469"/>
      <c r="CA39" s="1470"/>
      <c r="CB39" s="1465" t="str">
        <f>IF(NOT('DATA ENTRY SHEET'!AR35=""),'DATA ENTRY SHEET'!AR35,"")</f>
        <v/>
      </c>
      <c r="CC39" s="1466"/>
      <c r="CD39" s="1467"/>
      <c r="CE39" s="1471"/>
      <c r="CF39" s="1472"/>
      <c r="CG39" s="1472"/>
      <c r="CH39" s="1473"/>
      <c r="CI39" s="190"/>
      <c r="CJ39" s="190"/>
      <c r="CK39" s="190"/>
      <c r="CL39" s="190"/>
      <c r="CM39" s="190"/>
      <c r="CN39" s="190"/>
    </row>
    <row r="40" spans="1:92" ht="15" customHeight="1" x14ac:dyDescent="0.2">
      <c r="A40" s="432"/>
      <c r="B40" s="1501" t="str">
        <f>IF(NOT('DATA ENTRY SHEET'!B35=""),'DATA ENTRY SHEET'!B35,"")</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SHEET'!AD35=""),'DATA ENTRY SHEET'!AD35,"")</f>
        <v/>
      </c>
      <c r="V40" s="1642"/>
      <c r="W40" s="1642"/>
      <c r="X40" s="1642"/>
      <c r="Y40" s="1642"/>
      <c r="Z40" s="1642"/>
      <c r="AA40" s="1642"/>
      <c r="AB40" s="1643"/>
      <c r="AC40" s="1507" t="str">
        <f>IF(NOT('DATA ENTRY SHEET'!BA35=""),IF('DATA ENTRY SHEET'!F35="","UPK?",TEXT('DATA ENTRY SHEET'!BA35/'DATA ENTRY SHEET'!F35,"$#0.00")),"")</f>
        <v/>
      </c>
      <c r="AD40" s="1508"/>
      <c r="AE40" s="1508"/>
      <c r="AF40" s="1509"/>
      <c r="AG40" s="1507" t="str">
        <f>IF(NOT('DATA ENTRY SHEET'!BB35=""),IF('DATA ENTRY SHEET'!F35="","UPK?",TEXT('DATA ENTRY SHEET'!BB35/'DATA ENTRY SHEET'!F35,"$#0.00")),"")</f>
        <v/>
      </c>
      <c r="AH40" s="1508"/>
      <c r="AI40" s="1508"/>
      <c r="AJ40" s="1509"/>
      <c r="AK40" s="1507" t="str">
        <f>IF(NOT('DATA ENTRY SHEET'!BC35=""),IF('DATA ENTRY SHEET'!F35="","UPK?",TEXT('DATA ENTRY SHEET'!BC35/'DATA ENTRY SHEET'!F35,"$#0.00")),"")</f>
        <v/>
      </c>
      <c r="AL40" s="1508"/>
      <c r="AM40" s="1508"/>
      <c r="AN40" s="1509"/>
      <c r="AO40" s="1510" t="str">
        <f>IF(NOT('DATA ENTRY SHEET'!BH35=""),'DATA ENTRY SHEET'!BH35,"")</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SHEET'!BK35=""),'DATA ENTRY SHEET'!BK35,"")</f>
        <v/>
      </c>
      <c r="BG40" s="1481"/>
      <c r="BH40" s="1481"/>
      <c r="BI40" s="1481"/>
      <c r="BJ40" s="1481"/>
      <c r="BK40" s="1482"/>
      <c r="BL40" s="1480" t="str">
        <f>IF(NOT('DATA ENTRY SHEET'!BL35=""),'DATA ENTRY SHEET'!BL35,"")</f>
        <v/>
      </c>
      <c r="BM40" s="1481"/>
      <c r="BN40" s="1481"/>
      <c r="BO40" s="1481"/>
      <c r="BP40" s="1481"/>
      <c r="BQ40" s="1482"/>
      <c r="BR40" s="1480" t="str">
        <f>IF(NOT('DATA ENTRY SHEET'!BM35=""),'DATA ENTRY SHEET'!BM35,"")</f>
        <v/>
      </c>
      <c r="BS40" s="1481"/>
      <c r="BT40" s="1481"/>
      <c r="BU40" s="1481"/>
      <c r="BV40" s="1481"/>
      <c r="BW40" s="1482"/>
      <c r="BX40" s="1483" t="str">
        <f>IF(NOT('DATA ENTRY SHEET'!BO35=""),'DATA ENTRY SHEET'!BO35,"")</f>
        <v/>
      </c>
      <c r="BY40" s="1484"/>
      <c r="BZ40" s="1484"/>
      <c r="CA40" s="1485"/>
      <c r="CB40" s="1486"/>
      <c r="CC40" s="1487"/>
      <c r="CD40" s="1488"/>
      <c r="CE40" s="1474"/>
      <c r="CF40" s="1475"/>
      <c r="CG40" s="1475"/>
      <c r="CH40" s="1476"/>
      <c r="CI40" s="190"/>
      <c r="CJ40" s="190"/>
      <c r="CK40" s="190"/>
      <c r="CL40" s="190"/>
      <c r="CM40" s="190"/>
      <c r="CN40" s="190"/>
    </row>
    <row r="41" spans="1:92" ht="15" customHeight="1" x14ac:dyDescent="0.2">
      <c r="A41" s="432"/>
      <c r="B41" s="1615" t="str">
        <f>IF(NOT('DATA ENTRY SHEET'!C35=""),'DATA ENTRY SHEET'!C35,"")</f>
        <v/>
      </c>
      <c r="C41" s="1616"/>
      <c r="D41" s="1616"/>
      <c r="E41" s="1616"/>
      <c r="F41" s="1616"/>
      <c r="G41" s="1616"/>
      <c r="H41" s="1616"/>
      <c r="I41" s="1616"/>
      <c r="J41" s="1616"/>
      <c r="K41" s="1616"/>
      <c r="L41" s="1616"/>
      <c r="M41" s="1616"/>
      <c r="N41" s="1616"/>
      <c r="O41" s="1616"/>
      <c r="P41" s="1616"/>
      <c r="Q41" s="1616"/>
      <c r="R41" s="1616"/>
      <c r="S41" s="1616"/>
      <c r="T41" s="655" t="str">
        <f>IF('DATA ENTRY SHEET'!AG35&lt;&gt;"",LEFT('DATA ENTRY SHEET'!AG35,1),"")</f>
        <v/>
      </c>
      <c r="U41" s="1650" t="str">
        <f>IF(NOT('DATA ENTRY SHEET'!AF35=""),'DATA ENTRY SHEET'!AF35,"")</f>
        <v/>
      </c>
      <c r="V41" s="1651"/>
      <c r="W41" s="1651"/>
      <c r="X41" s="1651"/>
      <c r="Y41" s="1651"/>
      <c r="Z41" s="1651"/>
      <c r="AA41" s="1651"/>
      <c r="AB41" s="1652"/>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SHEET'!BI35=""),'DATA ENTRY SHEET'!BI35,"")</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SHEET'!BP35=""),'DATA ENTRY SHEET'!BP35,"")</f>
        <v/>
      </c>
      <c r="BY41" s="1484"/>
      <c r="BZ41" s="1484"/>
      <c r="CA41" s="1485"/>
      <c r="CB41" s="1513" t="str">
        <f>IF(NOT('DATA ENTRY SHEET'!AP35=""),'DATA ENTRY SHEET'!AP35,"")</f>
        <v/>
      </c>
      <c r="CC41" s="1514"/>
      <c r="CD41" s="1515"/>
      <c r="CE41" s="1474"/>
      <c r="CF41" s="1475"/>
      <c r="CG41" s="1475"/>
      <c r="CH41" s="1476"/>
      <c r="CI41" s="190"/>
      <c r="CJ41" s="190"/>
      <c r="CK41" s="190"/>
      <c r="CL41" s="190"/>
      <c r="CM41" s="190"/>
      <c r="CN41" s="190"/>
    </row>
    <row r="42" spans="1:92" ht="15" customHeight="1" thickBot="1" x14ac:dyDescent="0.25">
      <c r="A42" s="432"/>
      <c r="B42" s="1516" t="str">
        <f>IF(NOT('DATA ENTRY SHEET'!D35=""),'DATA ENTRY SHEET'!D35,"")</f>
        <v/>
      </c>
      <c r="C42" s="1517"/>
      <c r="D42" s="1517"/>
      <c r="E42" s="1518"/>
      <c r="F42" s="1519" t="str">
        <f>IF(NOT('DATA ENTRY SHEET'!E35=""),'DATA ENTRY SHEET'!E35,"")</f>
        <v/>
      </c>
      <c r="G42" s="1520"/>
      <c r="H42" s="1521"/>
      <c r="I42" s="1522" t="str">
        <f>IF(NOT('DATA ENTRY SHEET'!F35=""),'DATA ENTRY SHEET'!F35,"")</f>
        <v/>
      </c>
      <c r="J42" s="1518"/>
      <c r="K42" s="1522" t="str">
        <f>IF(NOT('DATA ENTRY SHEET'!G35=""),'DATA ENTRY SHEET'!G35,"")</f>
        <v/>
      </c>
      <c r="L42" s="1518"/>
      <c r="M42" s="1523" t="str">
        <f>IF(NOT('DATA ENTRY SHEET'!H35=""),'DATA ENTRY SHEET'!H35,"")</f>
        <v/>
      </c>
      <c r="N42" s="1524"/>
      <c r="O42" s="1524"/>
      <c r="P42" s="1524"/>
      <c r="Q42" s="1525"/>
      <c r="R42" s="1522" t="str">
        <f>IF(NOT('DATA ENTRY SHEET'!I35=""),'DATA ENTRY SHEET'!I35,"")</f>
        <v/>
      </c>
      <c r="S42" s="1517"/>
      <c r="T42" s="1518"/>
      <c r="U42" s="1647" t="str">
        <f>IF(NOT('DATA ENTRY SHEET'!AE35=""),'DATA ENTRY SHEET'!AE35,"")</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SHEET'!BJ35=""),'DATA ENTRY SHEET'!BJ35,"")</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SHEET'!AU35=""),'DATA ENTRY SHEET'!AU35,"")</f>
        <v/>
      </c>
      <c r="BV42" s="1569"/>
      <c r="BW42" s="1570"/>
      <c r="BX42" s="1571"/>
      <c r="BY42" s="1572"/>
      <c r="BZ42" s="1572"/>
      <c r="CA42" s="1573"/>
      <c r="CB42" s="1556" t="str">
        <f>IF(NOT('DATA ENTRY SHEET'!AQ35=""),'DATA ENTRY SHEET'!AQ35,"")</f>
        <v/>
      </c>
      <c r="CC42" s="1557"/>
      <c r="CD42" s="1558"/>
      <c r="CE42" s="1477"/>
      <c r="CF42" s="1478"/>
      <c r="CG42" s="1478"/>
      <c r="CH42" s="1479"/>
      <c r="CI42" s="190"/>
      <c r="CJ42" s="190"/>
      <c r="CK42" s="190"/>
      <c r="CL42" s="190"/>
      <c r="CM42" s="190"/>
      <c r="CN42" s="190"/>
    </row>
    <row r="43" spans="1:92"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row>
    <row r="44" spans="1:92"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row>
    <row r="45" spans="1:92"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row>
    <row r="46" spans="1:92"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row>
    <row r="47" spans="1:92"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row>
    <row r="48" spans="1:92"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row>
    <row r="49" spans="1:92"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row>
    <row r="50" spans="1:92"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row>
    <row r="51" spans="1:92"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row>
    <row r="52" spans="1:92"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row>
    <row r="53" spans="1:92"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row>
    <row r="64" spans="1:92" x14ac:dyDescent="0.2">
      <c r="CG64" s="191">
        <f>'40-15 PRES - MANDATORY'!AO63</f>
        <v>0</v>
      </c>
    </row>
  </sheetData>
  <sheetProtection algorithmName="SHA-512" hashValue="RV2h6ySzziOymDm1f1B3nDy1u96cslxb/5vl2JOicEmjSdxTqUvBc+74ALgziCnQOE6u7N0X3V2jcmGAvP5lKA==" saltValue="GxP9sELdkY7/OqSz6HJqQQ==" spinCount="100000" sheet="1"/>
  <mergeCells count="451">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39:T39"/>
    <mergeCell ref="U39:AB39"/>
    <mergeCell ref="AK40:AN40"/>
    <mergeCell ref="AO40:AS40"/>
    <mergeCell ref="AT40:AV40"/>
    <mergeCell ref="AW40:AY40"/>
    <mergeCell ref="AZ40:BB40"/>
    <mergeCell ref="BC39:BE39"/>
    <mergeCell ref="BF39:BK39"/>
    <mergeCell ref="AC39:AN39"/>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AO14:AS14"/>
    <mergeCell ref="AT14:AV14"/>
    <mergeCell ref="AW14:AY14"/>
    <mergeCell ref="AZ14:BB14"/>
    <mergeCell ref="AW10:AY12"/>
    <mergeCell ref="AZ10:BB12"/>
    <mergeCell ref="AG12:AJ12"/>
    <mergeCell ref="AK12:AN12"/>
    <mergeCell ref="AO12:AS12"/>
    <mergeCell ref="AC14:AN14"/>
    <mergeCell ref="AC12:AF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AY6:BE6"/>
    <mergeCell ref="CJ6:CK6"/>
    <mergeCell ref="BF2:CH2"/>
    <mergeCell ref="BF4:CH4"/>
    <mergeCell ref="BF6:CH6"/>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212" t="s">
        <v>793</v>
      </c>
      <c r="AU2" s="212"/>
      <c r="AV2" s="212"/>
      <c r="AW2" s="212"/>
      <c r="AX2" s="208"/>
      <c r="AY2" s="535" t="s">
        <v>550</v>
      </c>
      <c r="AZ2" s="190"/>
      <c r="BA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550"/>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550"/>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77"/>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77"/>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77"/>
      <c r="CP6" s="77"/>
      <c r="CQ6" s="77"/>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77"/>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1081</v>
      </c>
      <c r="CK8" s="550"/>
      <c r="CL8" s="550"/>
      <c r="CM8" s="550"/>
      <c r="CN8" s="550"/>
      <c r="CO8" s="550"/>
      <c r="CP8" s="550"/>
      <c r="CQ8" s="550"/>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550"/>
      <c r="CR9" s="94"/>
      <c r="CS9" s="94"/>
      <c r="CT9" s="94"/>
      <c r="CU9" s="94"/>
      <c r="CV9" s="94"/>
      <c r="CW9" s="94"/>
      <c r="CX9" s="94"/>
      <c r="CY9" s="94"/>
      <c r="CZ9" s="94"/>
      <c r="DA9" s="94"/>
      <c r="DB9" s="94"/>
      <c r="DC9" s="94"/>
      <c r="DD9" s="94"/>
      <c r="DE9" s="94"/>
      <c r="DF9" s="94"/>
      <c r="DG9" s="94"/>
      <c r="DH9" s="94"/>
    </row>
    <row r="10" spans="1:115" ht="15" customHeight="1" thickBot="1" x14ac:dyDescent="0.25">
      <c r="A10" s="190"/>
      <c r="B10" s="1629" t="s">
        <v>13</v>
      </c>
      <c r="C10" s="1358"/>
      <c r="D10" s="1358"/>
      <c r="E10" s="1358"/>
      <c r="F10" s="1358"/>
      <c r="G10" s="1358"/>
      <c r="H10" s="1358"/>
      <c r="I10" s="1358"/>
      <c r="J10" s="1358"/>
      <c r="K10" s="1358"/>
      <c r="L10" s="1358"/>
      <c r="M10" s="1358"/>
      <c r="N10" s="1358"/>
      <c r="O10" s="1358"/>
      <c r="P10" s="1358"/>
      <c r="Q10" s="1358"/>
      <c r="R10" s="1358"/>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550"/>
      <c r="CR10" s="94"/>
      <c r="CS10" s="94"/>
      <c r="CT10" s="94"/>
      <c r="CU10" s="94"/>
      <c r="CV10" s="94"/>
      <c r="CW10" s="94"/>
      <c r="CX10" s="94"/>
      <c r="CY10" s="94"/>
      <c r="CZ10" s="94"/>
      <c r="DA10" s="94"/>
      <c r="DB10" s="94"/>
      <c r="DC10" s="94"/>
      <c r="DD10" s="94"/>
      <c r="DE10" s="94"/>
    </row>
    <row r="11" spans="1:115" ht="15" customHeight="1" thickBot="1" x14ac:dyDescent="0.2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550"/>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550"/>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550"/>
      <c r="CR13" s="94"/>
      <c r="CS13" s="94"/>
      <c r="CT13" s="94"/>
      <c r="CU13" s="94"/>
      <c r="CV13" s="94"/>
      <c r="CW13" s="94"/>
      <c r="CX13" s="94"/>
      <c r="CY13" s="94"/>
      <c r="CZ13" s="94"/>
      <c r="DA13" s="94"/>
      <c r="DB13" s="94"/>
      <c r="DC13" s="94"/>
      <c r="DD13" s="94"/>
      <c r="DE13" s="94"/>
    </row>
    <row r="14" spans="1:115" ht="15" customHeight="1" x14ac:dyDescent="0.2">
      <c r="A14" s="480">
        <v>17</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SHEET'!J36=""),'DATA ENTRY SHEET'!J36,"")</f>
        <v/>
      </c>
      <c r="V14" s="1448"/>
      <c r="W14" s="1448"/>
      <c r="X14" s="1448"/>
      <c r="Y14" s="1448"/>
      <c r="Z14" s="1448"/>
      <c r="AA14" s="1448"/>
      <c r="AB14" s="1449"/>
      <c r="AC14" s="1638" t="str">
        <f>IF('DATA ENTRY SHEET'!AW36&lt;&gt;"",IF(NOT(TRIM(MID($AC$8,FIND(":",$AC$8)+1,9))="EDLP"),IF(NOT(TRIM(MID($AC$8,FIND(":",$AC$8)+1,9))="NON-EDLP"),TEXT('DATA ENTRY SHEET'!AW36,"$#0.00"),_xlfn.CONCAT(TEXT('DATA ENTRY SHEET'!AW36,"$#0.00")," (NON-EDLP, ADJ is $0.00)")),_xlfn.CONCAT(TEXT('DATA ENTRY SHEET'!AW36,"$#0.00")," (EDLP, ADJ is $0.00)")),"")</f>
        <v/>
      </c>
      <c r="AD14" s="1639"/>
      <c r="AE14" s="1639"/>
      <c r="AF14" s="1639"/>
      <c r="AG14" s="1639"/>
      <c r="AH14" s="1639"/>
      <c r="AI14" s="1639"/>
      <c r="AJ14" s="1639"/>
      <c r="AK14" s="1639"/>
      <c r="AL14" s="1639"/>
      <c r="AM14" s="1639"/>
      <c r="AN14" s="1640"/>
      <c r="AO14" s="1450" t="str">
        <f>IF(NOT('DATA ENTRY SHEET'!BG36=""),'DATA ENTRY SHEET'!BG36,"")</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SHEET'!BN36=""),'DATA ENTRY SHEET'!BN36,"")</f>
        <v/>
      </c>
      <c r="BY14" s="1469"/>
      <c r="BZ14" s="1469"/>
      <c r="CA14" s="1470"/>
      <c r="CB14" s="1465" t="str">
        <f>IF(NOT('DATA ENTRY SHEET'!AR36=""),'DATA ENTRY SHEET'!AR36,"")</f>
        <v/>
      </c>
      <c r="CC14" s="1466"/>
      <c r="CD14" s="1467"/>
      <c r="CE14" s="1471"/>
      <c r="CF14" s="1472"/>
      <c r="CG14" s="1472"/>
      <c r="CH14" s="1473"/>
      <c r="CI14" s="190"/>
      <c r="CJ14" s="190"/>
      <c r="CK14" s="190"/>
      <c r="CL14" s="190"/>
      <c r="CM14" s="190"/>
      <c r="CN14" s="190"/>
      <c r="CO14" s="190"/>
      <c r="CP14" s="190"/>
      <c r="CQ14" s="190"/>
    </row>
    <row r="15" spans="1:115" ht="15" customHeight="1" x14ac:dyDescent="0.2">
      <c r="A15" s="480"/>
      <c r="B15" s="1501" t="str">
        <f>IF(NOT('DATA ENTRY SHEET'!B36=""),'DATA ENTRY SHEET'!B36,"")</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SHEET'!AD36=""),'DATA ENTRY SHEET'!AD36,"")</f>
        <v/>
      </c>
      <c r="V15" s="1642"/>
      <c r="W15" s="1642"/>
      <c r="X15" s="1642"/>
      <c r="Y15" s="1642"/>
      <c r="Z15" s="1642"/>
      <c r="AA15" s="1642"/>
      <c r="AB15" s="1643"/>
      <c r="AC15" s="1644" t="str">
        <f>IF(NOT('DATA ENTRY SHEET'!BA36=""),IF('DATA ENTRY SHEET'!F36="","UPK?",TEXT('DATA ENTRY SHEET'!BA36/'DATA ENTRY SHEET'!F36,"$#0.00")),"")</f>
        <v/>
      </c>
      <c r="AD15" s="1645"/>
      <c r="AE15" s="1645"/>
      <c r="AF15" s="1646"/>
      <c r="AG15" s="1644" t="str">
        <f>IF(NOT('DATA ENTRY SHEET'!BB36=""),IF('DATA ENTRY SHEET'!F36="","UPK?",TEXT('DATA ENTRY SHEET'!BB36/'DATA ENTRY SHEET'!F36,"$#0.00")),"")</f>
        <v/>
      </c>
      <c r="AH15" s="1645"/>
      <c r="AI15" s="1645"/>
      <c r="AJ15" s="1646"/>
      <c r="AK15" s="1644" t="str">
        <f>IF(NOT('DATA ENTRY SHEET'!BC36=""),IF('DATA ENTRY SHEET'!F36="","UPK?",TEXT('DATA ENTRY SHEET'!BC36/'DATA ENTRY SHEET'!F36,"$#0.00")),"")</f>
        <v/>
      </c>
      <c r="AL15" s="1645"/>
      <c r="AM15" s="1645"/>
      <c r="AN15" s="1646"/>
      <c r="AO15" s="1510" t="str">
        <f>IF(NOT('DATA ENTRY SHEET'!BH36=""),'DATA ENTRY SHEET'!BH36,"")</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SHEET'!BK36=""),'DATA ENTRY SHEET'!BK36,"")</f>
        <v/>
      </c>
      <c r="BG15" s="1481"/>
      <c r="BH15" s="1481"/>
      <c r="BI15" s="1481"/>
      <c r="BJ15" s="1481"/>
      <c r="BK15" s="1482"/>
      <c r="BL15" s="1480" t="str">
        <f>IF(NOT('DATA ENTRY SHEET'!BL36=""),'DATA ENTRY SHEET'!BL36,"")</f>
        <v/>
      </c>
      <c r="BM15" s="1481"/>
      <c r="BN15" s="1481"/>
      <c r="BO15" s="1481"/>
      <c r="BP15" s="1481"/>
      <c r="BQ15" s="1482"/>
      <c r="BR15" s="1480" t="str">
        <f>IF(NOT('DATA ENTRY SHEET'!BM36=""),'DATA ENTRY SHEET'!BM36,"")</f>
        <v/>
      </c>
      <c r="BS15" s="1481"/>
      <c r="BT15" s="1481"/>
      <c r="BU15" s="1481"/>
      <c r="BV15" s="1481"/>
      <c r="BW15" s="1482"/>
      <c r="BX15" s="1483" t="str">
        <f>IF(NOT('DATA ENTRY SHEET'!BO36=""),'DATA ENTRY SHEET'!BO36,"")</f>
        <v/>
      </c>
      <c r="BY15" s="1484"/>
      <c r="BZ15" s="1484"/>
      <c r="CA15" s="1485"/>
      <c r="CB15" s="1486"/>
      <c r="CC15" s="1487"/>
      <c r="CD15" s="1488"/>
      <c r="CE15" s="1474"/>
      <c r="CF15" s="1475"/>
      <c r="CG15" s="1475"/>
      <c r="CH15" s="1476"/>
      <c r="CI15" s="190"/>
      <c r="CJ15" s="190"/>
      <c r="CK15" s="190"/>
      <c r="CL15" s="190"/>
      <c r="CM15" s="190"/>
      <c r="CN15" s="190"/>
      <c r="CO15" s="190"/>
      <c r="CP15" s="190"/>
      <c r="CQ15" s="190"/>
    </row>
    <row r="16" spans="1:115" ht="15" customHeight="1" x14ac:dyDescent="0.2">
      <c r="A16" s="480"/>
      <c r="B16" s="1615" t="str">
        <f>IF(NOT('DATA ENTRY SHEET'!C36=""),'DATA ENTRY SHEET'!C36,"")</f>
        <v/>
      </c>
      <c r="C16" s="1616"/>
      <c r="D16" s="1616"/>
      <c r="E16" s="1616"/>
      <c r="F16" s="1616"/>
      <c r="G16" s="1616"/>
      <c r="H16" s="1616"/>
      <c r="I16" s="1616"/>
      <c r="J16" s="1616"/>
      <c r="K16" s="1616"/>
      <c r="L16" s="1616"/>
      <c r="M16" s="1616"/>
      <c r="N16" s="1616"/>
      <c r="O16" s="1616"/>
      <c r="P16" s="1616"/>
      <c r="Q16" s="1616"/>
      <c r="R16" s="1616"/>
      <c r="S16" s="1616"/>
      <c r="T16" s="655" t="str">
        <f>IF('DATA ENTRY SHEET'!AG36&lt;&gt;"",LEFT('DATA ENTRY SHEET'!AG36,1),"")</f>
        <v/>
      </c>
      <c r="U16" s="1650" t="str">
        <f>IF(NOT('DATA ENTRY SHEET'!AF36=""),'DATA ENTRY SHEET'!AF36,"")</f>
        <v/>
      </c>
      <c r="V16" s="1651"/>
      <c r="W16" s="1651"/>
      <c r="X16" s="1651"/>
      <c r="Y16" s="1651"/>
      <c r="Z16" s="1651"/>
      <c r="AA16" s="1651"/>
      <c r="AB16" s="1652"/>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SHEET'!BI36=""),'DATA ENTRY SHEET'!BI36,"")</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SHEET'!BP36=""),'DATA ENTRY SHEET'!BP36,"")</f>
        <v/>
      </c>
      <c r="BY16" s="1484"/>
      <c r="BZ16" s="1484"/>
      <c r="CA16" s="1485"/>
      <c r="CB16" s="1513" t="str">
        <f>IF(NOT('DATA ENTRY SHEET'!AP36=""),'DATA ENTRY SHEET'!AP36,"")</f>
        <v/>
      </c>
      <c r="CC16" s="1514"/>
      <c r="CD16" s="1515"/>
      <c r="CE16" s="1474"/>
      <c r="CF16" s="1475"/>
      <c r="CG16" s="1475"/>
      <c r="CH16" s="1476"/>
      <c r="CI16" s="190"/>
      <c r="CJ16" s="190"/>
      <c r="CK16" s="190"/>
      <c r="CL16" s="190"/>
      <c r="CM16" s="190"/>
      <c r="CN16" s="190"/>
      <c r="CO16" s="190"/>
      <c r="CP16" s="190"/>
      <c r="CQ16" s="190"/>
    </row>
    <row r="17" spans="1:95" ht="15" customHeight="1" thickBot="1" x14ac:dyDescent="0.25">
      <c r="A17" s="480"/>
      <c r="B17" s="1516" t="str">
        <f>IF(NOT('DATA ENTRY SHEET'!D36=""),'DATA ENTRY SHEET'!D36,"")</f>
        <v/>
      </c>
      <c r="C17" s="1517"/>
      <c r="D17" s="1517"/>
      <c r="E17" s="1518"/>
      <c r="F17" s="1519" t="str">
        <f>IF(NOT('DATA ENTRY SHEET'!E36=""),'DATA ENTRY SHEET'!E36,"")</f>
        <v/>
      </c>
      <c r="G17" s="1520"/>
      <c r="H17" s="1521"/>
      <c r="I17" s="1522" t="str">
        <f>IF(NOT('DATA ENTRY SHEET'!F36=""),'DATA ENTRY SHEET'!F36,"")</f>
        <v/>
      </c>
      <c r="J17" s="1518"/>
      <c r="K17" s="1522" t="str">
        <f>IF(NOT('DATA ENTRY SHEET'!G36=""),'DATA ENTRY SHEET'!G36,"")</f>
        <v/>
      </c>
      <c r="L17" s="1518"/>
      <c r="M17" s="1523" t="str">
        <f>IF(NOT('DATA ENTRY SHEET'!H36=""),'DATA ENTRY SHEET'!H36,"")</f>
        <v/>
      </c>
      <c r="N17" s="1524"/>
      <c r="O17" s="1524"/>
      <c r="P17" s="1524"/>
      <c r="Q17" s="1525"/>
      <c r="R17" s="1522" t="str">
        <f>IF(NOT('DATA ENTRY SHEET'!I36=""),'DATA ENTRY SHEET'!I36,"")</f>
        <v/>
      </c>
      <c r="S17" s="1517"/>
      <c r="T17" s="1518"/>
      <c r="U17" s="1647" t="str">
        <f>IF(NOT('DATA ENTRY SHEET'!AE36=""),'DATA ENTRY SHEET'!AE36,"")</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SHEET'!BJ36=""),'DATA ENTRY SHEET'!BJ36,"")</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SHEET'!AU36=""),'DATA ENTRY SHEET'!AU36,"")</f>
        <v/>
      </c>
      <c r="BV17" s="1569"/>
      <c r="BW17" s="1570"/>
      <c r="BX17" s="1571"/>
      <c r="BY17" s="1572"/>
      <c r="BZ17" s="1572"/>
      <c r="CA17" s="1573"/>
      <c r="CB17" s="1556" t="str">
        <f>IF(NOT('DATA ENTRY SHEET'!AQ36=""),'DATA ENTRY SHEET'!AQ36,"")</f>
        <v/>
      </c>
      <c r="CC17" s="1557"/>
      <c r="CD17" s="1558"/>
      <c r="CE17" s="1477"/>
      <c r="CF17" s="1478"/>
      <c r="CG17" s="1478"/>
      <c r="CH17" s="1479"/>
      <c r="CI17" s="190"/>
      <c r="CJ17" s="190"/>
      <c r="CK17" s="190"/>
      <c r="CL17" s="190"/>
      <c r="CM17" s="190"/>
      <c r="CN17" s="190"/>
      <c r="CO17" s="190"/>
      <c r="CP17" s="190"/>
      <c r="CQ17" s="190"/>
    </row>
    <row r="18" spans="1:95"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c r="CQ18" s="190"/>
    </row>
    <row r="19" spans="1:95" ht="15" customHeight="1" x14ac:dyDescent="0.2">
      <c r="A19" s="432">
        <v>18</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SHEET'!J37=""),'DATA ENTRY SHEET'!J37,"")</f>
        <v/>
      </c>
      <c r="V19" s="1448"/>
      <c r="W19" s="1448"/>
      <c r="X19" s="1448"/>
      <c r="Y19" s="1448"/>
      <c r="Z19" s="1448"/>
      <c r="AA19" s="1448"/>
      <c r="AB19" s="1449"/>
      <c r="AC19" s="1638" t="str">
        <f>IF('DATA ENTRY SHEET'!AW37&lt;&gt;"",IF(NOT(TRIM(MID($AC$8,FIND(":",$AC$8)+1,9))="EDLP"),IF(NOT(TRIM(MID($AC$8,FIND(":",$AC$8)+1,9))="NON-EDLP"),TEXT('DATA ENTRY SHEET'!AW37,"$#0.00"),_xlfn.CONCAT(TEXT('DATA ENTRY SHEET'!AW37,"$#0.00")," (NON-EDLP, ADJ is $0.00)")),_xlfn.CONCAT(TEXT('DATA ENTRY SHEET'!AW37,"$#0.00")," (EDLP, ADJ is $0.00)")),"")</f>
        <v/>
      </c>
      <c r="AD19" s="1639"/>
      <c r="AE19" s="1639"/>
      <c r="AF19" s="1639"/>
      <c r="AG19" s="1639"/>
      <c r="AH19" s="1639"/>
      <c r="AI19" s="1639"/>
      <c r="AJ19" s="1639"/>
      <c r="AK19" s="1639"/>
      <c r="AL19" s="1639"/>
      <c r="AM19" s="1639"/>
      <c r="AN19" s="1640"/>
      <c r="AO19" s="1450" t="str">
        <f>IF(NOT('DATA ENTRY SHEET'!BG37=""),'DATA ENTRY SHEET'!BG37,"")</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SHEET'!BN37=""),'DATA ENTRY SHEET'!BN37,"")</f>
        <v/>
      </c>
      <c r="BY19" s="1469"/>
      <c r="BZ19" s="1469"/>
      <c r="CA19" s="1470"/>
      <c r="CB19" s="1465" t="str">
        <f>IF(NOT('DATA ENTRY SHEET'!AR37=""),'DATA ENTRY SHEET'!AR37,"")</f>
        <v/>
      </c>
      <c r="CC19" s="1466"/>
      <c r="CD19" s="1467"/>
      <c r="CE19" s="1471"/>
      <c r="CF19" s="1472"/>
      <c r="CG19" s="1472"/>
      <c r="CH19" s="1473"/>
      <c r="CI19" s="190"/>
      <c r="CJ19" s="190"/>
      <c r="CK19" s="190"/>
      <c r="CL19" s="190"/>
      <c r="CM19" s="190"/>
      <c r="CN19" s="190"/>
      <c r="CO19" s="190"/>
      <c r="CP19" s="190"/>
      <c r="CQ19" s="190"/>
    </row>
    <row r="20" spans="1:95" ht="15" customHeight="1" x14ac:dyDescent="0.2">
      <c r="A20" s="432"/>
      <c r="B20" s="1501" t="str">
        <f>IF(NOT('DATA ENTRY SHEET'!B37=""),'DATA ENTRY SHEET'!B37,"")</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SHEET'!AD37=""),'DATA ENTRY SHEET'!AD37,"")</f>
        <v/>
      </c>
      <c r="V20" s="1642"/>
      <c r="W20" s="1642"/>
      <c r="X20" s="1642"/>
      <c r="Y20" s="1642"/>
      <c r="Z20" s="1642"/>
      <c r="AA20" s="1642"/>
      <c r="AB20" s="1643"/>
      <c r="AC20" s="1644" t="str">
        <f>IF(NOT('DATA ENTRY SHEET'!BA37=""),IF('DATA ENTRY SHEET'!F37="","UPK?",TEXT('DATA ENTRY SHEET'!BA37/'DATA ENTRY SHEET'!F37,"$#0.00")),"")</f>
        <v/>
      </c>
      <c r="AD20" s="1645"/>
      <c r="AE20" s="1645"/>
      <c r="AF20" s="1646"/>
      <c r="AG20" s="1644" t="str">
        <f>IF(NOT('DATA ENTRY SHEET'!BB37=""),IF('DATA ENTRY SHEET'!F37="","UPK?",TEXT('DATA ENTRY SHEET'!BB37/'DATA ENTRY SHEET'!F37,"$#0.00")),"")</f>
        <v/>
      </c>
      <c r="AH20" s="1645"/>
      <c r="AI20" s="1645"/>
      <c r="AJ20" s="1646"/>
      <c r="AK20" s="1644" t="str">
        <f>IF(NOT('DATA ENTRY SHEET'!BC37=""),IF('DATA ENTRY SHEET'!F37="","UPK?",TEXT('DATA ENTRY SHEET'!BC37/'DATA ENTRY SHEET'!F37,"$#0.00")),"")</f>
        <v/>
      </c>
      <c r="AL20" s="1645"/>
      <c r="AM20" s="1645"/>
      <c r="AN20" s="1646"/>
      <c r="AO20" s="1510" t="str">
        <f>IF(NOT('DATA ENTRY SHEET'!BH37=""),'DATA ENTRY SHEET'!BH37,"")</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SHEET'!BK37=""),'DATA ENTRY SHEET'!BK37,"")</f>
        <v/>
      </c>
      <c r="BG20" s="1481"/>
      <c r="BH20" s="1481"/>
      <c r="BI20" s="1481"/>
      <c r="BJ20" s="1481"/>
      <c r="BK20" s="1482"/>
      <c r="BL20" s="1480" t="str">
        <f>IF(NOT('DATA ENTRY SHEET'!BL37=""),'DATA ENTRY SHEET'!BL37,"")</f>
        <v/>
      </c>
      <c r="BM20" s="1481"/>
      <c r="BN20" s="1481"/>
      <c r="BO20" s="1481"/>
      <c r="BP20" s="1481"/>
      <c r="BQ20" s="1482"/>
      <c r="BR20" s="1480" t="str">
        <f>IF(NOT('DATA ENTRY SHEET'!BM37=""),'DATA ENTRY SHEET'!BM37,"")</f>
        <v/>
      </c>
      <c r="BS20" s="1481"/>
      <c r="BT20" s="1481"/>
      <c r="BU20" s="1481"/>
      <c r="BV20" s="1481"/>
      <c r="BW20" s="1482"/>
      <c r="BX20" s="1483" t="str">
        <f>IF(NOT('DATA ENTRY SHEET'!BO37=""),'DATA ENTRY SHEET'!BO37,"")</f>
        <v/>
      </c>
      <c r="BY20" s="1484"/>
      <c r="BZ20" s="1484"/>
      <c r="CA20" s="1485"/>
      <c r="CB20" s="1486"/>
      <c r="CC20" s="1487"/>
      <c r="CD20" s="1488"/>
      <c r="CE20" s="1474"/>
      <c r="CF20" s="1475"/>
      <c r="CG20" s="1475"/>
      <c r="CH20" s="1476"/>
      <c r="CI20" s="190"/>
      <c r="CJ20" s="190"/>
      <c r="CK20" s="190"/>
      <c r="CL20" s="190"/>
      <c r="CM20" s="190"/>
      <c r="CN20" s="190"/>
      <c r="CO20" s="190"/>
      <c r="CP20" s="190"/>
      <c r="CQ20" s="190"/>
    </row>
    <row r="21" spans="1:95" ht="15" customHeight="1" x14ac:dyDescent="0.2">
      <c r="A21" s="432"/>
      <c r="B21" s="1615" t="str">
        <f>IF(NOT('DATA ENTRY SHEET'!C37=""),'DATA ENTRY SHEET'!C37,"")</f>
        <v/>
      </c>
      <c r="C21" s="1616"/>
      <c r="D21" s="1616"/>
      <c r="E21" s="1616"/>
      <c r="F21" s="1616"/>
      <c r="G21" s="1616"/>
      <c r="H21" s="1616"/>
      <c r="I21" s="1616"/>
      <c r="J21" s="1616"/>
      <c r="K21" s="1616"/>
      <c r="L21" s="1616"/>
      <c r="M21" s="1616"/>
      <c r="N21" s="1616"/>
      <c r="O21" s="1616"/>
      <c r="P21" s="1616"/>
      <c r="Q21" s="1616"/>
      <c r="R21" s="1616"/>
      <c r="S21" s="1616"/>
      <c r="T21" s="655" t="str">
        <f>IF('DATA ENTRY SHEET'!AG37&lt;&gt;"",LEFT('DATA ENTRY SHEET'!AG37,1),"")</f>
        <v/>
      </c>
      <c r="U21" s="1650" t="str">
        <f>IF(NOT('DATA ENTRY SHEET'!AF37=""),'DATA ENTRY SHEET'!AF37,"")</f>
        <v/>
      </c>
      <c r="V21" s="1651"/>
      <c r="W21" s="1651"/>
      <c r="X21" s="1651"/>
      <c r="Y21" s="1651"/>
      <c r="Z21" s="1651"/>
      <c r="AA21" s="1651"/>
      <c r="AB21" s="1652"/>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SHEET'!BI37=""),'DATA ENTRY SHEET'!BI37,"")</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SHEET'!BP37=""),'DATA ENTRY SHEET'!BP37,"")</f>
        <v/>
      </c>
      <c r="BY21" s="1484"/>
      <c r="BZ21" s="1484"/>
      <c r="CA21" s="1485"/>
      <c r="CB21" s="1513" t="str">
        <f>IF(NOT('DATA ENTRY SHEET'!AP37=""),'DATA ENTRY SHEET'!AP37,"")</f>
        <v/>
      </c>
      <c r="CC21" s="1514"/>
      <c r="CD21" s="1515"/>
      <c r="CE21" s="1474"/>
      <c r="CF21" s="1475"/>
      <c r="CG21" s="1475"/>
      <c r="CH21" s="1476"/>
      <c r="CI21" s="190"/>
      <c r="CJ21" s="190"/>
      <c r="CK21" s="190"/>
      <c r="CL21" s="190"/>
      <c r="CM21" s="190"/>
      <c r="CN21" s="190"/>
      <c r="CO21" s="190"/>
      <c r="CP21" s="190"/>
      <c r="CQ21" s="190"/>
    </row>
    <row r="22" spans="1:95" ht="15" customHeight="1" thickBot="1" x14ac:dyDescent="0.25">
      <c r="A22" s="432"/>
      <c r="B22" s="1516" t="str">
        <f>IF(NOT('DATA ENTRY SHEET'!D37=""),'DATA ENTRY SHEET'!D37,"")</f>
        <v/>
      </c>
      <c r="C22" s="1517"/>
      <c r="D22" s="1517"/>
      <c r="E22" s="1518"/>
      <c r="F22" s="1519" t="str">
        <f>IF(NOT('DATA ENTRY SHEET'!E37=""),'DATA ENTRY SHEET'!E37,"")</f>
        <v/>
      </c>
      <c r="G22" s="1520"/>
      <c r="H22" s="1521"/>
      <c r="I22" s="1522" t="str">
        <f>IF(NOT('DATA ENTRY SHEET'!F37=""),'DATA ENTRY SHEET'!F37,"")</f>
        <v/>
      </c>
      <c r="J22" s="1518"/>
      <c r="K22" s="1522" t="str">
        <f>IF(NOT('DATA ENTRY SHEET'!G37=""),'DATA ENTRY SHEET'!G37,"")</f>
        <v/>
      </c>
      <c r="L22" s="1518"/>
      <c r="M22" s="1523" t="str">
        <f>IF(NOT('DATA ENTRY SHEET'!H37=""),'DATA ENTRY SHEET'!H37,"")</f>
        <v/>
      </c>
      <c r="N22" s="1524"/>
      <c r="O22" s="1524"/>
      <c r="P22" s="1524"/>
      <c r="Q22" s="1525"/>
      <c r="R22" s="1522" t="str">
        <f>IF(NOT('DATA ENTRY SHEET'!I37=""),'DATA ENTRY SHEET'!I37,"")</f>
        <v/>
      </c>
      <c r="S22" s="1517"/>
      <c r="T22" s="1518"/>
      <c r="U22" s="1647" t="str">
        <f>IF(NOT('DATA ENTRY SHEET'!AE37=""),'DATA ENTRY SHEET'!AE37,"")</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SHEET'!BJ37=""),'DATA ENTRY SHEET'!BJ37,"")</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SHEET'!AU37=""),'DATA ENTRY SHEET'!AU37,"")</f>
        <v/>
      </c>
      <c r="BV22" s="1569"/>
      <c r="BW22" s="1570"/>
      <c r="BX22" s="1571"/>
      <c r="BY22" s="1572"/>
      <c r="BZ22" s="1572"/>
      <c r="CA22" s="1573"/>
      <c r="CB22" s="1556" t="str">
        <f>IF(NOT('DATA ENTRY SHEET'!AQ37=""),'DATA ENTRY SHEET'!AQ37,"")</f>
        <v/>
      </c>
      <c r="CC22" s="1557"/>
      <c r="CD22" s="1558"/>
      <c r="CE22" s="1477"/>
      <c r="CF22" s="1478"/>
      <c r="CG22" s="1478"/>
      <c r="CH22" s="1479"/>
      <c r="CI22" s="190"/>
      <c r="CJ22" s="190"/>
      <c r="CK22" s="190"/>
      <c r="CL22" s="190"/>
      <c r="CM22" s="190"/>
      <c r="CN22" s="190"/>
      <c r="CO22" s="190"/>
      <c r="CP22" s="190"/>
      <c r="CQ22" s="190"/>
    </row>
    <row r="23" spans="1:95"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c r="CQ23" s="190"/>
    </row>
    <row r="24" spans="1:95" ht="15" customHeight="1" x14ac:dyDescent="0.2">
      <c r="A24" s="432">
        <v>19</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SHEET'!J38=""),'DATA ENTRY SHEET'!J38,"")</f>
        <v/>
      </c>
      <c r="V24" s="1448"/>
      <c r="W24" s="1448"/>
      <c r="X24" s="1448"/>
      <c r="Y24" s="1448"/>
      <c r="Z24" s="1448"/>
      <c r="AA24" s="1448"/>
      <c r="AB24" s="1449"/>
      <c r="AC24" s="1638" t="str">
        <f>IF('DATA ENTRY SHEET'!AW38&lt;&gt;"",IF(NOT(TRIM(MID($AC$8,FIND(":",$AC$8)+1,9))="EDLP"),IF(NOT(TRIM(MID($AC$8,FIND(":",$AC$8)+1,9))="NON-EDLP"),TEXT('DATA ENTRY SHEET'!AW38,"$#0.00"),_xlfn.CONCAT(TEXT('DATA ENTRY SHEET'!AW38,"$#0.00")," (NON-EDLP, ADJ is $0.00)")),_xlfn.CONCAT(TEXT('DATA ENTRY SHEET'!AW38,"$#0.00")," (EDLP, ADJ is $0.00)")),"")</f>
        <v/>
      </c>
      <c r="AD24" s="1639"/>
      <c r="AE24" s="1639"/>
      <c r="AF24" s="1639"/>
      <c r="AG24" s="1639"/>
      <c r="AH24" s="1639"/>
      <c r="AI24" s="1639"/>
      <c r="AJ24" s="1639"/>
      <c r="AK24" s="1639"/>
      <c r="AL24" s="1639"/>
      <c r="AM24" s="1639"/>
      <c r="AN24" s="1640"/>
      <c r="AO24" s="1450" t="str">
        <f>IF(NOT('DATA ENTRY SHEET'!BG38=""),'DATA ENTRY SHEET'!BG38,"")</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SHEET'!BN38=""),'DATA ENTRY SHEET'!BN38,"")</f>
        <v/>
      </c>
      <c r="BY24" s="1469"/>
      <c r="BZ24" s="1469"/>
      <c r="CA24" s="1470"/>
      <c r="CB24" s="1465" t="str">
        <f>IF(NOT('DATA ENTRY SHEET'!AR38=""),'DATA ENTRY SHEET'!AR38,"")</f>
        <v/>
      </c>
      <c r="CC24" s="1466"/>
      <c r="CD24" s="1467"/>
      <c r="CE24" s="1471"/>
      <c r="CF24" s="1472"/>
      <c r="CG24" s="1472"/>
      <c r="CH24" s="1473"/>
      <c r="CI24" s="190"/>
      <c r="CJ24" s="190"/>
      <c r="CK24" s="190"/>
      <c r="CL24" s="190"/>
      <c r="CM24" s="190"/>
      <c r="CN24" s="190"/>
      <c r="CO24" s="190"/>
      <c r="CP24" s="190"/>
      <c r="CQ24" s="190"/>
    </row>
    <row r="25" spans="1:95" ht="15" customHeight="1" x14ac:dyDescent="0.2">
      <c r="A25" s="432"/>
      <c r="B25" s="1501" t="str">
        <f>IF(NOT('DATA ENTRY SHEET'!B38=""),'DATA ENTRY SHEET'!B38,"")</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SHEET'!AD38=""),'DATA ENTRY SHEET'!AD38,"")</f>
        <v/>
      </c>
      <c r="V25" s="1642"/>
      <c r="W25" s="1642"/>
      <c r="X25" s="1642"/>
      <c r="Y25" s="1642"/>
      <c r="Z25" s="1642"/>
      <c r="AA25" s="1642"/>
      <c r="AB25" s="1643"/>
      <c r="AC25" s="1644" t="str">
        <f>IF(NOT('DATA ENTRY SHEET'!BA38=""),IF('DATA ENTRY SHEET'!F38="","UPK?",TEXT('DATA ENTRY SHEET'!BA38/'DATA ENTRY SHEET'!F38,"$#0.00")),"")</f>
        <v/>
      </c>
      <c r="AD25" s="1645"/>
      <c r="AE25" s="1645"/>
      <c r="AF25" s="1646"/>
      <c r="AG25" s="1644" t="str">
        <f>IF(NOT('DATA ENTRY SHEET'!BB38=""),IF('DATA ENTRY SHEET'!F38="","UPK?",TEXT('DATA ENTRY SHEET'!BB38/'DATA ENTRY SHEET'!F38,"$#0.00")),"")</f>
        <v/>
      </c>
      <c r="AH25" s="1645"/>
      <c r="AI25" s="1645"/>
      <c r="AJ25" s="1646"/>
      <c r="AK25" s="1644" t="str">
        <f>IF(NOT('DATA ENTRY SHEET'!BC38=""),IF('DATA ENTRY SHEET'!F38="","UPK?",TEXT('DATA ENTRY SHEET'!BC38/'DATA ENTRY SHEET'!F38,"$#0.00")),"")</f>
        <v/>
      </c>
      <c r="AL25" s="1645"/>
      <c r="AM25" s="1645"/>
      <c r="AN25" s="1646"/>
      <c r="AO25" s="1510" t="str">
        <f>IF(NOT('DATA ENTRY SHEET'!BH38=""),'DATA ENTRY SHEET'!BH38,"")</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SHEET'!BK38=""),'DATA ENTRY SHEET'!BK38,"")</f>
        <v/>
      </c>
      <c r="BG25" s="1481"/>
      <c r="BH25" s="1481"/>
      <c r="BI25" s="1481"/>
      <c r="BJ25" s="1481"/>
      <c r="BK25" s="1482"/>
      <c r="BL25" s="1480" t="str">
        <f>IF(NOT('DATA ENTRY SHEET'!BL38=""),'DATA ENTRY SHEET'!BL38,"")</f>
        <v/>
      </c>
      <c r="BM25" s="1481"/>
      <c r="BN25" s="1481"/>
      <c r="BO25" s="1481"/>
      <c r="BP25" s="1481"/>
      <c r="BQ25" s="1482"/>
      <c r="BR25" s="1480" t="str">
        <f>IF(NOT('DATA ENTRY SHEET'!BM38=""),'DATA ENTRY SHEET'!BM38,"")</f>
        <v/>
      </c>
      <c r="BS25" s="1481"/>
      <c r="BT25" s="1481"/>
      <c r="BU25" s="1481"/>
      <c r="BV25" s="1481"/>
      <c r="BW25" s="1482"/>
      <c r="BX25" s="1483" t="str">
        <f>IF(NOT('DATA ENTRY SHEET'!BO38=""),'DATA ENTRY SHEET'!BO38,"")</f>
        <v/>
      </c>
      <c r="BY25" s="1484"/>
      <c r="BZ25" s="1484"/>
      <c r="CA25" s="1485"/>
      <c r="CB25" s="1486"/>
      <c r="CC25" s="1487"/>
      <c r="CD25" s="1488"/>
      <c r="CE25" s="1474"/>
      <c r="CF25" s="1475"/>
      <c r="CG25" s="1475"/>
      <c r="CH25" s="1476"/>
      <c r="CI25" s="190"/>
      <c r="CJ25" s="190"/>
      <c r="CK25" s="190"/>
      <c r="CL25" s="190"/>
      <c r="CM25" s="190"/>
      <c r="CN25" s="190"/>
      <c r="CO25" s="190"/>
      <c r="CP25" s="190"/>
      <c r="CQ25" s="190"/>
    </row>
    <row r="26" spans="1:95" ht="15" customHeight="1" x14ac:dyDescent="0.2">
      <c r="A26" s="432"/>
      <c r="B26" s="1615" t="str">
        <f>IF(NOT('DATA ENTRY SHEET'!C38=""),'DATA ENTRY SHEET'!C38,"")</f>
        <v/>
      </c>
      <c r="C26" s="1616"/>
      <c r="D26" s="1616"/>
      <c r="E26" s="1616"/>
      <c r="F26" s="1616"/>
      <c r="G26" s="1616"/>
      <c r="H26" s="1616"/>
      <c r="I26" s="1616"/>
      <c r="J26" s="1616"/>
      <c r="K26" s="1616"/>
      <c r="L26" s="1616"/>
      <c r="M26" s="1616"/>
      <c r="N26" s="1616"/>
      <c r="O26" s="1616"/>
      <c r="P26" s="1616"/>
      <c r="Q26" s="1616"/>
      <c r="R26" s="1616"/>
      <c r="S26" s="1616"/>
      <c r="T26" s="655" t="str">
        <f>IF('DATA ENTRY SHEET'!AG38&lt;&gt;"",LEFT('DATA ENTRY SHEET'!AG38,1),"")</f>
        <v/>
      </c>
      <c r="U26" s="1650" t="str">
        <f>IF(NOT('DATA ENTRY SHEET'!AF38=""),'DATA ENTRY SHEET'!AF38,"")</f>
        <v/>
      </c>
      <c r="V26" s="1651"/>
      <c r="W26" s="1651"/>
      <c r="X26" s="1651"/>
      <c r="Y26" s="1651"/>
      <c r="Z26" s="1651"/>
      <c r="AA26" s="1651"/>
      <c r="AB26" s="1652"/>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SHEET'!BI38=""),'DATA ENTRY SHEET'!BI38,"")</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SHEET'!BP38=""),'DATA ENTRY SHEET'!BP38,"")</f>
        <v/>
      </c>
      <c r="BY26" s="1484"/>
      <c r="BZ26" s="1484"/>
      <c r="CA26" s="1485"/>
      <c r="CB26" s="1513" t="str">
        <f>IF(NOT('DATA ENTRY SHEET'!AP38=""),'DATA ENTRY SHEET'!AP38,"")</f>
        <v/>
      </c>
      <c r="CC26" s="1514"/>
      <c r="CD26" s="1515"/>
      <c r="CE26" s="1474"/>
      <c r="CF26" s="1475"/>
      <c r="CG26" s="1475"/>
      <c r="CH26" s="1476"/>
      <c r="CI26" s="190"/>
      <c r="CJ26" s="190"/>
      <c r="CK26" s="190"/>
      <c r="CL26" s="190"/>
      <c r="CM26" s="190"/>
      <c r="CN26" s="190"/>
      <c r="CO26" s="190"/>
      <c r="CP26" s="190"/>
      <c r="CQ26" s="190"/>
    </row>
    <row r="27" spans="1:95" ht="15" customHeight="1" thickBot="1" x14ac:dyDescent="0.25">
      <c r="A27" s="432"/>
      <c r="B27" s="1516" t="str">
        <f>IF(NOT('DATA ENTRY SHEET'!D38=""),'DATA ENTRY SHEET'!D38,"")</f>
        <v/>
      </c>
      <c r="C27" s="1517"/>
      <c r="D27" s="1517"/>
      <c r="E27" s="1518"/>
      <c r="F27" s="1519" t="str">
        <f>IF(NOT('DATA ENTRY SHEET'!E38=""),'DATA ENTRY SHEET'!E38,"")</f>
        <v/>
      </c>
      <c r="G27" s="1520"/>
      <c r="H27" s="1521"/>
      <c r="I27" s="1522" t="str">
        <f>IF(NOT('DATA ENTRY SHEET'!F38=""),'DATA ENTRY SHEET'!F38,"")</f>
        <v/>
      </c>
      <c r="J27" s="1518"/>
      <c r="K27" s="1522" t="str">
        <f>IF(NOT('DATA ENTRY SHEET'!G38=""),'DATA ENTRY SHEET'!G38,"")</f>
        <v/>
      </c>
      <c r="L27" s="1518"/>
      <c r="M27" s="1523" t="str">
        <f>IF(NOT('DATA ENTRY SHEET'!H38=""),'DATA ENTRY SHEET'!H38,"")</f>
        <v/>
      </c>
      <c r="N27" s="1524"/>
      <c r="O27" s="1524"/>
      <c r="P27" s="1524"/>
      <c r="Q27" s="1525"/>
      <c r="R27" s="1522" t="str">
        <f>IF(NOT('DATA ENTRY SHEET'!I38=""),'DATA ENTRY SHEET'!I38,"")</f>
        <v/>
      </c>
      <c r="S27" s="1517"/>
      <c r="T27" s="1518"/>
      <c r="U27" s="1647" t="str">
        <f>IF(NOT('DATA ENTRY SHEET'!AE38=""),'DATA ENTRY SHEET'!AE38,"")</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SHEET'!BJ38=""),'DATA ENTRY SHEET'!BJ38,"")</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SHEET'!AU38=""),'DATA ENTRY SHEET'!AU38,"")</f>
        <v/>
      </c>
      <c r="BV27" s="1569"/>
      <c r="BW27" s="1570"/>
      <c r="BX27" s="1571"/>
      <c r="BY27" s="1572"/>
      <c r="BZ27" s="1572"/>
      <c r="CA27" s="1573"/>
      <c r="CB27" s="1556" t="str">
        <f>IF(NOT('DATA ENTRY SHEET'!AQ38=""),'DATA ENTRY SHEET'!AQ38,"")</f>
        <v/>
      </c>
      <c r="CC27" s="1557"/>
      <c r="CD27" s="1558"/>
      <c r="CE27" s="1477"/>
      <c r="CF27" s="1478"/>
      <c r="CG27" s="1478"/>
      <c r="CH27" s="1479"/>
      <c r="CI27" s="190"/>
      <c r="CJ27" s="190"/>
      <c r="CK27" s="190"/>
      <c r="CL27" s="190"/>
      <c r="CM27" s="190"/>
      <c r="CN27" s="190"/>
      <c r="CO27" s="190"/>
      <c r="CP27" s="190"/>
      <c r="CQ27" s="190"/>
    </row>
    <row r="28" spans="1:95"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c r="CQ28" s="190"/>
    </row>
    <row r="29" spans="1:95" ht="15" customHeight="1" x14ac:dyDescent="0.2">
      <c r="A29" s="432">
        <v>20</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SHEET'!J39=""),'DATA ENTRY SHEET'!J39,"")</f>
        <v/>
      </c>
      <c r="V29" s="1448"/>
      <c r="W29" s="1448"/>
      <c r="X29" s="1448"/>
      <c r="Y29" s="1448"/>
      <c r="Z29" s="1448"/>
      <c r="AA29" s="1448"/>
      <c r="AB29" s="1449"/>
      <c r="AC29" s="1638" t="str">
        <f>IF('DATA ENTRY SHEET'!AW39&lt;&gt;"",IF(NOT(TRIM(MID($AC$8,FIND(":",$AC$8)+1,9))="EDLP"),IF(NOT(TRIM(MID($AC$8,FIND(":",$AC$8)+1,9))="NON-EDLP"),TEXT('DATA ENTRY SHEET'!AW39,"$#0.00"),_xlfn.CONCAT(TEXT('DATA ENTRY SHEET'!AW39,"$#0.00")," (NON-EDLP, ADJ is $0.00)")),_xlfn.CONCAT(TEXT('DATA ENTRY SHEET'!AW39,"$#0.00")," (EDLP, ADJ is $0.00)")),"")</f>
        <v/>
      </c>
      <c r="AD29" s="1639"/>
      <c r="AE29" s="1639"/>
      <c r="AF29" s="1639"/>
      <c r="AG29" s="1639"/>
      <c r="AH29" s="1639"/>
      <c r="AI29" s="1639"/>
      <c r="AJ29" s="1639"/>
      <c r="AK29" s="1639"/>
      <c r="AL29" s="1639"/>
      <c r="AM29" s="1639"/>
      <c r="AN29" s="1640"/>
      <c r="AO29" s="1450" t="str">
        <f>IF(NOT('DATA ENTRY SHEET'!BG39=""),'DATA ENTRY SHEET'!BG39,"")</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SHEET'!BN39=""),'DATA ENTRY SHEET'!BN39,"")</f>
        <v/>
      </c>
      <c r="BY29" s="1469"/>
      <c r="BZ29" s="1469"/>
      <c r="CA29" s="1470"/>
      <c r="CB29" s="1465" t="str">
        <f>IF(NOT('DATA ENTRY SHEET'!AR39=""),'DATA ENTRY SHEET'!AR39,"")</f>
        <v/>
      </c>
      <c r="CC29" s="1466"/>
      <c r="CD29" s="1467"/>
      <c r="CE29" s="1471"/>
      <c r="CF29" s="1472"/>
      <c r="CG29" s="1472"/>
      <c r="CH29" s="1473"/>
      <c r="CI29" s="190"/>
      <c r="CJ29" s="190"/>
      <c r="CK29" s="190"/>
      <c r="CL29" s="190"/>
      <c r="CM29" s="190"/>
      <c r="CN29" s="190"/>
      <c r="CO29" s="190"/>
      <c r="CP29" s="190"/>
      <c r="CQ29" s="190"/>
    </row>
    <row r="30" spans="1:95" ht="15" customHeight="1" x14ac:dyDescent="0.2">
      <c r="A30" s="432"/>
      <c r="B30" s="1501" t="str">
        <f>IF(NOT('DATA ENTRY SHEET'!B39=""),'DATA ENTRY SHEET'!B39,"")</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SHEET'!AD39=""),'DATA ENTRY SHEET'!AD39,"")</f>
        <v/>
      </c>
      <c r="V30" s="1642"/>
      <c r="W30" s="1642"/>
      <c r="X30" s="1642"/>
      <c r="Y30" s="1642"/>
      <c r="Z30" s="1642"/>
      <c r="AA30" s="1642"/>
      <c r="AB30" s="1643"/>
      <c r="AC30" s="1644" t="str">
        <f>IF(NOT('DATA ENTRY SHEET'!BA39=""),IF('DATA ENTRY SHEET'!F39="","UPK?",TEXT('DATA ENTRY SHEET'!BA39/'DATA ENTRY SHEET'!F39,"$#0.00")),"")</f>
        <v/>
      </c>
      <c r="AD30" s="1645"/>
      <c r="AE30" s="1645"/>
      <c r="AF30" s="1646"/>
      <c r="AG30" s="1644" t="str">
        <f>IF(NOT('DATA ENTRY SHEET'!BB39=""),IF('DATA ENTRY SHEET'!F39="","UPK?",TEXT('DATA ENTRY SHEET'!BB39/'DATA ENTRY SHEET'!F39,"$#0.00")),"")</f>
        <v/>
      </c>
      <c r="AH30" s="1645"/>
      <c r="AI30" s="1645"/>
      <c r="AJ30" s="1646"/>
      <c r="AK30" s="1644" t="str">
        <f>IF(NOT('DATA ENTRY SHEET'!BC39=""),IF('DATA ENTRY SHEET'!F39="","UPK?",TEXT('DATA ENTRY SHEET'!BC39/'DATA ENTRY SHEET'!F39,"$#0.00")),"")</f>
        <v/>
      </c>
      <c r="AL30" s="1645"/>
      <c r="AM30" s="1645"/>
      <c r="AN30" s="1646"/>
      <c r="AO30" s="1510" t="str">
        <f>IF(NOT('DATA ENTRY SHEET'!BH39=""),'DATA ENTRY SHEET'!BH39,"")</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SHEET'!BK39=""),'DATA ENTRY SHEET'!BK39,"")</f>
        <v/>
      </c>
      <c r="BG30" s="1481"/>
      <c r="BH30" s="1481"/>
      <c r="BI30" s="1481"/>
      <c r="BJ30" s="1481"/>
      <c r="BK30" s="1482"/>
      <c r="BL30" s="1480" t="str">
        <f>IF(NOT('DATA ENTRY SHEET'!BL39=""),'DATA ENTRY SHEET'!BL39,"")</f>
        <v/>
      </c>
      <c r="BM30" s="1481"/>
      <c r="BN30" s="1481"/>
      <c r="BO30" s="1481"/>
      <c r="BP30" s="1481"/>
      <c r="BQ30" s="1482"/>
      <c r="BR30" s="1480" t="str">
        <f>IF(NOT('DATA ENTRY SHEET'!BM39=""),'DATA ENTRY SHEET'!BM39,"")</f>
        <v/>
      </c>
      <c r="BS30" s="1481"/>
      <c r="BT30" s="1481"/>
      <c r="BU30" s="1481"/>
      <c r="BV30" s="1481"/>
      <c r="BW30" s="1482"/>
      <c r="BX30" s="1483" t="str">
        <f>IF(NOT('DATA ENTRY SHEET'!BO39=""),'DATA ENTRY SHEET'!BO39,"")</f>
        <v/>
      </c>
      <c r="BY30" s="1484"/>
      <c r="BZ30" s="1484"/>
      <c r="CA30" s="1485"/>
      <c r="CB30" s="1486"/>
      <c r="CC30" s="1487"/>
      <c r="CD30" s="1488"/>
      <c r="CE30" s="1474"/>
      <c r="CF30" s="1475"/>
      <c r="CG30" s="1475"/>
      <c r="CH30" s="1476"/>
      <c r="CI30" s="190"/>
      <c r="CJ30" s="190"/>
      <c r="CK30" s="190"/>
      <c r="CL30" s="190"/>
      <c r="CM30" s="190"/>
      <c r="CN30" s="190"/>
      <c r="CO30" s="190"/>
      <c r="CP30" s="190"/>
      <c r="CQ30" s="190"/>
    </row>
    <row r="31" spans="1:95" ht="15" customHeight="1" x14ac:dyDescent="0.2">
      <c r="A31" s="432"/>
      <c r="B31" s="1615" t="str">
        <f>IF(NOT('DATA ENTRY SHEET'!C39=""),'DATA ENTRY SHEET'!C39,"")</f>
        <v/>
      </c>
      <c r="C31" s="1616"/>
      <c r="D31" s="1616"/>
      <c r="E31" s="1616"/>
      <c r="F31" s="1616"/>
      <c r="G31" s="1616"/>
      <c r="H31" s="1616"/>
      <c r="I31" s="1616"/>
      <c r="J31" s="1616"/>
      <c r="K31" s="1616"/>
      <c r="L31" s="1616"/>
      <c r="M31" s="1616"/>
      <c r="N31" s="1616"/>
      <c r="O31" s="1616"/>
      <c r="P31" s="1616"/>
      <c r="Q31" s="1616"/>
      <c r="R31" s="1616"/>
      <c r="S31" s="1616"/>
      <c r="T31" s="655" t="str">
        <f>IF('DATA ENTRY SHEET'!AG39&lt;&gt;"",LEFT('DATA ENTRY SHEET'!AG39,1),"")</f>
        <v/>
      </c>
      <c r="U31" s="1650" t="str">
        <f>IF(NOT('DATA ENTRY SHEET'!AF39=""),'DATA ENTRY SHEET'!AF39,"")</f>
        <v/>
      </c>
      <c r="V31" s="1651"/>
      <c r="W31" s="1651"/>
      <c r="X31" s="1651"/>
      <c r="Y31" s="1651"/>
      <c r="Z31" s="1651"/>
      <c r="AA31" s="1651"/>
      <c r="AB31" s="1652"/>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SHEET'!BI39=""),'DATA ENTRY SHEET'!BI39,"")</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SHEET'!BP39=""),'DATA ENTRY SHEET'!BP39,"")</f>
        <v/>
      </c>
      <c r="BY31" s="1484"/>
      <c r="BZ31" s="1484"/>
      <c r="CA31" s="1485"/>
      <c r="CB31" s="1513" t="str">
        <f>IF(NOT('DATA ENTRY SHEET'!AP39=""),'DATA ENTRY SHEET'!AP39,"")</f>
        <v/>
      </c>
      <c r="CC31" s="1514"/>
      <c r="CD31" s="1515"/>
      <c r="CE31" s="1474"/>
      <c r="CF31" s="1475"/>
      <c r="CG31" s="1475"/>
      <c r="CH31" s="1476"/>
      <c r="CI31" s="190"/>
      <c r="CJ31" s="190"/>
      <c r="CK31" s="190"/>
      <c r="CL31" s="190"/>
      <c r="CM31" s="190"/>
      <c r="CN31" s="190"/>
      <c r="CO31" s="190"/>
      <c r="CP31" s="190"/>
      <c r="CQ31" s="190"/>
    </row>
    <row r="32" spans="1:95" ht="15" customHeight="1" thickBot="1" x14ac:dyDescent="0.25">
      <c r="A32" s="432"/>
      <c r="B32" s="1516" t="str">
        <f>IF(NOT('DATA ENTRY SHEET'!D39=""),'DATA ENTRY SHEET'!D39,"")</f>
        <v/>
      </c>
      <c r="C32" s="1517"/>
      <c r="D32" s="1517"/>
      <c r="E32" s="1518"/>
      <c r="F32" s="1519" t="str">
        <f>IF(NOT('DATA ENTRY SHEET'!E39=""),'DATA ENTRY SHEET'!E39,"")</f>
        <v/>
      </c>
      <c r="G32" s="1520"/>
      <c r="H32" s="1521"/>
      <c r="I32" s="1522" t="str">
        <f>IF(NOT('DATA ENTRY SHEET'!F39=""),'DATA ENTRY SHEET'!F39,"")</f>
        <v/>
      </c>
      <c r="J32" s="1518"/>
      <c r="K32" s="1522" t="str">
        <f>IF(NOT('DATA ENTRY SHEET'!G39=""),'DATA ENTRY SHEET'!G39,"")</f>
        <v/>
      </c>
      <c r="L32" s="1518"/>
      <c r="M32" s="1523" t="str">
        <f>IF(NOT('DATA ENTRY SHEET'!H39=""),'DATA ENTRY SHEET'!H39,"")</f>
        <v/>
      </c>
      <c r="N32" s="1524"/>
      <c r="O32" s="1524"/>
      <c r="P32" s="1524"/>
      <c r="Q32" s="1525"/>
      <c r="R32" s="1522" t="str">
        <f>IF(NOT('DATA ENTRY SHEET'!I39=""),'DATA ENTRY SHEET'!I39,"")</f>
        <v/>
      </c>
      <c r="S32" s="1517"/>
      <c r="T32" s="1518"/>
      <c r="U32" s="1647" t="str">
        <f>IF(NOT('DATA ENTRY SHEET'!AE39=""),'DATA ENTRY SHEET'!AE39,"")</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SHEET'!BJ39=""),'DATA ENTRY SHEET'!BJ39,"")</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SHEET'!AU39=""),'DATA ENTRY SHEET'!AU39,"")</f>
        <v/>
      </c>
      <c r="BV32" s="1569"/>
      <c r="BW32" s="1570"/>
      <c r="BX32" s="1571"/>
      <c r="BY32" s="1572"/>
      <c r="BZ32" s="1572"/>
      <c r="CA32" s="1573"/>
      <c r="CB32" s="1556" t="str">
        <f>IF(NOT('DATA ENTRY SHEET'!AQ39=""),'DATA ENTRY SHEET'!AQ39,"")</f>
        <v/>
      </c>
      <c r="CC32" s="1557"/>
      <c r="CD32" s="1558"/>
      <c r="CE32" s="1477"/>
      <c r="CF32" s="1478"/>
      <c r="CG32" s="1478"/>
      <c r="CH32" s="1479"/>
      <c r="CI32" s="190"/>
      <c r="CJ32" s="190"/>
      <c r="CK32" s="190"/>
      <c r="CL32" s="190"/>
      <c r="CM32" s="190"/>
      <c r="CN32" s="190"/>
      <c r="CO32" s="190"/>
      <c r="CP32" s="190"/>
      <c r="CQ32" s="190"/>
    </row>
    <row r="33" spans="1:95"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c r="CQ33" s="190"/>
    </row>
    <row r="34" spans="1:95" ht="15" customHeight="1" x14ac:dyDescent="0.2">
      <c r="A34" s="432">
        <v>21</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SHEET'!J40=""),'DATA ENTRY SHEET'!J40,"")</f>
        <v/>
      </c>
      <c r="V34" s="1448"/>
      <c r="W34" s="1448"/>
      <c r="X34" s="1448"/>
      <c r="Y34" s="1448"/>
      <c r="Z34" s="1448"/>
      <c r="AA34" s="1448"/>
      <c r="AB34" s="1449"/>
      <c r="AC34" s="1638" t="str">
        <f>IF('DATA ENTRY SHEET'!AW40&lt;&gt;"",IF(NOT(TRIM(MID($AC$8,FIND(":",$AC$8)+1,9))="EDLP"),IF(NOT(TRIM(MID($AC$8,FIND(":",$AC$8)+1,9))="NON-EDLP"),TEXT('DATA ENTRY SHEET'!AW40,"$#0.00"),_xlfn.CONCAT(TEXT('DATA ENTRY SHEET'!AW40,"$#0.00")," (NON-EDLP, ADJ is $0.00)")),_xlfn.CONCAT(TEXT('DATA ENTRY SHEET'!AW40,"$#0.00")," (EDLP, ADJ is $0.00)")),"")</f>
        <v/>
      </c>
      <c r="AD34" s="1639"/>
      <c r="AE34" s="1639"/>
      <c r="AF34" s="1639"/>
      <c r="AG34" s="1639"/>
      <c r="AH34" s="1639"/>
      <c r="AI34" s="1639"/>
      <c r="AJ34" s="1639"/>
      <c r="AK34" s="1639"/>
      <c r="AL34" s="1639"/>
      <c r="AM34" s="1639"/>
      <c r="AN34" s="1640"/>
      <c r="AO34" s="1450" t="str">
        <f>IF(NOT('DATA ENTRY SHEET'!BG40=""),'DATA ENTRY SHEET'!BG40,"")</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SHEET'!BN40=""),'DATA ENTRY SHEET'!BN40,"")</f>
        <v/>
      </c>
      <c r="BY34" s="1469"/>
      <c r="BZ34" s="1469"/>
      <c r="CA34" s="1470"/>
      <c r="CB34" s="1465" t="str">
        <f>IF(NOT('DATA ENTRY SHEET'!AR40=""),'DATA ENTRY SHEET'!AR40,"")</f>
        <v/>
      </c>
      <c r="CC34" s="1466"/>
      <c r="CD34" s="1467"/>
      <c r="CE34" s="1471"/>
      <c r="CF34" s="1472"/>
      <c r="CG34" s="1472"/>
      <c r="CH34" s="1473"/>
      <c r="CI34" s="190"/>
      <c r="CJ34" s="190"/>
      <c r="CK34" s="190"/>
      <c r="CL34" s="190"/>
      <c r="CM34" s="190"/>
      <c r="CN34" s="190"/>
      <c r="CO34" s="190"/>
      <c r="CP34" s="190"/>
      <c r="CQ34" s="190"/>
    </row>
    <row r="35" spans="1:95" ht="15" customHeight="1" x14ac:dyDescent="0.2">
      <c r="A35" s="432"/>
      <c r="B35" s="1501" t="str">
        <f>IF(NOT('DATA ENTRY SHEET'!B40=""),'DATA ENTRY SHEET'!B40,"")</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SHEET'!AD40=""),'DATA ENTRY SHEET'!AD40,"")</f>
        <v/>
      </c>
      <c r="V35" s="1642"/>
      <c r="W35" s="1642"/>
      <c r="X35" s="1642"/>
      <c r="Y35" s="1642"/>
      <c r="Z35" s="1642"/>
      <c r="AA35" s="1642"/>
      <c r="AB35" s="1643"/>
      <c r="AC35" s="1644" t="str">
        <f>IF(NOT('DATA ENTRY SHEET'!BA40=""),IF('DATA ENTRY SHEET'!F40="","UPK?",TEXT('DATA ENTRY SHEET'!BA40/'DATA ENTRY SHEET'!F40,"$#0.00")),"")</f>
        <v/>
      </c>
      <c r="AD35" s="1645"/>
      <c r="AE35" s="1645"/>
      <c r="AF35" s="1646"/>
      <c r="AG35" s="1644" t="str">
        <f>IF(NOT('DATA ENTRY SHEET'!BB40=""),IF('DATA ENTRY SHEET'!F40="","UPK?",TEXT('DATA ENTRY SHEET'!BB40/'DATA ENTRY SHEET'!F40,"$#0.00")),"")</f>
        <v/>
      </c>
      <c r="AH35" s="1645"/>
      <c r="AI35" s="1645"/>
      <c r="AJ35" s="1646"/>
      <c r="AK35" s="1644" t="str">
        <f>IF(NOT('DATA ENTRY SHEET'!BC40=""),IF('DATA ENTRY SHEET'!F40="","UPK?",TEXT('DATA ENTRY SHEET'!BC40/'DATA ENTRY SHEET'!F40,"$#0.00")),"")</f>
        <v/>
      </c>
      <c r="AL35" s="1645"/>
      <c r="AM35" s="1645"/>
      <c r="AN35" s="1646"/>
      <c r="AO35" s="1510" t="str">
        <f>IF(NOT('DATA ENTRY SHEET'!BH40=""),'DATA ENTRY SHEET'!BH40,"")</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SHEET'!BK40=""),'DATA ENTRY SHEET'!BK40,"")</f>
        <v/>
      </c>
      <c r="BG35" s="1481"/>
      <c r="BH35" s="1481"/>
      <c r="BI35" s="1481"/>
      <c r="BJ35" s="1481"/>
      <c r="BK35" s="1482"/>
      <c r="BL35" s="1480" t="str">
        <f>IF(NOT('DATA ENTRY SHEET'!BL40=""),'DATA ENTRY SHEET'!BL40,"")</f>
        <v/>
      </c>
      <c r="BM35" s="1481"/>
      <c r="BN35" s="1481"/>
      <c r="BO35" s="1481"/>
      <c r="BP35" s="1481"/>
      <c r="BQ35" s="1482"/>
      <c r="BR35" s="1480" t="str">
        <f>IF(NOT('DATA ENTRY SHEET'!BM40=""),'DATA ENTRY SHEET'!BM40,"")</f>
        <v/>
      </c>
      <c r="BS35" s="1481"/>
      <c r="BT35" s="1481"/>
      <c r="BU35" s="1481"/>
      <c r="BV35" s="1481"/>
      <c r="BW35" s="1482"/>
      <c r="BX35" s="1483" t="str">
        <f>IF(NOT('DATA ENTRY SHEET'!BO40=""),'DATA ENTRY SHEET'!BO40,"")</f>
        <v/>
      </c>
      <c r="BY35" s="1484"/>
      <c r="BZ35" s="1484"/>
      <c r="CA35" s="1485"/>
      <c r="CB35" s="1486"/>
      <c r="CC35" s="1487"/>
      <c r="CD35" s="1488"/>
      <c r="CE35" s="1474"/>
      <c r="CF35" s="1475"/>
      <c r="CG35" s="1475"/>
      <c r="CH35" s="1476"/>
      <c r="CI35" s="190"/>
      <c r="CJ35" s="190"/>
      <c r="CK35" s="190"/>
      <c r="CL35" s="190"/>
      <c r="CM35" s="190"/>
      <c r="CN35" s="190"/>
      <c r="CO35" s="190"/>
      <c r="CP35" s="190"/>
      <c r="CQ35" s="190"/>
    </row>
    <row r="36" spans="1:95" ht="15" customHeight="1" x14ac:dyDescent="0.2">
      <c r="A36" s="432"/>
      <c r="B36" s="1615" t="str">
        <f>IF(NOT('DATA ENTRY SHEET'!C40=""),'DATA ENTRY SHEET'!C40,"")</f>
        <v/>
      </c>
      <c r="C36" s="1616"/>
      <c r="D36" s="1616"/>
      <c r="E36" s="1616"/>
      <c r="F36" s="1616"/>
      <c r="G36" s="1616"/>
      <c r="H36" s="1616"/>
      <c r="I36" s="1616"/>
      <c r="J36" s="1616"/>
      <c r="K36" s="1616"/>
      <c r="L36" s="1616"/>
      <c r="M36" s="1616"/>
      <c r="N36" s="1616"/>
      <c r="O36" s="1616"/>
      <c r="P36" s="1616"/>
      <c r="Q36" s="1616"/>
      <c r="R36" s="1616"/>
      <c r="S36" s="1616"/>
      <c r="T36" s="655" t="str">
        <f>IF('DATA ENTRY SHEET'!AG40&lt;&gt;"",LEFT('DATA ENTRY SHEET'!AG40,1),"")</f>
        <v/>
      </c>
      <c r="U36" s="1650" t="str">
        <f>IF(NOT('DATA ENTRY SHEET'!AF40=""),'DATA ENTRY SHEET'!AF40,"")</f>
        <v/>
      </c>
      <c r="V36" s="1651"/>
      <c r="W36" s="1651"/>
      <c r="X36" s="1651"/>
      <c r="Y36" s="1651"/>
      <c r="Z36" s="1651"/>
      <c r="AA36" s="1651"/>
      <c r="AB36" s="1652"/>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SHEET'!BI40=""),'DATA ENTRY SHEET'!BI40,"")</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SHEET'!BP40=""),'DATA ENTRY SHEET'!BP40,"")</f>
        <v/>
      </c>
      <c r="BY36" s="1484"/>
      <c r="BZ36" s="1484"/>
      <c r="CA36" s="1485"/>
      <c r="CB36" s="1513" t="str">
        <f>IF(NOT('DATA ENTRY SHEET'!AP40=""),'DATA ENTRY SHEET'!AP40,"")</f>
        <v/>
      </c>
      <c r="CC36" s="1514"/>
      <c r="CD36" s="1515"/>
      <c r="CE36" s="1474"/>
      <c r="CF36" s="1475"/>
      <c r="CG36" s="1475"/>
      <c r="CH36" s="1476"/>
      <c r="CI36" s="190"/>
      <c r="CJ36" s="190"/>
      <c r="CK36" s="190"/>
      <c r="CL36" s="190"/>
      <c r="CM36" s="190"/>
      <c r="CN36" s="190"/>
      <c r="CO36" s="190"/>
      <c r="CP36" s="190"/>
      <c r="CQ36" s="190"/>
    </row>
    <row r="37" spans="1:95" ht="15" customHeight="1" thickBot="1" x14ac:dyDescent="0.25">
      <c r="A37" s="432"/>
      <c r="B37" s="1516" t="str">
        <f>IF(NOT('DATA ENTRY SHEET'!D40=""),'DATA ENTRY SHEET'!D40,"")</f>
        <v/>
      </c>
      <c r="C37" s="1517"/>
      <c r="D37" s="1517"/>
      <c r="E37" s="1518"/>
      <c r="F37" s="1519" t="str">
        <f>IF(NOT('DATA ENTRY SHEET'!E40=""),'DATA ENTRY SHEET'!E40,"")</f>
        <v/>
      </c>
      <c r="G37" s="1520"/>
      <c r="H37" s="1521"/>
      <c r="I37" s="1522" t="str">
        <f>IF(NOT('DATA ENTRY SHEET'!F40=""),'DATA ENTRY SHEET'!F40,"")</f>
        <v/>
      </c>
      <c r="J37" s="1518"/>
      <c r="K37" s="1522" t="str">
        <f>IF(NOT('DATA ENTRY SHEET'!G40=""),'DATA ENTRY SHEET'!G40,"")</f>
        <v/>
      </c>
      <c r="L37" s="1518"/>
      <c r="M37" s="1523" t="str">
        <f>IF(NOT('DATA ENTRY SHEET'!H40=""),'DATA ENTRY SHEET'!H40,"")</f>
        <v/>
      </c>
      <c r="N37" s="1524"/>
      <c r="O37" s="1524"/>
      <c r="P37" s="1524"/>
      <c r="Q37" s="1525"/>
      <c r="R37" s="1522" t="str">
        <f>IF(NOT('DATA ENTRY SHEET'!I40=""),'DATA ENTRY SHEET'!I40,"")</f>
        <v/>
      </c>
      <c r="S37" s="1517"/>
      <c r="T37" s="1518"/>
      <c r="U37" s="1647" t="str">
        <f>IF(NOT('DATA ENTRY SHEET'!AE40=""),'DATA ENTRY SHEET'!AE40,"")</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SHEET'!BJ40=""),'DATA ENTRY SHEET'!BJ40,"")</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SHEET'!AU40=""),'DATA ENTRY SHEET'!AU40,"")</f>
        <v/>
      </c>
      <c r="BV37" s="1569"/>
      <c r="BW37" s="1570"/>
      <c r="BX37" s="1571"/>
      <c r="BY37" s="1572"/>
      <c r="BZ37" s="1572"/>
      <c r="CA37" s="1573"/>
      <c r="CB37" s="1556" t="str">
        <f>IF(NOT('DATA ENTRY SHEET'!AQ40=""),'DATA ENTRY SHEET'!AQ40,"")</f>
        <v/>
      </c>
      <c r="CC37" s="1557"/>
      <c r="CD37" s="1558"/>
      <c r="CE37" s="1477"/>
      <c r="CF37" s="1478"/>
      <c r="CG37" s="1478"/>
      <c r="CH37" s="1479"/>
      <c r="CI37" s="190"/>
      <c r="CJ37" s="190"/>
      <c r="CK37" s="190"/>
      <c r="CL37" s="190"/>
      <c r="CM37" s="190"/>
      <c r="CN37" s="190"/>
      <c r="CO37" s="190"/>
      <c r="CP37" s="190"/>
      <c r="CQ37" s="190"/>
    </row>
    <row r="38" spans="1:95"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c r="CQ38" s="190"/>
    </row>
    <row r="39" spans="1:95" ht="15" customHeight="1" x14ac:dyDescent="0.2">
      <c r="A39" s="432">
        <v>22</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SHEET'!J41=""),'DATA ENTRY SHEET'!J41,"")</f>
        <v/>
      </c>
      <c r="V39" s="1448"/>
      <c r="W39" s="1448"/>
      <c r="X39" s="1448"/>
      <c r="Y39" s="1448"/>
      <c r="Z39" s="1448"/>
      <c r="AA39" s="1448"/>
      <c r="AB39" s="1449"/>
      <c r="AC39" s="1638" t="str">
        <f>IF('DATA ENTRY SHEET'!AW41&lt;&gt;"",IF(NOT(TRIM(MID($AC$8,FIND(":",$AC$8)+1,9))="EDLP"),IF(NOT(TRIM(MID($AC$8,FIND(":",$AC$8)+1,9))="NON-EDLP"),TEXT('DATA ENTRY SHEET'!AW41,"$#0.00"),_xlfn.CONCAT(TEXT('DATA ENTRY SHEET'!AW41,"$#0.00")," (NON-EDLP, ADJ is $0.00)")),_xlfn.CONCAT(TEXT('DATA ENTRY SHEET'!AW41,"$#0.00")," (EDLP, ADJ is $0.00)")),"")</f>
        <v/>
      </c>
      <c r="AD39" s="1639"/>
      <c r="AE39" s="1639"/>
      <c r="AF39" s="1639"/>
      <c r="AG39" s="1639"/>
      <c r="AH39" s="1639"/>
      <c r="AI39" s="1639"/>
      <c r="AJ39" s="1639"/>
      <c r="AK39" s="1639"/>
      <c r="AL39" s="1639"/>
      <c r="AM39" s="1639"/>
      <c r="AN39" s="1640"/>
      <c r="AO39" s="1450" t="str">
        <f>IF(NOT('DATA ENTRY SHEET'!BG41=""),'DATA ENTRY SHEET'!BG41,"")</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SHEET'!BN41=""),'DATA ENTRY SHEET'!BN41,"")</f>
        <v/>
      </c>
      <c r="BY39" s="1469"/>
      <c r="BZ39" s="1469"/>
      <c r="CA39" s="1470"/>
      <c r="CB39" s="1465" t="str">
        <f>IF(NOT('DATA ENTRY SHEET'!AR41=""),'DATA ENTRY SHEET'!AR41,"")</f>
        <v/>
      </c>
      <c r="CC39" s="1466"/>
      <c r="CD39" s="1467"/>
      <c r="CE39" s="1471"/>
      <c r="CF39" s="1472"/>
      <c r="CG39" s="1472"/>
      <c r="CH39" s="1473"/>
      <c r="CI39" s="190"/>
      <c r="CJ39" s="190"/>
      <c r="CK39" s="190"/>
      <c r="CL39" s="190"/>
      <c r="CM39" s="190"/>
      <c r="CN39" s="190"/>
      <c r="CO39" s="190"/>
      <c r="CP39" s="190"/>
      <c r="CQ39" s="190"/>
    </row>
    <row r="40" spans="1:95" ht="15" customHeight="1" x14ac:dyDescent="0.2">
      <c r="A40" s="432"/>
      <c r="B40" s="1501" t="str">
        <f>IF(NOT('DATA ENTRY SHEET'!B41=""),'DATA ENTRY SHEET'!B41,"")</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SHEET'!AD41=""),'DATA ENTRY SHEET'!AD41,"")</f>
        <v/>
      </c>
      <c r="V40" s="1642"/>
      <c r="W40" s="1642"/>
      <c r="X40" s="1642"/>
      <c r="Y40" s="1642"/>
      <c r="Z40" s="1642"/>
      <c r="AA40" s="1642"/>
      <c r="AB40" s="1643"/>
      <c r="AC40" s="1644" t="str">
        <f>IF(NOT('DATA ENTRY SHEET'!BA41=""),IF('DATA ENTRY SHEET'!F41="","UPK?",TEXT('DATA ENTRY SHEET'!BA41/'DATA ENTRY SHEET'!F41,"$#0.00")),"")</f>
        <v/>
      </c>
      <c r="AD40" s="1645"/>
      <c r="AE40" s="1645"/>
      <c r="AF40" s="1646"/>
      <c r="AG40" s="1644" t="str">
        <f>IF(NOT('DATA ENTRY SHEET'!BB41=""),IF('DATA ENTRY SHEET'!F41="","UPK?",TEXT('DATA ENTRY SHEET'!BB41/'DATA ENTRY SHEET'!F41,"$#0.00")),"")</f>
        <v/>
      </c>
      <c r="AH40" s="1645"/>
      <c r="AI40" s="1645"/>
      <c r="AJ40" s="1646"/>
      <c r="AK40" s="1644" t="str">
        <f>IF(NOT('DATA ENTRY SHEET'!BC41=""),IF('DATA ENTRY SHEET'!F41="","UPK?",TEXT('DATA ENTRY SHEET'!BC41/'DATA ENTRY SHEET'!F41,"$#0.00")),"")</f>
        <v/>
      </c>
      <c r="AL40" s="1645"/>
      <c r="AM40" s="1645"/>
      <c r="AN40" s="1646"/>
      <c r="AO40" s="1510" t="str">
        <f>IF(NOT('DATA ENTRY SHEET'!BH41=""),'DATA ENTRY SHEET'!BH41,"")</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SHEET'!BK41=""),'DATA ENTRY SHEET'!BK41,"")</f>
        <v/>
      </c>
      <c r="BG40" s="1481"/>
      <c r="BH40" s="1481"/>
      <c r="BI40" s="1481"/>
      <c r="BJ40" s="1481"/>
      <c r="BK40" s="1482"/>
      <c r="BL40" s="1480" t="str">
        <f>IF(NOT('DATA ENTRY SHEET'!BL41=""),'DATA ENTRY SHEET'!BL41,"")</f>
        <v/>
      </c>
      <c r="BM40" s="1481"/>
      <c r="BN40" s="1481"/>
      <c r="BO40" s="1481"/>
      <c r="BP40" s="1481"/>
      <c r="BQ40" s="1482"/>
      <c r="BR40" s="1480" t="str">
        <f>IF(NOT('DATA ENTRY SHEET'!BM41=""),'DATA ENTRY SHEET'!BM41,"")</f>
        <v/>
      </c>
      <c r="BS40" s="1481"/>
      <c r="BT40" s="1481"/>
      <c r="BU40" s="1481"/>
      <c r="BV40" s="1481"/>
      <c r="BW40" s="1482"/>
      <c r="BX40" s="1483" t="str">
        <f>IF(NOT('DATA ENTRY SHEET'!BO41=""),'DATA ENTRY SHEET'!BO41,"")</f>
        <v/>
      </c>
      <c r="BY40" s="1484"/>
      <c r="BZ40" s="1484"/>
      <c r="CA40" s="1485"/>
      <c r="CB40" s="1486"/>
      <c r="CC40" s="1487"/>
      <c r="CD40" s="1488"/>
      <c r="CE40" s="1474"/>
      <c r="CF40" s="1475"/>
      <c r="CG40" s="1475"/>
      <c r="CH40" s="1476"/>
      <c r="CI40" s="190"/>
      <c r="CJ40" s="190"/>
      <c r="CK40" s="190"/>
      <c r="CL40" s="190"/>
      <c r="CM40" s="190"/>
      <c r="CN40" s="190"/>
      <c r="CO40" s="190"/>
      <c r="CP40" s="190"/>
      <c r="CQ40" s="190"/>
    </row>
    <row r="41" spans="1:95" ht="15" customHeight="1" x14ac:dyDescent="0.2">
      <c r="A41" s="432"/>
      <c r="B41" s="1615" t="str">
        <f>IF(NOT('DATA ENTRY SHEET'!C41=""),'DATA ENTRY SHEET'!C41,"")</f>
        <v/>
      </c>
      <c r="C41" s="1616"/>
      <c r="D41" s="1616"/>
      <c r="E41" s="1616"/>
      <c r="F41" s="1616"/>
      <c r="G41" s="1616"/>
      <c r="H41" s="1616"/>
      <c r="I41" s="1616"/>
      <c r="J41" s="1616"/>
      <c r="K41" s="1616"/>
      <c r="L41" s="1616"/>
      <c r="M41" s="1616"/>
      <c r="N41" s="1616"/>
      <c r="O41" s="1616"/>
      <c r="P41" s="1616"/>
      <c r="Q41" s="1616"/>
      <c r="R41" s="1616"/>
      <c r="S41" s="1616"/>
      <c r="T41" s="655" t="str">
        <f>IF('DATA ENTRY SHEET'!AG41&lt;&gt;"",LEFT('DATA ENTRY SHEET'!AG41,1),"")</f>
        <v/>
      </c>
      <c r="U41" s="1650" t="str">
        <f>IF(NOT('DATA ENTRY SHEET'!AF41=""),'DATA ENTRY SHEET'!AF41,"")</f>
        <v/>
      </c>
      <c r="V41" s="1651"/>
      <c r="W41" s="1651"/>
      <c r="X41" s="1651"/>
      <c r="Y41" s="1651"/>
      <c r="Z41" s="1651"/>
      <c r="AA41" s="1651"/>
      <c r="AB41" s="1652"/>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SHEET'!BI41=""),'DATA ENTRY SHEET'!BI41,"")</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SHEET'!BP41=""),'DATA ENTRY SHEET'!BP41,"")</f>
        <v/>
      </c>
      <c r="BY41" s="1484"/>
      <c r="BZ41" s="1484"/>
      <c r="CA41" s="1485"/>
      <c r="CB41" s="1513" t="str">
        <f>IF(NOT('DATA ENTRY SHEET'!AP41=""),'DATA ENTRY SHEET'!AP41,"")</f>
        <v/>
      </c>
      <c r="CC41" s="1514"/>
      <c r="CD41" s="1515"/>
      <c r="CE41" s="1474"/>
      <c r="CF41" s="1475"/>
      <c r="CG41" s="1475"/>
      <c r="CH41" s="1476"/>
      <c r="CI41" s="190"/>
      <c r="CJ41" s="190"/>
      <c r="CK41" s="190"/>
      <c r="CL41" s="190"/>
      <c r="CM41" s="190"/>
      <c r="CN41" s="190"/>
      <c r="CO41" s="190"/>
      <c r="CP41" s="190"/>
      <c r="CQ41" s="190"/>
    </row>
    <row r="42" spans="1:95" ht="15" customHeight="1" thickBot="1" x14ac:dyDescent="0.25">
      <c r="A42" s="432"/>
      <c r="B42" s="1516" t="str">
        <f>IF(NOT('DATA ENTRY SHEET'!D41=""),'DATA ENTRY SHEET'!D41,"")</f>
        <v/>
      </c>
      <c r="C42" s="1517"/>
      <c r="D42" s="1517"/>
      <c r="E42" s="1518"/>
      <c r="F42" s="1519" t="str">
        <f>IF(NOT('DATA ENTRY SHEET'!E41=""),'DATA ENTRY SHEET'!E41,"")</f>
        <v/>
      </c>
      <c r="G42" s="1520"/>
      <c r="H42" s="1521"/>
      <c r="I42" s="1522" t="str">
        <f>IF(NOT('DATA ENTRY SHEET'!F41=""),'DATA ENTRY SHEET'!F41,"")</f>
        <v/>
      </c>
      <c r="J42" s="1518"/>
      <c r="K42" s="1522" t="str">
        <f>IF(NOT('DATA ENTRY SHEET'!G41=""),'DATA ENTRY SHEET'!G41,"")</f>
        <v/>
      </c>
      <c r="L42" s="1518"/>
      <c r="M42" s="1523" t="str">
        <f>IF(NOT('DATA ENTRY SHEET'!H41=""),'DATA ENTRY SHEET'!H41,"")</f>
        <v/>
      </c>
      <c r="N42" s="1524"/>
      <c r="O42" s="1524"/>
      <c r="P42" s="1524"/>
      <c r="Q42" s="1525"/>
      <c r="R42" s="1522" t="str">
        <f>IF(NOT('DATA ENTRY SHEET'!I41=""),'DATA ENTRY SHEET'!I41,"")</f>
        <v/>
      </c>
      <c r="S42" s="1517"/>
      <c r="T42" s="1518"/>
      <c r="U42" s="1647" t="str">
        <f>IF(NOT('DATA ENTRY SHEET'!AE41=""),'DATA ENTRY SHEET'!AE41,"")</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SHEET'!BJ41=""),'DATA ENTRY SHEET'!BJ41,"")</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SHEET'!AU41=""),'DATA ENTRY SHEET'!AU41,"")</f>
        <v/>
      </c>
      <c r="BV42" s="1569"/>
      <c r="BW42" s="1570"/>
      <c r="BX42" s="1571"/>
      <c r="BY42" s="1572"/>
      <c r="BZ42" s="1572"/>
      <c r="CA42" s="1573"/>
      <c r="CB42" s="1556" t="str">
        <f>IF(NOT('DATA ENTRY SHEET'!AQ41=""),'DATA ENTRY SHEET'!AQ41,"")</f>
        <v/>
      </c>
      <c r="CC42" s="1557"/>
      <c r="CD42" s="1558"/>
      <c r="CE42" s="1477"/>
      <c r="CF42" s="1478"/>
      <c r="CG42" s="1478"/>
      <c r="CH42" s="1479"/>
      <c r="CI42" s="190"/>
      <c r="CJ42" s="190"/>
      <c r="CK42" s="190"/>
      <c r="CL42" s="190"/>
      <c r="CM42" s="190"/>
      <c r="CN42" s="190"/>
      <c r="CO42" s="190"/>
      <c r="CP42" s="190"/>
      <c r="CQ42" s="190"/>
    </row>
    <row r="43" spans="1:95"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c r="CQ43" s="190"/>
    </row>
    <row r="44" spans="1:95"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c r="CQ44" s="190"/>
    </row>
    <row r="45" spans="1:95"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c r="CQ45" s="190"/>
    </row>
    <row r="46" spans="1:95"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c r="CQ46" s="190"/>
    </row>
    <row r="47" spans="1:95"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c r="CQ47" s="190"/>
    </row>
    <row r="48" spans="1:95"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c r="CQ48" s="190"/>
    </row>
    <row r="49" spans="1:95"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c r="CQ49" s="190"/>
    </row>
    <row r="50" spans="1:95"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c r="CQ50" s="190"/>
    </row>
    <row r="51" spans="1:95"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c r="CQ51" s="190"/>
    </row>
    <row r="52" spans="1:95"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c r="CQ52" s="190"/>
    </row>
    <row r="53" spans="1:95"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c r="CQ53" s="550"/>
    </row>
    <row r="64" spans="1:95" x14ac:dyDescent="0.2">
      <c r="CG64" s="191">
        <f>'40-15 PRES - MANDATORY'!AO63</f>
        <v>0</v>
      </c>
    </row>
  </sheetData>
  <sheetProtection algorithmName="SHA-512" hashValue="fXtull2dx3cqBlt2M0dKdNZlu900mSGq2YpepGXoJNZNAIW2Uq8owlWRnRW+k6TtZuMUK1wK7Gkw8qfaSrb61A==" saltValue="C0CD9V13KSJz7T2j+V9tWQ==" spinCount="100000" sheet="1"/>
  <mergeCells count="451">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39:T39"/>
    <mergeCell ref="U39:AB39"/>
    <mergeCell ref="AK40:AN40"/>
    <mergeCell ref="AO40:AS40"/>
    <mergeCell ref="AT40:AV40"/>
    <mergeCell ref="AW40:AY40"/>
    <mergeCell ref="AZ40:BB40"/>
    <mergeCell ref="BC39:BE39"/>
    <mergeCell ref="BF39:BK39"/>
    <mergeCell ref="AC39:AN39"/>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AO14:AS14"/>
    <mergeCell ref="AT14:AV14"/>
    <mergeCell ref="AW14:AY14"/>
    <mergeCell ref="AZ14:BB14"/>
    <mergeCell ref="AW10:AY12"/>
    <mergeCell ref="AZ10:BB12"/>
    <mergeCell ref="AG12:AJ12"/>
    <mergeCell ref="AK12:AN12"/>
    <mergeCell ref="AO12:AS12"/>
    <mergeCell ref="AC14:AN14"/>
    <mergeCell ref="AC12:AF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CJ6:CK6"/>
    <mergeCell ref="AY6:BE6"/>
    <mergeCell ref="BF6:CH6"/>
    <mergeCell ref="BF4:CH4"/>
    <mergeCell ref="BF2:CH2"/>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115"/>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1078</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357" t="s">
        <v>13</v>
      </c>
      <c r="C10" s="1355"/>
      <c r="D10" s="1355"/>
      <c r="E10" s="1355"/>
      <c r="F10" s="1355"/>
      <c r="G10" s="1355"/>
      <c r="H10" s="1355"/>
      <c r="I10" s="1355"/>
      <c r="J10" s="1355"/>
      <c r="K10" s="1355"/>
      <c r="L10" s="1355"/>
      <c r="M10" s="1355"/>
      <c r="N10" s="1355"/>
      <c r="O10" s="1355"/>
      <c r="P10" s="1355"/>
      <c r="Q10" s="1355"/>
      <c r="R10" s="1355"/>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2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2">
      <c r="A14" s="480">
        <v>23</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SHEET'!J42=""),'DATA ENTRY SHEET'!J42,"")</f>
        <v/>
      </c>
      <c r="V14" s="1448"/>
      <c r="W14" s="1448"/>
      <c r="X14" s="1448"/>
      <c r="Y14" s="1448"/>
      <c r="Z14" s="1448"/>
      <c r="AA14" s="1448"/>
      <c r="AB14" s="1449"/>
      <c r="AC14" s="1638" t="str">
        <f>IF('DATA ENTRY SHEET'!AW42&lt;&gt;"",IF(NOT(TRIM(MID($AC$8,FIND(":",$AC$8)+1,9))="EDLP"),IF(NOT(TRIM(MID($AC$8,FIND(":",$AC$8)+1,9))="NON-EDLP"),TEXT('DATA ENTRY SHEET'!AW42,"$#0.00"),_xlfn.CONCAT(TEXT('DATA ENTRY SHEET'!AW42,"$#0.00")," (NON-EDLP, ADJ is $0.00)")),_xlfn.CONCAT(TEXT('DATA ENTRY SHEET'!AW42,"$#0.00")," (EDLP, ADJ is $0.00)")),"")</f>
        <v/>
      </c>
      <c r="AD14" s="1639"/>
      <c r="AE14" s="1639"/>
      <c r="AF14" s="1639"/>
      <c r="AG14" s="1639"/>
      <c r="AH14" s="1639"/>
      <c r="AI14" s="1639"/>
      <c r="AJ14" s="1639"/>
      <c r="AK14" s="1639"/>
      <c r="AL14" s="1639"/>
      <c r="AM14" s="1639"/>
      <c r="AN14" s="1640"/>
      <c r="AO14" s="1450" t="str">
        <f>IF(NOT('DATA ENTRY SHEET'!BG42=""),'DATA ENTRY SHEET'!BG42,"")</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SHEET'!BN42=""),'DATA ENTRY SHEET'!BN42,"")</f>
        <v/>
      </c>
      <c r="BY14" s="1469"/>
      <c r="BZ14" s="1469"/>
      <c r="CA14" s="1470"/>
      <c r="CB14" s="1465" t="str">
        <f>IF(NOT('DATA ENTRY SHEET'!AR42=""),'DATA ENTRY SHEET'!AR42,"")</f>
        <v/>
      </c>
      <c r="CC14" s="1466"/>
      <c r="CD14" s="1467"/>
      <c r="CE14" s="1471"/>
      <c r="CF14" s="1472"/>
      <c r="CG14" s="1472"/>
      <c r="CH14" s="1473"/>
      <c r="CI14" s="190"/>
      <c r="CJ14" s="190"/>
      <c r="CK14" s="190"/>
      <c r="CL14" s="190"/>
      <c r="CM14" s="190"/>
      <c r="CN14" s="190"/>
      <c r="CO14" s="190"/>
      <c r="CP14" s="190"/>
    </row>
    <row r="15" spans="1:115" ht="15" customHeight="1" x14ac:dyDescent="0.2">
      <c r="A15" s="480"/>
      <c r="B15" s="1501" t="str">
        <f>IF(NOT('DATA ENTRY SHEET'!B42=""),'DATA ENTRY SHEET'!B42,"")</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SHEET'!AD42=""),'DATA ENTRY SHEET'!AD42,"")</f>
        <v/>
      </c>
      <c r="V15" s="1642"/>
      <c r="W15" s="1642"/>
      <c r="X15" s="1642"/>
      <c r="Y15" s="1642"/>
      <c r="Z15" s="1642"/>
      <c r="AA15" s="1642"/>
      <c r="AB15" s="1643"/>
      <c r="AC15" s="1644" t="str">
        <f>IF(NOT('DATA ENTRY SHEET'!BA42=""),IF('DATA ENTRY SHEET'!F42="","UPK?",TEXT('DATA ENTRY SHEET'!BA42/'DATA ENTRY SHEET'!F42,"$#0.00")),"")</f>
        <v/>
      </c>
      <c r="AD15" s="1645"/>
      <c r="AE15" s="1645"/>
      <c r="AF15" s="1646"/>
      <c r="AG15" s="1644" t="str">
        <f>IF(NOT('DATA ENTRY SHEET'!BB42=""),IF('DATA ENTRY SHEET'!F42="","UPK?",TEXT('DATA ENTRY SHEET'!BB42/'DATA ENTRY SHEET'!F42,"$#0.00")),"")</f>
        <v/>
      </c>
      <c r="AH15" s="1645"/>
      <c r="AI15" s="1645"/>
      <c r="AJ15" s="1646"/>
      <c r="AK15" s="1644" t="str">
        <f>IF(NOT('DATA ENTRY SHEET'!BC42=""),IF('DATA ENTRY SHEET'!F42="","UPK?",TEXT('DATA ENTRY SHEET'!BC42/'DATA ENTRY SHEET'!F42,"$#0.00")),"")</f>
        <v/>
      </c>
      <c r="AL15" s="1645"/>
      <c r="AM15" s="1645"/>
      <c r="AN15" s="1646"/>
      <c r="AO15" s="1510" t="str">
        <f>IF(NOT('DATA ENTRY SHEET'!BH42=""),'DATA ENTRY SHEET'!BH42,"")</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SHEET'!BK42=""),'DATA ENTRY SHEET'!BK42,"")</f>
        <v/>
      </c>
      <c r="BG15" s="1481"/>
      <c r="BH15" s="1481"/>
      <c r="BI15" s="1481"/>
      <c r="BJ15" s="1481"/>
      <c r="BK15" s="1482"/>
      <c r="BL15" s="1480" t="str">
        <f>IF(NOT('DATA ENTRY SHEET'!BL42=""),'DATA ENTRY SHEET'!BL42,"")</f>
        <v/>
      </c>
      <c r="BM15" s="1481"/>
      <c r="BN15" s="1481"/>
      <c r="BO15" s="1481"/>
      <c r="BP15" s="1481"/>
      <c r="BQ15" s="1482"/>
      <c r="BR15" s="1480" t="str">
        <f>IF(NOT('DATA ENTRY SHEET'!BM42=""),'DATA ENTRY SHEET'!BM42,"")</f>
        <v/>
      </c>
      <c r="BS15" s="1481"/>
      <c r="BT15" s="1481"/>
      <c r="BU15" s="1481"/>
      <c r="BV15" s="1481"/>
      <c r="BW15" s="1482"/>
      <c r="BX15" s="1483" t="str">
        <f>IF(NOT('DATA ENTRY SHEET'!BO42=""),'DATA ENTRY SHEET'!BO42,"")</f>
        <v/>
      </c>
      <c r="BY15" s="1484"/>
      <c r="BZ15" s="1484"/>
      <c r="CA15" s="1485"/>
      <c r="CB15" s="1486"/>
      <c r="CC15" s="1487"/>
      <c r="CD15" s="1488"/>
      <c r="CE15" s="1474"/>
      <c r="CF15" s="1475"/>
      <c r="CG15" s="1475"/>
      <c r="CH15" s="1476"/>
      <c r="CI15" s="190"/>
      <c r="CJ15" s="190"/>
      <c r="CK15" s="190"/>
      <c r="CL15" s="190"/>
      <c r="CM15" s="190"/>
      <c r="CN15" s="190"/>
      <c r="CO15" s="190"/>
      <c r="CP15" s="190"/>
    </row>
    <row r="16" spans="1:115" ht="15" customHeight="1" x14ac:dyDescent="0.2">
      <c r="A16" s="480"/>
      <c r="B16" s="1615" t="str">
        <f>IF(NOT('DATA ENTRY SHEET'!C42=""),'DATA ENTRY SHEET'!C42,"")</f>
        <v/>
      </c>
      <c r="C16" s="1616"/>
      <c r="D16" s="1616"/>
      <c r="E16" s="1616"/>
      <c r="F16" s="1616"/>
      <c r="G16" s="1616"/>
      <c r="H16" s="1616"/>
      <c r="I16" s="1616"/>
      <c r="J16" s="1616"/>
      <c r="K16" s="1616"/>
      <c r="L16" s="1616"/>
      <c r="M16" s="1616"/>
      <c r="N16" s="1616"/>
      <c r="O16" s="1616"/>
      <c r="P16" s="1616"/>
      <c r="Q16" s="1616"/>
      <c r="R16" s="1616"/>
      <c r="S16" s="1616"/>
      <c r="T16" s="655" t="str">
        <f>IF('DATA ENTRY SHEET'!AG42&lt;&gt;"",LEFT('DATA ENTRY SHEET'!AG42,1),"")</f>
        <v/>
      </c>
      <c r="U16" s="1650" t="str">
        <f>IF(NOT('DATA ENTRY SHEET'!AF42=""),'DATA ENTRY SHEET'!AF42,"")</f>
        <v/>
      </c>
      <c r="V16" s="1651"/>
      <c r="W16" s="1651"/>
      <c r="X16" s="1651"/>
      <c r="Y16" s="1651"/>
      <c r="Z16" s="1651"/>
      <c r="AA16" s="1651"/>
      <c r="AB16" s="1652"/>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SHEET'!BI42=""),'DATA ENTRY SHEET'!BI42,"")</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SHEET'!BP42=""),'DATA ENTRY SHEET'!BP42,"")</f>
        <v/>
      </c>
      <c r="BY16" s="1484"/>
      <c r="BZ16" s="1484"/>
      <c r="CA16" s="1485"/>
      <c r="CB16" s="1513" t="str">
        <f>IF(NOT('DATA ENTRY SHEET'!AP42=""),'DATA ENTRY SHEET'!AP42,"")</f>
        <v/>
      </c>
      <c r="CC16" s="1514"/>
      <c r="CD16" s="1515"/>
      <c r="CE16" s="1474"/>
      <c r="CF16" s="1475"/>
      <c r="CG16" s="1475"/>
      <c r="CH16" s="1476"/>
      <c r="CI16" s="190"/>
      <c r="CJ16" s="190"/>
      <c r="CK16" s="190"/>
      <c r="CL16" s="190"/>
      <c r="CM16" s="190"/>
      <c r="CN16" s="190"/>
      <c r="CO16" s="190"/>
      <c r="CP16" s="190"/>
    </row>
    <row r="17" spans="1:94" ht="15" customHeight="1" thickBot="1" x14ac:dyDescent="0.25">
      <c r="A17" s="480"/>
      <c r="B17" s="1516" t="str">
        <f>IF(NOT('DATA ENTRY SHEET'!D42=""),'DATA ENTRY SHEET'!D42,"")</f>
        <v/>
      </c>
      <c r="C17" s="1517"/>
      <c r="D17" s="1517"/>
      <c r="E17" s="1518"/>
      <c r="F17" s="1519" t="str">
        <f>IF(NOT('DATA ENTRY SHEET'!E42=""),'DATA ENTRY SHEET'!E42,"")</f>
        <v/>
      </c>
      <c r="G17" s="1520"/>
      <c r="H17" s="1521"/>
      <c r="I17" s="1522" t="str">
        <f>IF(NOT('DATA ENTRY SHEET'!F42=""),'DATA ENTRY SHEET'!F42,"")</f>
        <v/>
      </c>
      <c r="J17" s="1518"/>
      <c r="K17" s="1522" t="str">
        <f>IF(NOT('DATA ENTRY SHEET'!G42=""),'DATA ENTRY SHEET'!G42,"")</f>
        <v/>
      </c>
      <c r="L17" s="1518"/>
      <c r="M17" s="1523" t="str">
        <f>IF(NOT('DATA ENTRY SHEET'!H42=""),'DATA ENTRY SHEET'!H42,"")</f>
        <v/>
      </c>
      <c r="N17" s="1524"/>
      <c r="O17" s="1524"/>
      <c r="P17" s="1524"/>
      <c r="Q17" s="1525"/>
      <c r="R17" s="1522" t="str">
        <f>IF(NOT('DATA ENTRY SHEET'!I42=""),'DATA ENTRY SHEET'!I42,"")</f>
        <v/>
      </c>
      <c r="S17" s="1517"/>
      <c r="T17" s="1518"/>
      <c r="U17" s="1647" t="str">
        <f>IF(NOT('DATA ENTRY SHEET'!AE42=""),'DATA ENTRY SHEET'!AE42,"")</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SHEET'!BJ42=""),'DATA ENTRY SHEET'!BJ42,"")</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SHEET'!AU42=""),'DATA ENTRY SHEET'!AU42,"")</f>
        <v/>
      </c>
      <c r="BV17" s="1569"/>
      <c r="BW17" s="1570"/>
      <c r="BX17" s="1571"/>
      <c r="BY17" s="1572"/>
      <c r="BZ17" s="1572"/>
      <c r="CA17" s="1573"/>
      <c r="CB17" s="1556" t="str">
        <f>IF(NOT('DATA ENTRY SHEET'!AQ42=""),'DATA ENTRY SHEET'!AQ42,"")</f>
        <v/>
      </c>
      <c r="CC17" s="1557"/>
      <c r="CD17" s="1558"/>
      <c r="CE17" s="1477"/>
      <c r="CF17" s="1478"/>
      <c r="CG17" s="1478"/>
      <c r="CH17" s="1479"/>
      <c r="CI17" s="190"/>
      <c r="CJ17" s="190"/>
      <c r="CK17" s="190"/>
      <c r="CL17" s="190"/>
      <c r="CM17" s="190"/>
      <c r="CN17" s="190"/>
      <c r="CO17" s="190"/>
      <c r="CP17" s="190"/>
    </row>
    <row r="18" spans="1:94"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2">
      <c r="A19" s="432">
        <v>24</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SHEET'!J43=""),'DATA ENTRY SHEET'!J43,"")</f>
        <v/>
      </c>
      <c r="V19" s="1448"/>
      <c r="W19" s="1448"/>
      <c r="X19" s="1448"/>
      <c r="Y19" s="1448"/>
      <c r="Z19" s="1448"/>
      <c r="AA19" s="1448"/>
      <c r="AB19" s="1449"/>
      <c r="AC19" s="1638" t="str">
        <f>IF('DATA ENTRY SHEET'!AW43&lt;&gt;"",IF(NOT(TRIM(MID($AC$8,FIND(":",$AC$8)+1,9))="EDLP"),IF(NOT(TRIM(MID($AC$8,FIND(":",$AC$8)+1,9))="NON-EDLP"),TEXT('DATA ENTRY SHEET'!AW43,"$#0.00"),_xlfn.CONCAT(TEXT('DATA ENTRY SHEET'!AW43,"$#0.00")," (NON-EDLP, ADJ is $0.00)")),_xlfn.CONCAT(TEXT('DATA ENTRY SHEET'!AW43,"$#0.00")," (EDLP, ADJ is $0.00)")),"")</f>
        <v/>
      </c>
      <c r="AD19" s="1639"/>
      <c r="AE19" s="1639"/>
      <c r="AF19" s="1639"/>
      <c r="AG19" s="1639"/>
      <c r="AH19" s="1639"/>
      <c r="AI19" s="1639"/>
      <c r="AJ19" s="1639"/>
      <c r="AK19" s="1639"/>
      <c r="AL19" s="1639"/>
      <c r="AM19" s="1639"/>
      <c r="AN19" s="1640"/>
      <c r="AO19" s="1450" t="str">
        <f>IF(NOT('DATA ENTRY SHEET'!BG43=""),'DATA ENTRY SHEET'!BG43,"")</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SHEET'!BN43=""),'DATA ENTRY SHEET'!BN43,"")</f>
        <v/>
      </c>
      <c r="BY19" s="1469"/>
      <c r="BZ19" s="1469"/>
      <c r="CA19" s="1470"/>
      <c r="CB19" s="1465" t="str">
        <f>IF(NOT('DATA ENTRY SHEET'!AR43=""),'DATA ENTRY SHEET'!AR43,"")</f>
        <v/>
      </c>
      <c r="CC19" s="1466"/>
      <c r="CD19" s="1467"/>
      <c r="CE19" s="1471"/>
      <c r="CF19" s="1472"/>
      <c r="CG19" s="1472"/>
      <c r="CH19" s="1473"/>
      <c r="CI19" s="190"/>
      <c r="CJ19" s="190"/>
      <c r="CK19" s="190"/>
      <c r="CL19" s="190"/>
      <c r="CM19" s="190"/>
      <c r="CN19" s="190"/>
      <c r="CO19" s="190"/>
      <c r="CP19" s="190"/>
    </row>
    <row r="20" spans="1:94" ht="15" customHeight="1" x14ac:dyDescent="0.2">
      <c r="A20" s="432"/>
      <c r="B20" s="1501" t="str">
        <f>IF(NOT('DATA ENTRY SHEET'!B43=""),'DATA ENTRY SHEET'!B43,"")</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SHEET'!AD43=""),'DATA ENTRY SHEET'!AD43,"")</f>
        <v/>
      </c>
      <c r="V20" s="1642"/>
      <c r="W20" s="1642"/>
      <c r="X20" s="1642"/>
      <c r="Y20" s="1642"/>
      <c r="Z20" s="1642"/>
      <c r="AA20" s="1642"/>
      <c r="AB20" s="1643"/>
      <c r="AC20" s="1644" t="str">
        <f>IF(NOT('DATA ENTRY SHEET'!BA43=""),IF('DATA ENTRY SHEET'!F43="","UPK?",TEXT('DATA ENTRY SHEET'!BA43/'DATA ENTRY SHEET'!F43,"$#0.00")),"")</f>
        <v/>
      </c>
      <c r="AD20" s="1645"/>
      <c r="AE20" s="1645"/>
      <c r="AF20" s="1646"/>
      <c r="AG20" s="1644" t="str">
        <f>IF(NOT('DATA ENTRY SHEET'!BB43=""),IF('DATA ENTRY SHEET'!F43="","UPK?",TEXT('DATA ENTRY SHEET'!BB43/'DATA ENTRY SHEET'!F43,"$#0.00")),"")</f>
        <v/>
      </c>
      <c r="AH20" s="1645"/>
      <c r="AI20" s="1645"/>
      <c r="AJ20" s="1646"/>
      <c r="AK20" s="1644" t="str">
        <f>IF(NOT('DATA ENTRY SHEET'!BC43=""),IF('DATA ENTRY SHEET'!F43="","UPK?",TEXT('DATA ENTRY SHEET'!BC43/'DATA ENTRY SHEET'!F43,"$#0.00")),"")</f>
        <v/>
      </c>
      <c r="AL20" s="1645"/>
      <c r="AM20" s="1645"/>
      <c r="AN20" s="1646"/>
      <c r="AO20" s="1510" t="str">
        <f>IF(NOT('DATA ENTRY SHEET'!BH43=""),'DATA ENTRY SHEET'!BH43,"")</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SHEET'!BK43=""),'DATA ENTRY SHEET'!BK43,"")</f>
        <v/>
      </c>
      <c r="BG20" s="1481"/>
      <c r="BH20" s="1481"/>
      <c r="BI20" s="1481"/>
      <c r="BJ20" s="1481"/>
      <c r="BK20" s="1482"/>
      <c r="BL20" s="1480" t="str">
        <f>IF(NOT('DATA ENTRY SHEET'!BL43=""),'DATA ENTRY SHEET'!BL43,"")</f>
        <v/>
      </c>
      <c r="BM20" s="1481"/>
      <c r="BN20" s="1481"/>
      <c r="BO20" s="1481"/>
      <c r="BP20" s="1481"/>
      <c r="BQ20" s="1482"/>
      <c r="BR20" s="1480" t="str">
        <f>IF(NOT('DATA ENTRY SHEET'!BM43=""),'DATA ENTRY SHEET'!BM43,"")</f>
        <v/>
      </c>
      <c r="BS20" s="1481"/>
      <c r="BT20" s="1481"/>
      <c r="BU20" s="1481"/>
      <c r="BV20" s="1481"/>
      <c r="BW20" s="1482"/>
      <c r="BX20" s="1483" t="str">
        <f>IF(NOT('DATA ENTRY SHEET'!BO43=""),'DATA ENTRY SHEET'!BO43,"")</f>
        <v/>
      </c>
      <c r="BY20" s="1484"/>
      <c r="BZ20" s="1484"/>
      <c r="CA20" s="1485"/>
      <c r="CB20" s="1486"/>
      <c r="CC20" s="1487"/>
      <c r="CD20" s="1488"/>
      <c r="CE20" s="1474"/>
      <c r="CF20" s="1475"/>
      <c r="CG20" s="1475"/>
      <c r="CH20" s="1476"/>
      <c r="CI20" s="190"/>
      <c r="CJ20" s="190"/>
      <c r="CK20" s="190"/>
      <c r="CL20" s="190"/>
      <c r="CM20" s="190"/>
      <c r="CN20" s="190"/>
      <c r="CO20" s="190"/>
      <c r="CP20" s="190"/>
    </row>
    <row r="21" spans="1:94" ht="15" customHeight="1" x14ac:dyDescent="0.2">
      <c r="A21" s="432"/>
      <c r="B21" s="1615" t="str">
        <f>IF(NOT('DATA ENTRY SHEET'!C43=""),'DATA ENTRY SHEET'!C43,"")</f>
        <v/>
      </c>
      <c r="C21" s="1616"/>
      <c r="D21" s="1616"/>
      <c r="E21" s="1616"/>
      <c r="F21" s="1616"/>
      <c r="G21" s="1616"/>
      <c r="H21" s="1616"/>
      <c r="I21" s="1616"/>
      <c r="J21" s="1616"/>
      <c r="K21" s="1616"/>
      <c r="L21" s="1616"/>
      <c r="M21" s="1616"/>
      <c r="N21" s="1616"/>
      <c r="O21" s="1616"/>
      <c r="P21" s="1616"/>
      <c r="Q21" s="1616"/>
      <c r="R21" s="1616"/>
      <c r="S21" s="1616"/>
      <c r="T21" s="655" t="str">
        <f>IF('DATA ENTRY SHEET'!AG43&lt;&gt;"",LEFT('DATA ENTRY SHEET'!AG43,1),"")</f>
        <v/>
      </c>
      <c r="U21" s="1650" t="str">
        <f>IF(NOT('DATA ENTRY SHEET'!AF43=""),'DATA ENTRY SHEET'!AF43,"")</f>
        <v/>
      </c>
      <c r="V21" s="1651"/>
      <c r="W21" s="1651"/>
      <c r="X21" s="1651"/>
      <c r="Y21" s="1651"/>
      <c r="Z21" s="1651"/>
      <c r="AA21" s="1651"/>
      <c r="AB21" s="1652"/>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SHEET'!BI43=""),'DATA ENTRY SHEET'!BI43,"")</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SHEET'!BP43=""),'DATA ENTRY SHEET'!BP43,"")</f>
        <v/>
      </c>
      <c r="BY21" s="1484"/>
      <c r="BZ21" s="1484"/>
      <c r="CA21" s="1485"/>
      <c r="CB21" s="1513" t="str">
        <f>IF(NOT('DATA ENTRY SHEET'!AP43=""),'DATA ENTRY SHEET'!AP43,"")</f>
        <v/>
      </c>
      <c r="CC21" s="1514"/>
      <c r="CD21" s="1515"/>
      <c r="CE21" s="1474"/>
      <c r="CF21" s="1475"/>
      <c r="CG21" s="1475"/>
      <c r="CH21" s="1476"/>
      <c r="CI21" s="190"/>
      <c r="CJ21" s="190"/>
      <c r="CK21" s="190"/>
      <c r="CL21" s="190"/>
      <c r="CM21" s="190"/>
      <c r="CN21" s="190"/>
      <c r="CO21" s="190"/>
      <c r="CP21" s="190"/>
    </row>
    <row r="22" spans="1:94" ht="15" customHeight="1" thickBot="1" x14ac:dyDescent="0.25">
      <c r="A22" s="432"/>
      <c r="B22" s="1516" t="str">
        <f>IF(NOT('DATA ENTRY SHEET'!D43=""),'DATA ENTRY SHEET'!D43,"")</f>
        <v/>
      </c>
      <c r="C22" s="1517"/>
      <c r="D22" s="1517"/>
      <c r="E22" s="1518"/>
      <c r="F22" s="1519" t="str">
        <f>IF(NOT('DATA ENTRY SHEET'!E43=""),'DATA ENTRY SHEET'!E43,"")</f>
        <v/>
      </c>
      <c r="G22" s="1520"/>
      <c r="H22" s="1521"/>
      <c r="I22" s="1522" t="str">
        <f>IF(NOT('DATA ENTRY SHEET'!F43=""),'DATA ENTRY SHEET'!F43,"")</f>
        <v/>
      </c>
      <c r="J22" s="1518"/>
      <c r="K22" s="1522" t="str">
        <f>IF(NOT('DATA ENTRY SHEET'!G43=""),'DATA ENTRY SHEET'!G43,"")</f>
        <v/>
      </c>
      <c r="L22" s="1518"/>
      <c r="M22" s="1523" t="str">
        <f>IF(NOT('DATA ENTRY SHEET'!H43=""),'DATA ENTRY SHEET'!H43,"")</f>
        <v/>
      </c>
      <c r="N22" s="1524"/>
      <c r="O22" s="1524"/>
      <c r="P22" s="1524"/>
      <c r="Q22" s="1525"/>
      <c r="R22" s="1522" t="str">
        <f>IF(NOT('DATA ENTRY SHEET'!I43=""),'DATA ENTRY SHEET'!I43,"")</f>
        <v/>
      </c>
      <c r="S22" s="1517"/>
      <c r="T22" s="1518"/>
      <c r="U22" s="1647" t="str">
        <f>IF(NOT('DATA ENTRY SHEET'!AE43=""),'DATA ENTRY SHEET'!AE43,"")</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SHEET'!BJ43=""),'DATA ENTRY SHEET'!BJ43,"")</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SHEET'!AU43=""),'DATA ENTRY SHEET'!AU43,"")</f>
        <v/>
      </c>
      <c r="BV22" s="1569"/>
      <c r="BW22" s="1570"/>
      <c r="BX22" s="1571"/>
      <c r="BY22" s="1572"/>
      <c r="BZ22" s="1572"/>
      <c r="CA22" s="1573"/>
      <c r="CB22" s="1556" t="str">
        <f>IF(NOT('DATA ENTRY SHEET'!AQ43=""),'DATA ENTRY SHEET'!AQ43,"")</f>
        <v/>
      </c>
      <c r="CC22" s="1557"/>
      <c r="CD22" s="1558"/>
      <c r="CE22" s="1477"/>
      <c r="CF22" s="1478"/>
      <c r="CG22" s="1478"/>
      <c r="CH22" s="1479"/>
      <c r="CI22" s="190"/>
      <c r="CJ22" s="190"/>
      <c r="CK22" s="190"/>
      <c r="CL22" s="190"/>
      <c r="CM22" s="190"/>
      <c r="CN22" s="190"/>
      <c r="CO22" s="190"/>
      <c r="CP22" s="190"/>
    </row>
    <row r="23" spans="1:94"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2">
      <c r="A24" s="432">
        <v>25</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SHEET'!J44=""),'DATA ENTRY SHEET'!J44,"")</f>
        <v/>
      </c>
      <c r="V24" s="1448"/>
      <c r="W24" s="1448"/>
      <c r="X24" s="1448"/>
      <c r="Y24" s="1448"/>
      <c r="Z24" s="1448"/>
      <c r="AA24" s="1448"/>
      <c r="AB24" s="1449"/>
      <c r="AC24" s="1638" t="str">
        <f>IF('DATA ENTRY SHEET'!AW44&lt;&gt;"",IF(NOT(TRIM(MID($AC$8,FIND(":",$AC$8)+1,9))="EDLP"),IF(NOT(TRIM(MID($AC$8,FIND(":",$AC$8)+1,9))="NON-EDLP"),TEXT('DATA ENTRY SHEET'!AW44,"$#0.00"),_xlfn.CONCAT(TEXT('DATA ENTRY SHEET'!AW44,"$#0.00")," (NON-EDLP, ADJ is $0.00)")),_xlfn.CONCAT(TEXT('DATA ENTRY SHEET'!AW44,"$#0.00")," (EDLP, ADJ is $0.00)")),"")</f>
        <v/>
      </c>
      <c r="AD24" s="1639"/>
      <c r="AE24" s="1639"/>
      <c r="AF24" s="1639"/>
      <c r="AG24" s="1639"/>
      <c r="AH24" s="1639"/>
      <c r="AI24" s="1639"/>
      <c r="AJ24" s="1639"/>
      <c r="AK24" s="1639"/>
      <c r="AL24" s="1639"/>
      <c r="AM24" s="1639"/>
      <c r="AN24" s="1640"/>
      <c r="AO24" s="1450" t="str">
        <f>IF(NOT('DATA ENTRY SHEET'!BG44=""),'DATA ENTRY SHEET'!BG44,"")</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SHEET'!BN44=""),'DATA ENTRY SHEET'!BN44,"")</f>
        <v/>
      </c>
      <c r="BY24" s="1469"/>
      <c r="BZ24" s="1469"/>
      <c r="CA24" s="1470"/>
      <c r="CB24" s="1465" t="str">
        <f>IF(NOT('DATA ENTRY SHEET'!AR44=""),'DATA ENTRY SHEET'!AR44,"")</f>
        <v/>
      </c>
      <c r="CC24" s="1466"/>
      <c r="CD24" s="1467"/>
      <c r="CE24" s="1471"/>
      <c r="CF24" s="1472"/>
      <c r="CG24" s="1472"/>
      <c r="CH24" s="1473"/>
      <c r="CI24" s="190"/>
      <c r="CJ24" s="190"/>
      <c r="CK24" s="190"/>
      <c r="CL24" s="190"/>
      <c r="CM24" s="190"/>
      <c r="CN24" s="190"/>
      <c r="CO24" s="190"/>
      <c r="CP24" s="190"/>
    </row>
    <row r="25" spans="1:94" ht="15" customHeight="1" x14ac:dyDescent="0.2">
      <c r="A25" s="432"/>
      <c r="B25" s="1501" t="str">
        <f>IF(NOT('DATA ENTRY SHEET'!B44=""),'DATA ENTRY SHEET'!B44,"")</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SHEET'!AD44=""),'DATA ENTRY SHEET'!AD44,"")</f>
        <v/>
      </c>
      <c r="V25" s="1642"/>
      <c r="W25" s="1642"/>
      <c r="X25" s="1642"/>
      <c r="Y25" s="1642"/>
      <c r="Z25" s="1642"/>
      <c r="AA25" s="1642"/>
      <c r="AB25" s="1643"/>
      <c r="AC25" s="1644" t="str">
        <f>IF(NOT('DATA ENTRY SHEET'!BA44=""),IF('DATA ENTRY SHEET'!F44="","UPK?",TEXT('DATA ENTRY SHEET'!BA44/'DATA ENTRY SHEET'!F44,"$#0.00")),"")</f>
        <v/>
      </c>
      <c r="AD25" s="1645"/>
      <c r="AE25" s="1645"/>
      <c r="AF25" s="1646"/>
      <c r="AG25" s="1644" t="str">
        <f>IF(NOT('DATA ENTRY SHEET'!BB44=""),IF('DATA ENTRY SHEET'!F44="","UPK?",TEXT('DATA ENTRY SHEET'!BB44/'DATA ENTRY SHEET'!F44,"$#0.00")),"")</f>
        <v/>
      </c>
      <c r="AH25" s="1645"/>
      <c r="AI25" s="1645"/>
      <c r="AJ25" s="1646"/>
      <c r="AK25" s="1644" t="str">
        <f>IF(NOT('DATA ENTRY SHEET'!BC44=""),IF('DATA ENTRY SHEET'!F44="","UPK?",TEXT('DATA ENTRY SHEET'!BC44/'DATA ENTRY SHEET'!F44,"$#0.00")),"")</f>
        <v/>
      </c>
      <c r="AL25" s="1645"/>
      <c r="AM25" s="1645"/>
      <c r="AN25" s="1646"/>
      <c r="AO25" s="1510" t="str">
        <f>IF(NOT('DATA ENTRY SHEET'!BH44=""),'DATA ENTRY SHEET'!BH44,"")</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SHEET'!BK44=""),'DATA ENTRY SHEET'!BK44,"")</f>
        <v/>
      </c>
      <c r="BG25" s="1481"/>
      <c r="BH25" s="1481"/>
      <c r="BI25" s="1481"/>
      <c r="BJ25" s="1481"/>
      <c r="BK25" s="1482"/>
      <c r="BL25" s="1480" t="str">
        <f>IF(NOT('DATA ENTRY SHEET'!BL44=""),'DATA ENTRY SHEET'!BL44,"")</f>
        <v/>
      </c>
      <c r="BM25" s="1481"/>
      <c r="BN25" s="1481"/>
      <c r="BO25" s="1481"/>
      <c r="BP25" s="1481"/>
      <c r="BQ25" s="1482"/>
      <c r="BR25" s="1480" t="str">
        <f>IF(NOT('DATA ENTRY SHEET'!BM44=""),'DATA ENTRY SHEET'!BM44,"")</f>
        <v/>
      </c>
      <c r="BS25" s="1481"/>
      <c r="BT25" s="1481"/>
      <c r="BU25" s="1481"/>
      <c r="BV25" s="1481"/>
      <c r="BW25" s="1482"/>
      <c r="BX25" s="1483" t="str">
        <f>IF(NOT('DATA ENTRY SHEET'!BO44=""),'DATA ENTRY SHEET'!BO44,"")</f>
        <v/>
      </c>
      <c r="BY25" s="1484"/>
      <c r="BZ25" s="1484"/>
      <c r="CA25" s="1485"/>
      <c r="CB25" s="1486"/>
      <c r="CC25" s="1487"/>
      <c r="CD25" s="1488"/>
      <c r="CE25" s="1474"/>
      <c r="CF25" s="1475"/>
      <c r="CG25" s="1475"/>
      <c r="CH25" s="1476"/>
      <c r="CI25" s="190"/>
      <c r="CJ25" s="190"/>
      <c r="CK25" s="190"/>
      <c r="CL25" s="190"/>
      <c r="CM25" s="190"/>
      <c r="CN25" s="190"/>
      <c r="CO25" s="190"/>
      <c r="CP25" s="190"/>
    </row>
    <row r="26" spans="1:94" ht="15" customHeight="1" x14ac:dyDescent="0.2">
      <c r="A26" s="432"/>
      <c r="B26" s="1615" t="str">
        <f>IF(NOT('DATA ENTRY SHEET'!C44=""),'DATA ENTRY SHEET'!C44,"")</f>
        <v/>
      </c>
      <c r="C26" s="1616"/>
      <c r="D26" s="1616"/>
      <c r="E26" s="1616"/>
      <c r="F26" s="1616"/>
      <c r="G26" s="1616"/>
      <c r="H26" s="1616"/>
      <c r="I26" s="1616"/>
      <c r="J26" s="1616"/>
      <c r="K26" s="1616"/>
      <c r="L26" s="1616"/>
      <c r="M26" s="1616"/>
      <c r="N26" s="1616"/>
      <c r="O26" s="1616"/>
      <c r="P26" s="1616"/>
      <c r="Q26" s="1616"/>
      <c r="R26" s="1616"/>
      <c r="S26" s="1616"/>
      <c r="T26" s="655" t="str">
        <f>IF('DATA ENTRY SHEET'!AG44&lt;&gt;"",LEFT('DATA ENTRY SHEET'!AG44,1),"")</f>
        <v/>
      </c>
      <c r="U26" s="1650" t="str">
        <f>IF(NOT('DATA ENTRY SHEET'!AF44=""),'DATA ENTRY SHEET'!AF44,"")</f>
        <v/>
      </c>
      <c r="V26" s="1651"/>
      <c r="W26" s="1651"/>
      <c r="X26" s="1651"/>
      <c r="Y26" s="1651"/>
      <c r="Z26" s="1651"/>
      <c r="AA26" s="1651"/>
      <c r="AB26" s="1652"/>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SHEET'!BI44=""),'DATA ENTRY SHEET'!BI44,"")</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SHEET'!BP44=""),'DATA ENTRY SHEET'!BP44,"")</f>
        <v/>
      </c>
      <c r="BY26" s="1484"/>
      <c r="BZ26" s="1484"/>
      <c r="CA26" s="1485"/>
      <c r="CB26" s="1513" t="str">
        <f>IF(NOT('DATA ENTRY SHEET'!AP44=""),'DATA ENTRY SHEET'!AP44,"")</f>
        <v/>
      </c>
      <c r="CC26" s="1514"/>
      <c r="CD26" s="1515"/>
      <c r="CE26" s="1474"/>
      <c r="CF26" s="1475"/>
      <c r="CG26" s="1475"/>
      <c r="CH26" s="1476"/>
      <c r="CI26" s="190"/>
      <c r="CJ26" s="190"/>
      <c r="CK26" s="190"/>
      <c r="CL26" s="190"/>
      <c r="CM26" s="190"/>
      <c r="CN26" s="190"/>
      <c r="CO26" s="190"/>
      <c r="CP26" s="190"/>
    </row>
    <row r="27" spans="1:94" ht="15" customHeight="1" thickBot="1" x14ac:dyDescent="0.25">
      <c r="A27" s="432"/>
      <c r="B27" s="1516" t="str">
        <f>IF(NOT('DATA ENTRY SHEET'!D44=""),'DATA ENTRY SHEET'!D44,"")</f>
        <v/>
      </c>
      <c r="C27" s="1517"/>
      <c r="D27" s="1517"/>
      <c r="E27" s="1518"/>
      <c r="F27" s="1519" t="str">
        <f>IF(NOT('DATA ENTRY SHEET'!E44=""),'DATA ENTRY SHEET'!E44,"")</f>
        <v/>
      </c>
      <c r="G27" s="1520"/>
      <c r="H27" s="1521"/>
      <c r="I27" s="1522" t="str">
        <f>IF(NOT('DATA ENTRY SHEET'!F44=""),'DATA ENTRY SHEET'!F44,"")</f>
        <v/>
      </c>
      <c r="J27" s="1518"/>
      <c r="K27" s="1522" t="str">
        <f>IF(NOT('DATA ENTRY SHEET'!G44=""),'DATA ENTRY SHEET'!G44,"")</f>
        <v/>
      </c>
      <c r="L27" s="1518"/>
      <c r="M27" s="1523" t="str">
        <f>IF(NOT('DATA ENTRY SHEET'!H44=""),'DATA ENTRY SHEET'!H44,"")</f>
        <v/>
      </c>
      <c r="N27" s="1524"/>
      <c r="O27" s="1524"/>
      <c r="P27" s="1524"/>
      <c r="Q27" s="1525"/>
      <c r="R27" s="1522" t="str">
        <f>IF(NOT('DATA ENTRY SHEET'!I44=""),'DATA ENTRY SHEET'!I44,"")</f>
        <v/>
      </c>
      <c r="S27" s="1517"/>
      <c r="T27" s="1518"/>
      <c r="U27" s="1647" t="str">
        <f>IF(NOT('DATA ENTRY SHEET'!AE44=""),'DATA ENTRY SHEET'!AE44,"")</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SHEET'!BJ44=""),'DATA ENTRY SHEET'!BJ44,"")</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SHEET'!AU44=""),'DATA ENTRY SHEET'!AU44,"")</f>
        <v/>
      </c>
      <c r="BV27" s="1569"/>
      <c r="BW27" s="1570"/>
      <c r="BX27" s="1571"/>
      <c r="BY27" s="1572"/>
      <c r="BZ27" s="1572"/>
      <c r="CA27" s="1573"/>
      <c r="CB27" s="1556" t="str">
        <f>IF(NOT('DATA ENTRY SHEET'!AQ44=""),'DATA ENTRY SHEET'!AQ44,"")</f>
        <v/>
      </c>
      <c r="CC27" s="1557"/>
      <c r="CD27" s="1558"/>
      <c r="CE27" s="1477"/>
      <c r="CF27" s="1478"/>
      <c r="CG27" s="1478"/>
      <c r="CH27" s="1479"/>
      <c r="CI27" s="190"/>
      <c r="CJ27" s="190"/>
      <c r="CK27" s="190"/>
      <c r="CL27" s="190"/>
      <c r="CM27" s="190"/>
      <c r="CN27" s="190"/>
      <c r="CO27" s="190"/>
      <c r="CP27" s="190"/>
    </row>
    <row r="28" spans="1:94"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2">
      <c r="A29" s="432">
        <v>26</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SHEET'!J45=""),'DATA ENTRY SHEET'!J45,"")</f>
        <v/>
      </c>
      <c r="V29" s="1448"/>
      <c r="W29" s="1448"/>
      <c r="X29" s="1448"/>
      <c r="Y29" s="1448"/>
      <c r="Z29" s="1448"/>
      <c r="AA29" s="1448"/>
      <c r="AB29" s="1449"/>
      <c r="AC29" s="1638" t="str">
        <f>IF('DATA ENTRY SHEET'!AW45&lt;&gt;"",IF(NOT(TRIM(MID($AC$8,FIND(":",$AC$8)+1,9))="EDLP"),IF(NOT(TRIM(MID($AC$8,FIND(":",$AC$8)+1,9))="NON-EDLP"),TEXT('DATA ENTRY SHEET'!AW45,"$#0.00"),_xlfn.CONCAT(TEXT('DATA ENTRY SHEET'!AW45,"$#0.00")," (NON-EDLP, ADJ is $0.00)")),_xlfn.CONCAT(TEXT('DATA ENTRY SHEET'!AW45,"$#0.00")," (EDLP, ADJ is $0.00)")),"")</f>
        <v/>
      </c>
      <c r="AD29" s="1639"/>
      <c r="AE29" s="1639"/>
      <c r="AF29" s="1639"/>
      <c r="AG29" s="1639"/>
      <c r="AH29" s="1639"/>
      <c r="AI29" s="1639"/>
      <c r="AJ29" s="1639"/>
      <c r="AK29" s="1639"/>
      <c r="AL29" s="1639"/>
      <c r="AM29" s="1639"/>
      <c r="AN29" s="1640"/>
      <c r="AO29" s="1450" t="str">
        <f>IF(NOT('DATA ENTRY SHEET'!BG45=""),'DATA ENTRY SHEET'!BG45,"")</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SHEET'!BN45=""),'DATA ENTRY SHEET'!BN45,"")</f>
        <v/>
      </c>
      <c r="BY29" s="1469"/>
      <c r="BZ29" s="1469"/>
      <c r="CA29" s="1470"/>
      <c r="CB29" s="1465" t="str">
        <f>IF(NOT('DATA ENTRY SHEET'!AR45=""),'DATA ENTRY SHEET'!AR45,"")</f>
        <v/>
      </c>
      <c r="CC29" s="1466"/>
      <c r="CD29" s="1467"/>
      <c r="CE29" s="1471"/>
      <c r="CF29" s="1472"/>
      <c r="CG29" s="1472"/>
      <c r="CH29" s="1473"/>
      <c r="CI29" s="190"/>
      <c r="CJ29" s="190"/>
      <c r="CK29" s="190"/>
      <c r="CL29" s="190"/>
      <c r="CM29" s="190"/>
      <c r="CN29" s="190"/>
      <c r="CO29" s="190"/>
      <c r="CP29" s="190"/>
    </row>
    <row r="30" spans="1:94" ht="15" customHeight="1" x14ac:dyDescent="0.2">
      <c r="A30" s="432"/>
      <c r="B30" s="1501" t="str">
        <f>IF(NOT('DATA ENTRY SHEET'!B45=""),'DATA ENTRY SHEET'!B45,"")</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SHEET'!AD45=""),'DATA ENTRY SHEET'!AD45,"")</f>
        <v/>
      </c>
      <c r="V30" s="1642"/>
      <c r="W30" s="1642"/>
      <c r="X30" s="1642"/>
      <c r="Y30" s="1642"/>
      <c r="Z30" s="1642"/>
      <c r="AA30" s="1642"/>
      <c r="AB30" s="1643"/>
      <c r="AC30" s="1644" t="str">
        <f>IF(NOT('DATA ENTRY SHEET'!BA45=""),IF('DATA ENTRY SHEET'!F45="","UPK?",TEXT('DATA ENTRY SHEET'!BA45/'DATA ENTRY SHEET'!F45,"$#0.00")),"")</f>
        <v/>
      </c>
      <c r="AD30" s="1645"/>
      <c r="AE30" s="1645"/>
      <c r="AF30" s="1646"/>
      <c r="AG30" s="1644" t="str">
        <f>IF(NOT('DATA ENTRY SHEET'!BB45=""),IF('DATA ENTRY SHEET'!F45="","UPK?",TEXT('DATA ENTRY SHEET'!BB45/'DATA ENTRY SHEET'!F45,"$#0.00")),"")</f>
        <v/>
      </c>
      <c r="AH30" s="1645"/>
      <c r="AI30" s="1645"/>
      <c r="AJ30" s="1646"/>
      <c r="AK30" s="1644" t="str">
        <f>IF(NOT('DATA ENTRY SHEET'!BC45=""),IF('DATA ENTRY SHEET'!F45="","UPK?",TEXT('DATA ENTRY SHEET'!BC45/'DATA ENTRY SHEET'!F45,"$#0.00")),"")</f>
        <v/>
      </c>
      <c r="AL30" s="1645"/>
      <c r="AM30" s="1645"/>
      <c r="AN30" s="1646"/>
      <c r="AO30" s="1510" t="str">
        <f>IF(NOT('DATA ENTRY SHEET'!BH45=""),'DATA ENTRY SHEET'!BH45,"")</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SHEET'!BK45=""),'DATA ENTRY SHEET'!BK45,"")</f>
        <v/>
      </c>
      <c r="BG30" s="1481"/>
      <c r="BH30" s="1481"/>
      <c r="BI30" s="1481"/>
      <c r="BJ30" s="1481"/>
      <c r="BK30" s="1482"/>
      <c r="BL30" s="1480" t="str">
        <f>IF(NOT('DATA ENTRY SHEET'!BL45=""),'DATA ENTRY SHEET'!BL45,"")</f>
        <v/>
      </c>
      <c r="BM30" s="1481"/>
      <c r="BN30" s="1481"/>
      <c r="BO30" s="1481"/>
      <c r="BP30" s="1481"/>
      <c r="BQ30" s="1482"/>
      <c r="BR30" s="1480" t="str">
        <f>IF(NOT('DATA ENTRY SHEET'!BM45=""),'DATA ENTRY SHEET'!BM45,"")</f>
        <v/>
      </c>
      <c r="BS30" s="1481"/>
      <c r="BT30" s="1481"/>
      <c r="BU30" s="1481"/>
      <c r="BV30" s="1481"/>
      <c r="BW30" s="1482"/>
      <c r="BX30" s="1483" t="str">
        <f>IF(NOT('DATA ENTRY SHEET'!BO45=""),'DATA ENTRY SHEET'!BO45,"")</f>
        <v/>
      </c>
      <c r="BY30" s="1484"/>
      <c r="BZ30" s="1484"/>
      <c r="CA30" s="1485"/>
      <c r="CB30" s="1486"/>
      <c r="CC30" s="1487"/>
      <c r="CD30" s="1488"/>
      <c r="CE30" s="1474"/>
      <c r="CF30" s="1475"/>
      <c r="CG30" s="1475"/>
      <c r="CH30" s="1476"/>
      <c r="CI30" s="190"/>
      <c r="CJ30" s="190"/>
      <c r="CK30" s="190"/>
      <c r="CL30" s="190"/>
      <c r="CM30" s="190"/>
      <c r="CN30" s="190"/>
      <c r="CO30" s="190"/>
      <c r="CP30" s="190"/>
    </row>
    <row r="31" spans="1:94" ht="15" customHeight="1" x14ac:dyDescent="0.2">
      <c r="A31" s="432"/>
      <c r="B31" s="1615" t="str">
        <f>IF(NOT('DATA ENTRY SHEET'!C45=""),'DATA ENTRY SHEET'!C45,"")</f>
        <v/>
      </c>
      <c r="C31" s="1616"/>
      <c r="D31" s="1616"/>
      <c r="E31" s="1616"/>
      <c r="F31" s="1616"/>
      <c r="G31" s="1616"/>
      <c r="H31" s="1616"/>
      <c r="I31" s="1616"/>
      <c r="J31" s="1616"/>
      <c r="K31" s="1616"/>
      <c r="L31" s="1616"/>
      <c r="M31" s="1616"/>
      <c r="N31" s="1616"/>
      <c r="O31" s="1616"/>
      <c r="P31" s="1616"/>
      <c r="Q31" s="1616"/>
      <c r="R31" s="1616"/>
      <c r="S31" s="1616"/>
      <c r="T31" s="655" t="str">
        <f>IF('DATA ENTRY SHEET'!AG45&lt;&gt;"",LEFT('DATA ENTRY SHEET'!AG45,1),"")</f>
        <v/>
      </c>
      <c r="U31" s="1650" t="str">
        <f>IF(NOT('DATA ENTRY SHEET'!AF45=""),'DATA ENTRY SHEET'!AF45,"")</f>
        <v/>
      </c>
      <c r="V31" s="1651"/>
      <c r="W31" s="1651"/>
      <c r="X31" s="1651"/>
      <c r="Y31" s="1651"/>
      <c r="Z31" s="1651"/>
      <c r="AA31" s="1651"/>
      <c r="AB31" s="1652"/>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SHEET'!BI45=""),'DATA ENTRY SHEET'!BI45,"")</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SHEET'!BP45=""),'DATA ENTRY SHEET'!BP45,"")</f>
        <v/>
      </c>
      <c r="BY31" s="1484"/>
      <c r="BZ31" s="1484"/>
      <c r="CA31" s="1485"/>
      <c r="CB31" s="1513" t="str">
        <f>IF(NOT('DATA ENTRY SHEET'!AP45=""),'DATA ENTRY SHEET'!AP45,"")</f>
        <v/>
      </c>
      <c r="CC31" s="1514"/>
      <c r="CD31" s="1515"/>
      <c r="CE31" s="1474"/>
      <c r="CF31" s="1475"/>
      <c r="CG31" s="1475"/>
      <c r="CH31" s="1476"/>
      <c r="CI31" s="190"/>
      <c r="CJ31" s="190"/>
      <c r="CK31" s="190"/>
      <c r="CL31" s="190"/>
      <c r="CM31" s="190"/>
      <c r="CN31" s="190"/>
      <c r="CO31" s="190"/>
      <c r="CP31" s="190"/>
    </row>
    <row r="32" spans="1:94" ht="15" customHeight="1" thickBot="1" x14ac:dyDescent="0.25">
      <c r="A32" s="432"/>
      <c r="B32" s="1516" t="str">
        <f>IF(NOT('DATA ENTRY SHEET'!D45=""),'DATA ENTRY SHEET'!D45,"")</f>
        <v/>
      </c>
      <c r="C32" s="1517"/>
      <c r="D32" s="1517"/>
      <c r="E32" s="1518"/>
      <c r="F32" s="1519" t="str">
        <f>IF(NOT('DATA ENTRY SHEET'!E45=""),'DATA ENTRY SHEET'!E45,"")</f>
        <v/>
      </c>
      <c r="G32" s="1520"/>
      <c r="H32" s="1521"/>
      <c r="I32" s="1522" t="str">
        <f>IF(NOT('DATA ENTRY SHEET'!F45=""),'DATA ENTRY SHEET'!F45,"")</f>
        <v/>
      </c>
      <c r="J32" s="1518"/>
      <c r="K32" s="1522" t="str">
        <f>IF(NOT('DATA ENTRY SHEET'!G45=""),'DATA ENTRY SHEET'!G45,"")</f>
        <v/>
      </c>
      <c r="L32" s="1518"/>
      <c r="M32" s="1523" t="str">
        <f>IF(NOT('DATA ENTRY SHEET'!H45=""),'DATA ENTRY SHEET'!H45,"")</f>
        <v/>
      </c>
      <c r="N32" s="1524"/>
      <c r="O32" s="1524"/>
      <c r="P32" s="1524"/>
      <c r="Q32" s="1525"/>
      <c r="R32" s="1522" t="str">
        <f>IF(NOT('DATA ENTRY SHEET'!I45=""),'DATA ENTRY SHEET'!I45,"")</f>
        <v/>
      </c>
      <c r="S32" s="1517"/>
      <c r="T32" s="1518"/>
      <c r="U32" s="1647" t="str">
        <f>IF(NOT('DATA ENTRY SHEET'!AE45=""),'DATA ENTRY SHEET'!AE45,"")</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SHEET'!BJ45=""),'DATA ENTRY SHEET'!BJ45,"")</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SHEET'!AU45=""),'DATA ENTRY SHEET'!AU45,"")</f>
        <v/>
      </c>
      <c r="BV32" s="1569"/>
      <c r="BW32" s="1570"/>
      <c r="BX32" s="1571"/>
      <c r="BY32" s="1572"/>
      <c r="BZ32" s="1572"/>
      <c r="CA32" s="1573"/>
      <c r="CB32" s="1556" t="str">
        <f>IF(NOT('DATA ENTRY SHEET'!AQ45=""),'DATA ENTRY SHEET'!AQ45,"")</f>
        <v/>
      </c>
      <c r="CC32" s="1557"/>
      <c r="CD32" s="1558"/>
      <c r="CE32" s="1477"/>
      <c r="CF32" s="1478"/>
      <c r="CG32" s="1478"/>
      <c r="CH32" s="1479"/>
      <c r="CI32" s="190"/>
      <c r="CJ32" s="190"/>
      <c r="CK32" s="190"/>
      <c r="CL32" s="190"/>
      <c r="CM32" s="190"/>
      <c r="CN32" s="190"/>
      <c r="CO32" s="190"/>
      <c r="CP32" s="190"/>
    </row>
    <row r="33" spans="1:94"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2">
      <c r="A34" s="432">
        <v>27</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SHEET'!J46=""),'DATA ENTRY SHEET'!J46,"")</f>
        <v/>
      </c>
      <c r="V34" s="1448"/>
      <c r="W34" s="1448"/>
      <c r="X34" s="1448"/>
      <c r="Y34" s="1448"/>
      <c r="Z34" s="1448"/>
      <c r="AA34" s="1448"/>
      <c r="AB34" s="1449"/>
      <c r="AC34" s="1638" t="str">
        <f>IF('DATA ENTRY SHEET'!AW46&lt;&gt;"",IF(NOT(TRIM(MID($AC$8,FIND(":",$AC$8)+1,9))="EDLP"),IF(NOT(TRIM(MID($AC$8,FIND(":",$AC$8)+1,9))="NON-EDLP"),TEXT('DATA ENTRY SHEET'!AW46,"$#0.00"),_xlfn.CONCAT(TEXT('DATA ENTRY SHEET'!AW46,"$#0.00")," (NON-EDLP, ADJ is $0.00)")),_xlfn.CONCAT(TEXT('DATA ENTRY SHEET'!AW46,"$#0.00")," (EDLP, ADJ is $0.00)")),"")</f>
        <v/>
      </c>
      <c r="AD34" s="1639"/>
      <c r="AE34" s="1639"/>
      <c r="AF34" s="1639"/>
      <c r="AG34" s="1639"/>
      <c r="AH34" s="1639"/>
      <c r="AI34" s="1639"/>
      <c r="AJ34" s="1639"/>
      <c r="AK34" s="1639"/>
      <c r="AL34" s="1639"/>
      <c r="AM34" s="1639"/>
      <c r="AN34" s="1640"/>
      <c r="AO34" s="1450" t="str">
        <f>IF(NOT('DATA ENTRY SHEET'!BG46=""),'DATA ENTRY SHEET'!BG46,"")</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SHEET'!BN46=""),'DATA ENTRY SHEET'!BN46,"")</f>
        <v/>
      </c>
      <c r="BY34" s="1469"/>
      <c r="BZ34" s="1469"/>
      <c r="CA34" s="1470"/>
      <c r="CB34" s="1465" t="str">
        <f>IF(NOT('DATA ENTRY SHEET'!AR46=""),'DATA ENTRY SHEET'!AR46,"")</f>
        <v/>
      </c>
      <c r="CC34" s="1466"/>
      <c r="CD34" s="1467"/>
      <c r="CE34" s="1471"/>
      <c r="CF34" s="1472"/>
      <c r="CG34" s="1472"/>
      <c r="CH34" s="1473"/>
      <c r="CI34" s="190"/>
      <c r="CJ34" s="190"/>
      <c r="CK34" s="190"/>
      <c r="CL34" s="190"/>
      <c r="CM34" s="190"/>
      <c r="CN34" s="190"/>
      <c r="CO34" s="190"/>
      <c r="CP34" s="190"/>
    </row>
    <row r="35" spans="1:94" ht="15" customHeight="1" x14ac:dyDescent="0.2">
      <c r="A35" s="432"/>
      <c r="B35" s="1501" t="str">
        <f>IF(NOT('DATA ENTRY SHEET'!B46=""),'DATA ENTRY SHEET'!B46,"")</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SHEET'!AD46=""),'DATA ENTRY SHEET'!AD46,"")</f>
        <v/>
      </c>
      <c r="V35" s="1642"/>
      <c r="W35" s="1642"/>
      <c r="X35" s="1642"/>
      <c r="Y35" s="1642"/>
      <c r="Z35" s="1642"/>
      <c r="AA35" s="1642"/>
      <c r="AB35" s="1643"/>
      <c r="AC35" s="1644" t="str">
        <f>IF(NOT('DATA ENTRY SHEET'!BA46=""),IF('DATA ENTRY SHEET'!F46="","UPK?",TEXT('DATA ENTRY SHEET'!BA46/'DATA ENTRY SHEET'!F46,"$#0.00")),"")</f>
        <v/>
      </c>
      <c r="AD35" s="1645"/>
      <c r="AE35" s="1645"/>
      <c r="AF35" s="1646"/>
      <c r="AG35" s="1644" t="str">
        <f>IF(NOT('DATA ENTRY SHEET'!BB46=""),IF('DATA ENTRY SHEET'!F46="","UPK?",TEXT('DATA ENTRY SHEET'!BB46/'DATA ENTRY SHEET'!F46,"$#0.00")),"")</f>
        <v/>
      </c>
      <c r="AH35" s="1645"/>
      <c r="AI35" s="1645"/>
      <c r="AJ35" s="1646"/>
      <c r="AK35" s="1644" t="str">
        <f>IF(NOT('DATA ENTRY SHEET'!BC46=""),IF('DATA ENTRY SHEET'!F46="","UPK?",TEXT('DATA ENTRY SHEET'!BC46/'DATA ENTRY SHEET'!F46,"$#0.00")),"")</f>
        <v/>
      </c>
      <c r="AL35" s="1645"/>
      <c r="AM35" s="1645"/>
      <c r="AN35" s="1646"/>
      <c r="AO35" s="1510" t="str">
        <f>IF(NOT('DATA ENTRY SHEET'!BH46=""),'DATA ENTRY SHEET'!BH46,"")</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SHEET'!BK46=""),'DATA ENTRY SHEET'!BK46,"")</f>
        <v/>
      </c>
      <c r="BG35" s="1481"/>
      <c r="BH35" s="1481"/>
      <c r="BI35" s="1481"/>
      <c r="BJ35" s="1481"/>
      <c r="BK35" s="1482"/>
      <c r="BL35" s="1480" t="str">
        <f>IF(NOT('DATA ENTRY SHEET'!BL46=""),'DATA ENTRY SHEET'!BL46,"")</f>
        <v/>
      </c>
      <c r="BM35" s="1481"/>
      <c r="BN35" s="1481"/>
      <c r="BO35" s="1481"/>
      <c r="BP35" s="1481"/>
      <c r="BQ35" s="1482"/>
      <c r="BR35" s="1480" t="str">
        <f>IF(NOT('DATA ENTRY SHEET'!BM46=""),'DATA ENTRY SHEET'!BM46,"")</f>
        <v/>
      </c>
      <c r="BS35" s="1481"/>
      <c r="BT35" s="1481"/>
      <c r="BU35" s="1481"/>
      <c r="BV35" s="1481"/>
      <c r="BW35" s="1482"/>
      <c r="BX35" s="1483" t="str">
        <f>IF(NOT('DATA ENTRY SHEET'!BO46=""),'DATA ENTRY SHEET'!BO46,"")</f>
        <v/>
      </c>
      <c r="BY35" s="1484"/>
      <c r="BZ35" s="1484"/>
      <c r="CA35" s="1485"/>
      <c r="CB35" s="1486"/>
      <c r="CC35" s="1487"/>
      <c r="CD35" s="1488"/>
      <c r="CE35" s="1474"/>
      <c r="CF35" s="1475"/>
      <c r="CG35" s="1475"/>
      <c r="CH35" s="1476"/>
      <c r="CI35" s="190"/>
      <c r="CJ35" s="190"/>
      <c r="CK35" s="190"/>
      <c r="CL35" s="190"/>
      <c r="CM35" s="190"/>
      <c r="CN35" s="190"/>
      <c r="CO35" s="190"/>
      <c r="CP35" s="190"/>
    </row>
    <row r="36" spans="1:94" ht="15" customHeight="1" x14ac:dyDescent="0.2">
      <c r="A36" s="432"/>
      <c r="B36" s="1615" t="str">
        <f>IF(NOT('DATA ENTRY SHEET'!C46=""),'DATA ENTRY SHEET'!C46,"")</f>
        <v/>
      </c>
      <c r="C36" s="1616"/>
      <c r="D36" s="1616"/>
      <c r="E36" s="1616"/>
      <c r="F36" s="1616"/>
      <c r="G36" s="1616"/>
      <c r="H36" s="1616"/>
      <c r="I36" s="1616"/>
      <c r="J36" s="1616"/>
      <c r="K36" s="1616"/>
      <c r="L36" s="1616"/>
      <c r="M36" s="1616"/>
      <c r="N36" s="1616"/>
      <c r="O36" s="1616"/>
      <c r="P36" s="1616"/>
      <c r="Q36" s="1616"/>
      <c r="R36" s="1616"/>
      <c r="S36" s="1616"/>
      <c r="T36" s="655" t="str">
        <f>IF('DATA ENTRY SHEET'!AG46&lt;&gt;"",LEFT('DATA ENTRY SHEET'!AG46,1),"")</f>
        <v/>
      </c>
      <c r="U36" s="1650" t="str">
        <f>IF(NOT('DATA ENTRY SHEET'!AF46=""),'DATA ENTRY SHEET'!AF46,"")</f>
        <v/>
      </c>
      <c r="V36" s="1651"/>
      <c r="W36" s="1651"/>
      <c r="X36" s="1651"/>
      <c r="Y36" s="1651"/>
      <c r="Z36" s="1651"/>
      <c r="AA36" s="1651"/>
      <c r="AB36" s="1652"/>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SHEET'!BI46=""),'DATA ENTRY SHEET'!BI46,"")</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SHEET'!BP46=""),'DATA ENTRY SHEET'!BP46,"")</f>
        <v/>
      </c>
      <c r="BY36" s="1484"/>
      <c r="BZ36" s="1484"/>
      <c r="CA36" s="1485"/>
      <c r="CB36" s="1513" t="str">
        <f>IF(NOT('DATA ENTRY SHEET'!AP46=""),'DATA ENTRY SHEET'!AP46,"")</f>
        <v/>
      </c>
      <c r="CC36" s="1514"/>
      <c r="CD36" s="1515"/>
      <c r="CE36" s="1474"/>
      <c r="CF36" s="1475"/>
      <c r="CG36" s="1475"/>
      <c r="CH36" s="1476"/>
      <c r="CI36" s="190"/>
      <c r="CJ36" s="190"/>
      <c r="CK36" s="190"/>
      <c r="CL36" s="190"/>
      <c r="CM36" s="190"/>
      <c r="CN36" s="190"/>
      <c r="CO36" s="190"/>
      <c r="CP36" s="190"/>
    </row>
    <row r="37" spans="1:94" ht="15" customHeight="1" thickBot="1" x14ac:dyDescent="0.25">
      <c r="A37" s="432"/>
      <c r="B37" s="1516" t="str">
        <f>IF(NOT('DATA ENTRY SHEET'!D46=""),'DATA ENTRY SHEET'!D46,"")</f>
        <v/>
      </c>
      <c r="C37" s="1517"/>
      <c r="D37" s="1517"/>
      <c r="E37" s="1518"/>
      <c r="F37" s="1519" t="str">
        <f>IF(NOT('DATA ENTRY SHEET'!E46=""),'DATA ENTRY SHEET'!E46,"")</f>
        <v/>
      </c>
      <c r="G37" s="1520"/>
      <c r="H37" s="1521"/>
      <c r="I37" s="1522" t="str">
        <f>IF(NOT('DATA ENTRY SHEET'!F46=""),'DATA ENTRY SHEET'!F46,"")</f>
        <v/>
      </c>
      <c r="J37" s="1518"/>
      <c r="K37" s="1522" t="str">
        <f>IF(NOT('DATA ENTRY SHEET'!G46=""),'DATA ENTRY SHEET'!G46,"")</f>
        <v/>
      </c>
      <c r="L37" s="1518"/>
      <c r="M37" s="1523" t="str">
        <f>IF(NOT('DATA ENTRY SHEET'!H46=""),'DATA ENTRY SHEET'!H46,"")</f>
        <v/>
      </c>
      <c r="N37" s="1524"/>
      <c r="O37" s="1524"/>
      <c r="P37" s="1524"/>
      <c r="Q37" s="1525"/>
      <c r="R37" s="1522" t="str">
        <f>IF(NOT('DATA ENTRY SHEET'!I46=""),'DATA ENTRY SHEET'!I46,"")</f>
        <v/>
      </c>
      <c r="S37" s="1517"/>
      <c r="T37" s="1518"/>
      <c r="U37" s="1647" t="str">
        <f>IF(NOT('DATA ENTRY SHEET'!AE46=""),'DATA ENTRY SHEET'!AE46,"")</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SHEET'!BJ46=""),'DATA ENTRY SHEET'!BJ46,"")</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SHEET'!AU46=""),'DATA ENTRY SHEET'!AU46,"")</f>
        <v/>
      </c>
      <c r="BV37" s="1569"/>
      <c r="BW37" s="1570"/>
      <c r="BX37" s="1571"/>
      <c r="BY37" s="1572"/>
      <c r="BZ37" s="1572"/>
      <c r="CA37" s="1573"/>
      <c r="CB37" s="1556" t="str">
        <f>IF(NOT('DATA ENTRY SHEET'!AQ46=""),'DATA ENTRY SHEET'!AQ46,"")</f>
        <v/>
      </c>
      <c r="CC37" s="1557"/>
      <c r="CD37" s="1558"/>
      <c r="CE37" s="1477"/>
      <c r="CF37" s="1478"/>
      <c r="CG37" s="1478"/>
      <c r="CH37" s="1479"/>
      <c r="CI37" s="190"/>
      <c r="CJ37" s="190"/>
      <c r="CK37" s="190"/>
      <c r="CL37" s="190"/>
      <c r="CM37" s="190"/>
      <c r="CN37" s="190"/>
      <c r="CO37" s="190"/>
      <c r="CP37" s="190"/>
    </row>
    <row r="38" spans="1:94"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2">
      <c r="A39" s="432">
        <v>28</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SHEET'!J47=""),'DATA ENTRY SHEET'!J47,"")</f>
        <v/>
      </c>
      <c r="V39" s="1448"/>
      <c r="W39" s="1448"/>
      <c r="X39" s="1448"/>
      <c r="Y39" s="1448"/>
      <c r="Z39" s="1448"/>
      <c r="AA39" s="1448"/>
      <c r="AB39" s="1449"/>
      <c r="AC39" s="1638" t="str">
        <f>IF('DATA ENTRY SHEET'!AW47&lt;&gt;"",IF(NOT(TRIM(MID($AC$8,FIND(":",$AC$8)+1,9))="EDLP"),IF(NOT(TRIM(MID($AC$8,FIND(":",$AC$8)+1,9))="NON-EDLP"),TEXT('DATA ENTRY SHEET'!AW47,"$#0.00"),_xlfn.CONCAT(TEXT('DATA ENTRY SHEET'!AW47,"$#0.00")," (NON-EDLP, ADJ is $0.00)")),_xlfn.CONCAT(TEXT('DATA ENTRY SHEET'!AW47,"$#0.00")," (EDLP, ADJ is $0.00)")),"")</f>
        <v/>
      </c>
      <c r="AD39" s="1639"/>
      <c r="AE39" s="1639"/>
      <c r="AF39" s="1639"/>
      <c r="AG39" s="1639"/>
      <c r="AH39" s="1639"/>
      <c r="AI39" s="1639"/>
      <c r="AJ39" s="1639"/>
      <c r="AK39" s="1639"/>
      <c r="AL39" s="1639"/>
      <c r="AM39" s="1639"/>
      <c r="AN39" s="1640"/>
      <c r="AO39" s="1450" t="str">
        <f>IF(NOT('DATA ENTRY SHEET'!BG47=""),'DATA ENTRY SHEET'!BG47,"")</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SHEET'!BN47=""),'DATA ENTRY SHEET'!BN47,"")</f>
        <v/>
      </c>
      <c r="BY39" s="1469"/>
      <c r="BZ39" s="1469"/>
      <c r="CA39" s="1470"/>
      <c r="CB39" s="1465" t="str">
        <f>IF(NOT('DATA ENTRY SHEET'!AR47=""),'DATA ENTRY SHEET'!AR47,"")</f>
        <v/>
      </c>
      <c r="CC39" s="1466"/>
      <c r="CD39" s="1467"/>
      <c r="CE39" s="1471"/>
      <c r="CF39" s="1472"/>
      <c r="CG39" s="1472"/>
      <c r="CH39" s="1473"/>
      <c r="CI39" s="190"/>
      <c r="CJ39" s="190"/>
      <c r="CK39" s="190"/>
      <c r="CL39" s="190"/>
      <c r="CM39" s="190"/>
      <c r="CN39" s="190"/>
      <c r="CO39" s="190"/>
      <c r="CP39" s="190"/>
    </row>
    <row r="40" spans="1:94" ht="15" customHeight="1" x14ac:dyDescent="0.2">
      <c r="A40" s="432"/>
      <c r="B40" s="1501" t="str">
        <f>IF(NOT('DATA ENTRY SHEET'!B47=""),'DATA ENTRY SHEET'!B47,"")</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SHEET'!AD47=""),'DATA ENTRY SHEET'!AD47,"")</f>
        <v/>
      </c>
      <c r="V40" s="1642"/>
      <c r="W40" s="1642"/>
      <c r="X40" s="1642"/>
      <c r="Y40" s="1642"/>
      <c r="Z40" s="1642"/>
      <c r="AA40" s="1642"/>
      <c r="AB40" s="1643"/>
      <c r="AC40" s="1644" t="str">
        <f>IF(NOT('DATA ENTRY SHEET'!BA47=""),IF('DATA ENTRY SHEET'!F47="","UPK?",TEXT('DATA ENTRY SHEET'!BA47/'DATA ENTRY SHEET'!F47,"$#0.00")),"")</f>
        <v/>
      </c>
      <c r="AD40" s="1645"/>
      <c r="AE40" s="1645"/>
      <c r="AF40" s="1646"/>
      <c r="AG40" s="1644" t="str">
        <f>IF(NOT('DATA ENTRY SHEET'!BB47=""),IF('DATA ENTRY SHEET'!F47="","UPK?",TEXT('DATA ENTRY SHEET'!BB47/'DATA ENTRY SHEET'!F47,"$#0.00")),"")</f>
        <v/>
      </c>
      <c r="AH40" s="1645"/>
      <c r="AI40" s="1645"/>
      <c r="AJ40" s="1646"/>
      <c r="AK40" s="1644" t="str">
        <f>IF(NOT('DATA ENTRY SHEET'!BC47=""),IF('DATA ENTRY SHEET'!F47="","UPK?",TEXT('DATA ENTRY SHEET'!BC47/'DATA ENTRY SHEET'!F47,"$#0.00")),"")</f>
        <v/>
      </c>
      <c r="AL40" s="1645"/>
      <c r="AM40" s="1645"/>
      <c r="AN40" s="1646"/>
      <c r="AO40" s="1510" t="str">
        <f>IF(NOT('DATA ENTRY SHEET'!BH47=""),'DATA ENTRY SHEET'!BH47,"")</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SHEET'!BK47=""),'DATA ENTRY SHEET'!BK47,"")</f>
        <v/>
      </c>
      <c r="BG40" s="1481"/>
      <c r="BH40" s="1481"/>
      <c r="BI40" s="1481"/>
      <c r="BJ40" s="1481"/>
      <c r="BK40" s="1482"/>
      <c r="BL40" s="1480" t="str">
        <f>IF(NOT('DATA ENTRY SHEET'!BL47=""),'DATA ENTRY SHEET'!BL47,"")</f>
        <v/>
      </c>
      <c r="BM40" s="1481"/>
      <c r="BN40" s="1481"/>
      <c r="BO40" s="1481"/>
      <c r="BP40" s="1481"/>
      <c r="BQ40" s="1482"/>
      <c r="BR40" s="1480" t="str">
        <f>IF(NOT('DATA ENTRY SHEET'!BM47=""),'DATA ENTRY SHEET'!BM47,"")</f>
        <v/>
      </c>
      <c r="BS40" s="1481"/>
      <c r="BT40" s="1481"/>
      <c r="BU40" s="1481"/>
      <c r="BV40" s="1481"/>
      <c r="BW40" s="1482"/>
      <c r="BX40" s="1483" t="str">
        <f>IF(NOT('DATA ENTRY SHEET'!BO47=""),'DATA ENTRY SHEET'!BO47,"")</f>
        <v/>
      </c>
      <c r="BY40" s="1484"/>
      <c r="BZ40" s="1484"/>
      <c r="CA40" s="1485"/>
      <c r="CB40" s="1486"/>
      <c r="CC40" s="1487"/>
      <c r="CD40" s="1488"/>
      <c r="CE40" s="1474"/>
      <c r="CF40" s="1475"/>
      <c r="CG40" s="1475"/>
      <c r="CH40" s="1476"/>
      <c r="CI40" s="190"/>
      <c r="CJ40" s="190"/>
      <c r="CK40" s="190"/>
      <c r="CL40" s="190"/>
      <c r="CM40" s="190"/>
      <c r="CN40" s="190"/>
      <c r="CO40" s="190"/>
      <c r="CP40" s="190"/>
    </row>
    <row r="41" spans="1:94" ht="15" customHeight="1" x14ac:dyDescent="0.2">
      <c r="A41" s="432"/>
      <c r="B41" s="1615" t="str">
        <f>IF(NOT('DATA ENTRY SHEET'!C47=""),'DATA ENTRY SHEET'!C47,"")</f>
        <v/>
      </c>
      <c r="C41" s="1616"/>
      <c r="D41" s="1616"/>
      <c r="E41" s="1616"/>
      <c r="F41" s="1616"/>
      <c r="G41" s="1616"/>
      <c r="H41" s="1616"/>
      <c r="I41" s="1616"/>
      <c r="J41" s="1616"/>
      <c r="K41" s="1616"/>
      <c r="L41" s="1616"/>
      <c r="M41" s="1616"/>
      <c r="N41" s="1616"/>
      <c r="O41" s="1616"/>
      <c r="P41" s="1616"/>
      <c r="Q41" s="1616"/>
      <c r="R41" s="1616"/>
      <c r="S41" s="1616"/>
      <c r="T41" s="655" t="str">
        <f>IF('DATA ENTRY SHEET'!AG47&lt;&gt;"",LEFT('DATA ENTRY SHEET'!AG47,1),"")</f>
        <v/>
      </c>
      <c r="U41" s="1650" t="str">
        <f>IF(NOT('DATA ENTRY SHEET'!AF47=""),'DATA ENTRY SHEET'!AF47,"")</f>
        <v/>
      </c>
      <c r="V41" s="1651"/>
      <c r="W41" s="1651"/>
      <c r="X41" s="1651"/>
      <c r="Y41" s="1651"/>
      <c r="Z41" s="1651"/>
      <c r="AA41" s="1651"/>
      <c r="AB41" s="1652"/>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SHEET'!BI47=""),'DATA ENTRY SHEET'!BI47,"")</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SHEET'!BP47=""),'DATA ENTRY SHEET'!BP47,"")</f>
        <v/>
      </c>
      <c r="BY41" s="1484"/>
      <c r="BZ41" s="1484"/>
      <c r="CA41" s="1485"/>
      <c r="CB41" s="1513" t="str">
        <f>IF(NOT('DATA ENTRY SHEET'!AP47=""),'DATA ENTRY SHEET'!AP47,"")</f>
        <v/>
      </c>
      <c r="CC41" s="1514"/>
      <c r="CD41" s="1515"/>
      <c r="CE41" s="1474"/>
      <c r="CF41" s="1475"/>
      <c r="CG41" s="1475"/>
      <c r="CH41" s="1476"/>
      <c r="CI41" s="190"/>
      <c r="CJ41" s="190"/>
      <c r="CK41" s="190"/>
      <c r="CL41" s="190"/>
      <c r="CM41" s="190"/>
      <c r="CN41" s="190"/>
      <c r="CO41" s="190"/>
      <c r="CP41" s="190"/>
    </row>
    <row r="42" spans="1:94" ht="15" customHeight="1" thickBot="1" x14ac:dyDescent="0.25">
      <c r="A42" s="432"/>
      <c r="B42" s="1516" t="str">
        <f>IF(NOT('DATA ENTRY SHEET'!D47=""),'DATA ENTRY SHEET'!D47,"")</f>
        <v/>
      </c>
      <c r="C42" s="1517"/>
      <c r="D42" s="1517"/>
      <c r="E42" s="1518"/>
      <c r="F42" s="1519" t="str">
        <f>IF(NOT('DATA ENTRY SHEET'!E47=""),'DATA ENTRY SHEET'!E47,"")</f>
        <v/>
      </c>
      <c r="G42" s="1520"/>
      <c r="H42" s="1521"/>
      <c r="I42" s="1522" t="str">
        <f>IF(NOT('DATA ENTRY SHEET'!F47=""),'DATA ENTRY SHEET'!F47,"")</f>
        <v/>
      </c>
      <c r="J42" s="1518"/>
      <c r="K42" s="1522" t="str">
        <f>IF(NOT('DATA ENTRY SHEET'!G47=""),'DATA ENTRY SHEET'!G47,"")</f>
        <v/>
      </c>
      <c r="L42" s="1518"/>
      <c r="M42" s="1523" t="str">
        <f>IF(NOT('DATA ENTRY SHEET'!H47=""),'DATA ENTRY SHEET'!H47,"")</f>
        <v/>
      </c>
      <c r="N42" s="1524"/>
      <c r="O42" s="1524"/>
      <c r="P42" s="1524"/>
      <c r="Q42" s="1525"/>
      <c r="R42" s="1522" t="str">
        <f>IF(NOT('DATA ENTRY SHEET'!I47=""),'DATA ENTRY SHEET'!I47,"")</f>
        <v/>
      </c>
      <c r="S42" s="1517"/>
      <c r="T42" s="1518"/>
      <c r="U42" s="1647" t="str">
        <f>IF(NOT('DATA ENTRY SHEET'!AE47=""),'DATA ENTRY SHEET'!AE47,"")</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SHEET'!BJ47=""),'DATA ENTRY SHEET'!BJ47,"")</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SHEET'!AU47=""),'DATA ENTRY SHEET'!AU47,"")</f>
        <v/>
      </c>
      <c r="BV42" s="1569"/>
      <c r="BW42" s="1570"/>
      <c r="BX42" s="1571"/>
      <c r="BY42" s="1572"/>
      <c r="BZ42" s="1572"/>
      <c r="CA42" s="1573"/>
      <c r="CB42" s="1556" t="str">
        <f>IF(NOT('DATA ENTRY SHEET'!AQ47=""),'DATA ENTRY SHEET'!AQ47,"")</f>
        <v/>
      </c>
      <c r="CC42" s="1557"/>
      <c r="CD42" s="1558"/>
      <c r="CE42" s="1477"/>
      <c r="CF42" s="1478"/>
      <c r="CG42" s="1478"/>
      <c r="CH42" s="1479"/>
      <c r="CI42" s="190"/>
      <c r="CJ42" s="190"/>
      <c r="CK42" s="190"/>
      <c r="CL42" s="190"/>
      <c r="CM42" s="190"/>
      <c r="CN42" s="190"/>
      <c r="CO42" s="190"/>
      <c r="CP42" s="190"/>
    </row>
    <row r="43" spans="1:94"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row>
    <row r="64" spans="1:94" x14ac:dyDescent="0.2">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 ref="B16:S16"/>
    <mergeCell ref="B21:S21"/>
    <mergeCell ref="B26:S26"/>
    <mergeCell ref="B31:S31"/>
    <mergeCell ref="B36:S36"/>
    <mergeCell ref="B37:E37"/>
    <mergeCell ref="F37:H37"/>
    <mergeCell ref="I37:J37"/>
    <mergeCell ref="K37:L37"/>
    <mergeCell ref="M37:Q37"/>
    <mergeCell ref="R37:T37"/>
    <mergeCell ref="B35:T35"/>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AZ41:BB41"/>
    <mergeCell ref="BC41:BE41"/>
    <mergeCell ref="BF41:BK41"/>
    <mergeCell ref="BL41:BQ41"/>
    <mergeCell ref="AC41:AF41"/>
    <mergeCell ref="AG41:AJ41"/>
    <mergeCell ref="AK41:AN41"/>
    <mergeCell ref="AO41:AS41"/>
    <mergeCell ref="AT40:AV40"/>
    <mergeCell ref="AW40:AY40"/>
    <mergeCell ref="AZ40:BB40"/>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CJ6:CK6"/>
    <mergeCell ref="AY6:BE6"/>
    <mergeCell ref="BF6:CH6"/>
    <mergeCell ref="BF4:CH4"/>
    <mergeCell ref="BF2:CH2"/>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212" t="s">
        <v>793</v>
      </c>
      <c r="AU2" s="212"/>
      <c r="AV2" s="212"/>
      <c r="AW2" s="212"/>
      <c r="AX2" s="208"/>
      <c r="AY2" s="535" t="s">
        <v>550</v>
      </c>
      <c r="AZ2" s="535"/>
      <c r="BA2" s="535"/>
      <c r="BB2" s="208"/>
      <c r="BC2" s="415"/>
      <c r="BD2" s="41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5"/>
      <c r="BD3" s="415"/>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115"/>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1079</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357" t="s">
        <v>13</v>
      </c>
      <c r="C10" s="1355"/>
      <c r="D10" s="1355"/>
      <c r="E10" s="1355"/>
      <c r="F10" s="1355"/>
      <c r="G10" s="1355"/>
      <c r="H10" s="1355"/>
      <c r="I10" s="1355"/>
      <c r="J10" s="1355"/>
      <c r="K10" s="1355"/>
      <c r="L10" s="1355"/>
      <c r="M10" s="1355"/>
      <c r="N10" s="1355"/>
      <c r="O10" s="1355"/>
      <c r="P10" s="1355"/>
      <c r="Q10" s="1355"/>
      <c r="R10" s="1355"/>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2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660"/>
      <c r="V13" s="660"/>
      <c r="W13" s="660"/>
      <c r="X13" s="660"/>
      <c r="Y13" s="660"/>
      <c r="Z13" s="660"/>
      <c r="AA13" s="660"/>
      <c r="AB13" s="660"/>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2">
      <c r="A14" s="480">
        <v>29</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SHEET'!J48=""),'DATA ENTRY SHEET'!J48,"")</f>
        <v/>
      </c>
      <c r="V14" s="1448"/>
      <c r="W14" s="1448"/>
      <c r="X14" s="1448"/>
      <c r="Y14" s="1448"/>
      <c r="Z14" s="1448"/>
      <c r="AA14" s="1448"/>
      <c r="AB14" s="1449"/>
      <c r="AC14" s="1638" t="str">
        <f>IF('DATA ENTRY SHEET'!AW48&lt;&gt;"",IF(NOT(TRIM(MID($AC$8,FIND(":",$AC$8)+1,9))="EDLP"),IF(NOT(TRIM(MID($AC$8,FIND(":",$AC$8)+1,9))="NON-EDLP"),TEXT('DATA ENTRY SHEET'!AW48,"$#0.00"),_xlfn.CONCAT(TEXT('DATA ENTRY SHEET'!AW48,"$#0.00")," (NON-EDLP, ADJ is $0.00)")),_xlfn.CONCAT(TEXT('DATA ENTRY SHEET'!AW48,"$#0.00")," (EDLP, ADJ is $0.00)")),"")</f>
        <v/>
      </c>
      <c r="AD14" s="1639"/>
      <c r="AE14" s="1639"/>
      <c r="AF14" s="1639"/>
      <c r="AG14" s="1639"/>
      <c r="AH14" s="1639"/>
      <c r="AI14" s="1639"/>
      <c r="AJ14" s="1639"/>
      <c r="AK14" s="1639"/>
      <c r="AL14" s="1639"/>
      <c r="AM14" s="1639"/>
      <c r="AN14" s="1640"/>
      <c r="AO14" s="1450" t="str">
        <f>IF(NOT('DATA ENTRY SHEET'!BG48=""),'DATA ENTRY SHEET'!BG48,"")</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SHEET'!BN48=""),'DATA ENTRY SHEET'!BN48,"")</f>
        <v/>
      </c>
      <c r="BY14" s="1469"/>
      <c r="BZ14" s="1469"/>
      <c r="CA14" s="1470"/>
      <c r="CB14" s="1465" t="str">
        <f>IF(NOT('DATA ENTRY SHEET'!AR48=""),'DATA ENTRY SHEET'!AR48,"")</f>
        <v/>
      </c>
      <c r="CC14" s="1466"/>
      <c r="CD14" s="1467"/>
      <c r="CE14" s="1471"/>
      <c r="CF14" s="1472"/>
      <c r="CG14" s="1472"/>
      <c r="CH14" s="1473"/>
      <c r="CI14" s="190"/>
      <c r="CJ14" s="190"/>
      <c r="CK14" s="190"/>
      <c r="CL14" s="190"/>
      <c r="CM14" s="190"/>
      <c r="CN14" s="190"/>
      <c r="CO14" s="190"/>
      <c r="CP14" s="190"/>
    </row>
    <row r="15" spans="1:115" ht="15" customHeight="1" x14ac:dyDescent="0.2">
      <c r="A15" s="480"/>
      <c r="B15" s="1501" t="str">
        <f>IF(NOT('DATA ENTRY SHEET'!B48=""),'DATA ENTRY SHEET'!B48,"")</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SHEET'!AD48=""),'DATA ENTRY SHEET'!AD48,"")</f>
        <v/>
      </c>
      <c r="V15" s="1642"/>
      <c r="W15" s="1642"/>
      <c r="X15" s="1642"/>
      <c r="Y15" s="1642"/>
      <c r="Z15" s="1642"/>
      <c r="AA15" s="1642"/>
      <c r="AB15" s="1643"/>
      <c r="AC15" s="1644" t="str">
        <f>IF(NOT('DATA ENTRY SHEET'!BA48=""),IF('DATA ENTRY SHEET'!F48="","UPK?",TEXT('DATA ENTRY SHEET'!BA48/'DATA ENTRY SHEET'!F48,"$#0.00")),"")</f>
        <v/>
      </c>
      <c r="AD15" s="1645"/>
      <c r="AE15" s="1645"/>
      <c r="AF15" s="1646"/>
      <c r="AG15" s="1644" t="str">
        <f>IF(NOT('DATA ENTRY SHEET'!BB48=""),IF('DATA ENTRY SHEET'!F48="","UPK?",TEXT('DATA ENTRY SHEET'!BB48/'DATA ENTRY SHEET'!F48,"$#0.00")),"")</f>
        <v/>
      </c>
      <c r="AH15" s="1645"/>
      <c r="AI15" s="1645"/>
      <c r="AJ15" s="1646"/>
      <c r="AK15" s="1644" t="str">
        <f>IF(NOT('DATA ENTRY SHEET'!BC48=""),IF('DATA ENTRY SHEET'!F48="","UPK?",TEXT('DATA ENTRY SHEET'!BC48/'DATA ENTRY SHEET'!F48,"$#0.00")),"")</f>
        <v/>
      </c>
      <c r="AL15" s="1645"/>
      <c r="AM15" s="1645"/>
      <c r="AN15" s="1646"/>
      <c r="AO15" s="1510" t="str">
        <f>IF(NOT('DATA ENTRY SHEET'!BH48=""),'DATA ENTRY SHEET'!BH48,"")</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SHEET'!BK48=""),'DATA ENTRY SHEET'!BK48,"")</f>
        <v/>
      </c>
      <c r="BG15" s="1481"/>
      <c r="BH15" s="1481"/>
      <c r="BI15" s="1481"/>
      <c r="BJ15" s="1481"/>
      <c r="BK15" s="1482"/>
      <c r="BL15" s="1480" t="str">
        <f>IF(NOT('DATA ENTRY SHEET'!BL48=""),'DATA ENTRY SHEET'!BL48,"")</f>
        <v/>
      </c>
      <c r="BM15" s="1481"/>
      <c r="BN15" s="1481"/>
      <c r="BO15" s="1481"/>
      <c r="BP15" s="1481"/>
      <c r="BQ15" s="1482"/>
      <c r="BR15" s="1480" t="str">
        <f>IF(NOT('DATA ENTRY SHEET'!BM48=""),'DATA ENTRY SHEET'!BM48,"")</f>
        <v/>
      </c>
      <c r="BS15" s="1481"/>
      <c r="BT15" s="1481"/>
      <c r="BU15" s="1481"/>
      <c r="BV15" s="1481"/>
      <c r="BW15" s="1482"/>
      <c r="BX15" s="1483" t="str">
        <f>IF(NOT('DATA ENTRY SHEET'!BO48=""),'DATA ENTRY SHEET'!BO48,"")</f>
        <v/>
      </c>
      <c r="BY15" s="1484"/>
      <c r="BZ15" s="1484"/>
      <c r="CA15" s="1485"/>
      <c r="CB15" s="1486"/>
      <c r="CC15" s="1487"/>
      <c r="CD15" s="1488"/>
      <c r="CE15" s="1474"/>
      <c r="CF15" s="1475"/>
      <c r="CG15" s="1475"/>
      <c r="CH15" s="1476"/>
      <c r="CI15" s="190"/>
      <c r="CJ15" s="190"/>
      <c r="CK15" s="190"/>
      <c r="CL15" s="190"/>
      <c r="CM15" s="190"/>
      <c r="CN15" s="190"/>
      <c r="CO15" s="190"/>
      <c r="CP15" s="190"/>
    </row>
    <row r="16" spans="1:115" ht="15" customHeight="1" x14ac:dyDescent="0.2">
      <c r="A16" s="480"/>
      <c r="B16" s="1615" t="str">
        <f>IF(NOT('DATA ENTRY SHEET'!C48=""),'DATA ENTRY SHEET'!C48,"")</f>
        <v/>
      </c>
      <c r="C16" s="1616"/>
      <c r="D16" s="1616"/>
      <c r="E16" s="1616"/>
      <c r="F16" s="1616"/>
      <c r="G16" s="1616"/>
      <c r="H16" s="1616"/>
      <c r="I16" s="1616"/>
      <c r="J16" s="1616"/>
      <c r="K16" s="1616"/>
      <c r="L16" s="1616"/>
      <c r="M16" s="1616"/>
      <c r="N16" s="1616"/>
      <c r="O16" s="1616"/>
      <c r="P16" s="1616"/>
      <c r="Q16" s="1616"/>
      <c r="R16" s="1616"/>
      <c r="S16" s="1616"/>
      <c r="T16" s="655" t="str">
        <f>IF('DATA ENTRY SHEET'!AG48&lt;&gt;"",LEFT('DATA ENTRY SHEET'!AG48,1),"")</f>
        <v/>
      </c>
      <c r="U16" s="1650" t="str">
        <f>IF(NOT('DATA ENTRY SHEET'!AF48=""),'DATA ENTRY SHEET'!AF48,"")</f>
        <v/>
      </c>
      <c r="V16" s="1651"/>
      <c r="W16" s="1651"/>
      <c r="X16" s="1651"/>
      <c r="Y16" s="1651"/>
      <c r="Z16" s="1651"/>
      <c r="AA16" s="1651"/>
      <c r="AB16" s="1652"/>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SHEET'!BI48=""),'DATA ENTRY SHEET'!BI48,"")</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SHEET'!BP48=""),'DATA ENTRY SHEET'!BP48,"")</f>
        <v/>
      </c>
      <c r="BY16" s="1484"/>
      <c r="BZ16" s="1484"/>
      <c r="CA16" s="1485"/>
      <c r="CB16" s="1513" t="str">
        <f>IF(NOT('DATA ENTRY SHEET'!AP48=""),'DATA ENTRY SHEET'!AP48,"")</f>
        <v/>
      </c>
      <c r="CC16" s="1514"/>
      <c r="CD16" s="1515"/>
      <c r="CE16" s="1474"/>
      <c r="CF16" s="1475"/>
      <c r="CG16" s="1475"/>
      <c r="CH16" s="1476"/>
      <c r="CI16" s="190"/>
      <c r="CJ16" s="190"/>
      <c r="CK16" s="190"/>
      <c r="CL16" s="190"/>
      <c r="CM16" s="190"/>
      <c r="CN16" s="190"/>
      <c r="CO16" s="190"/>
      <c r="CP16" s="190"/>
    </row>
    <row r="17" spans="1:94" ht="15" customHeight="1" thickBot="1" x14ac:dyDescent="0.25">
      <c r="A17" s="480"/>
      <c r="B17" s="1516" t="str">
        <f>IF(NOT('DATA ENTRY SHEET'!D48=""),'DATA ENTRY SHEET'!D48,"")</f>
        <v/>
      </c>
      <c r="C17" s="1517"/>
      <c r="D17" s="1517"/>
      <c r="E17" s="1518"/>
      <c r="F17" s="1519" t="str">
        <f>IF(NOT('DATA ENTRY SHEET'!E48=""),'DATA ENTRY SHEET'!E48,"")</f>
        <v/>
      </c>
      <c r="G17" s="1520"/>
      <c r="H17" s="1521"/>
      <c r="I17" s="1522" t="str">
        <f>IF(NOT('DATA ENTRY SHEET'!F48=""),'DATA ENTRY SHEET'!F48,"")</f>
        <v/>
      </c>
      <c r="J17" s="1518"/>
      <c r="K17" s="1522" t="str">
        <f>IF(NOT('DATA ENTRY SHEET'!G48=""),'DATA ENTRY SHEET'!G48,"")</f>
        <v/>
      </c>
      <c r="L17" s="1518"/>
      <c r="M17" s="1523" t="str">
        <f>IF(NOT('DATA ENTRY SHEET'!H48=""),'DATA ENTRY SHEET'!H48,"")</f>
        <v/>
      </c>
      <c r="N17" s="1524"/>
      <c r="O17" s="1524"/>
      <c r="P17" s="1524"/>
      <c r="Q17" s="1525"/>
      <c r="R17" s="1522" t="str">
        <f>IF(NOT('DATA ENTRY SHEET'!I48=""),'DATA ENTRY SHEET'!I48,"")</f>
        <v/>
      </c>
      <c r="S17" s="1517"/>
      <c r="T17" s="1518"/>
      <c r="U17" s="1647" t="str">
        <f>IF(NOT('DATA ENTRY SHEET'!AE48=""),'DATA ENTRY SHEET'!AE48,"")</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SHEET'!BJ48=""),'DATA ENTRY SHEET'!BJ48,"")</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SHEET'!AU48=""),'DATA ENTRY SHEET'!AU48,"")</f>
        <v/>
      </c>
      <c r="BV17" s="1569"/>
      <c r="BW17" s="1570"/>
      <c r="BX17" s="1571"/>
      <c r="BY17" s="1572"/>
      <c r="BZ17" s="1572"/>
      <c r="CA17" s="1573"/>
      <c r="CB17" s="1556" t="str">
        <f>IF(NOT('DATA ENTRY SHEET'!AQ48=""),'DATA ENTRY SHEET'!AQ48,"")</f>
        <v/>
      </c>
      <c r="CC17" s="1557"/>
      <c r="CD17" s="1558"/>
      <c r="CE17" s="1477"/>
      <c r="CF17" s="1478"/>
      <c r="CG17" s="1478"/>
      <c r="CH17" s="1479"/>
      <c r="CI17" s="190"/>
      <c r="CJ17" s="190"/>
      <c r="CK17" s="190"/>
      <c r="CL17" s="190"/>
      <c r="CM17" s="190"/>
      <c r="CN17" s="190"/>
      <c r="CO17" s="190"/>
      <c r="CP17" s="190"/>
    </row>
    <row r="18" spans="1:94"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2">
      <c r="A19" s="432">
        <v>30</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SHEET'!J49=""),'DATA ENTRY SHEET'!J49,"")</f>
        <v/>
      </c>
      <c r="V19" s="1448"/>
      <c r="W19" s="1448"/>
      <c r="X19" s="1448"/>
      <c r="Y19" s="1448"/>
      <c r="Z19" s="1448"/>
      <c r="AA19" s="1448"/>
      <c r="AB19" s="1449"/>
      <c r="AC19" s="1638" t="str">
        <f>IF('DATA ENTRY SHEET'!AW49&lt;&gt;"",IF(NOT(TRIM(MID($AC$8,FIND(":",$AC$8)+1,9))="EDLP"),IF(NOT(TRIM(MID($AC$8,FIND(":",$AC$8)+1,9))="NON-EDLP"),TEXT('DATA ENTRY SHEET'!AW49,"$#0.00"),_xlfn.CONCAT(TEXT('DATA ENTRY SHEET'!AW49,"$#0.00")," (NON-EDLP, ADJ is $0.00)")),_xlfn.CONCAT(TEXT('DATA ENTRY SHEET'!AW49,"$#0.00")," (EDLP, ADJ is $0.00)")),"")</f>
        <v/>
      </c>
      <c r="AD19" s="1639"/>
      <c r="AE19" s="1639"/>
      <c r="AF19" s="1639"/>
      <c r="AG19" s="1639"/>
      <c r="AH19" s="1639"/>
      <c r="AI19" s="1639"/>
      <c r="AJ19" s="1639"/>
      <c r="AK19" s="1639"/>
      <c r="AL19" s="1639"/>
      <c r="AM19" s="1639"/>
      <c r="AN19" s="1640"/>
      <c r="AO19" s="1450" t="str">
        <f>IF(NOT('DATA ENTRY SHEET'!BG49=""),'DATA ENTRY SHEET'!BG49,"")</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SHEET'!BN49=""),'DATA ENTRY SHEET'!BN49,"")</f>
        <v/>
      </c>
      <c r="BY19" s="1469"/>
      <c r="BZ19" s="1469"/>
      <c r="CA19" s="1470"/>
      <c r="CB19" s="1465" t="str">
        <f>IF(NOT('DATA ENTRY SHEET'!AR49=""),'DATA ENTRY SHEET'!AR49,"")</f>
        <v/>
      </c>
      <c r="CC19" s="1466"/>
      <c r="CD19" s="1467"/>
      <c r="CE19" s="1471"/>
      <c r="CF19" s="1472"/>
      <c r="CG19" s="1472"/>
      <c r="CH19" s="1473"/>
      <c r="CI19" s="190"/>
      <c r="CJ19" s="190"/>
      <c r="CK19" s="190"/>
      <c r="CL19" s="190"/>
      <c r="CM19" s="190"/>
      <c r="CN19" s="190"/>
      <c r="CO19" s="190"/>
      <c r="CP19" s="190"/>
    </row>
    <row r="20" spans="1:94" ht="15" customHeight="1" x14ac:dyDescent="0.2">
      <c r="A20" s="432"/>
      <c r="B20" s="1501" t="str">
        <f>IF(NOT('DATA ENTRY SHEET'!B49=""),'DATA ENTRY SHEET'!B49,"")</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SHEET'!AD49=""),'DATA ENTRY SHEET'!AD49,"")</f>
        <v/>
      </c>
      <c r="V20" s="1642"/>
      <c r="W20" s="1642"/>
      <c r="X20" s="1642"/>
      <c r="Y20" s="1642"/>
      <c r="Z20" s="1642"/>
      <c r="AA20" s="1642"/>
      <c r="AB20" s="1643"/>
      <c r="AC20" s="1644" t="str">
        <f>IF(NOT('DATA ENTRY SHEET'!BA49=""),IF('DATA ENTRY SHEET'!F49="","UPK?",TEXT('DATA ENTRY SHEET'!BA49/'DATA ENTRY SHEET'!F49,"$#0.00")),"")</f>
        <v/>
      </c>
      <c r="AD20" s="1645"/>
      <c r="AE20" s="1645"/>
      <c r="AF20" s="1646"/>
      <c r="AG20" s="1644" t="str">
        <f>IF(NOT('DATA ENTRY SHEET'!BB49=""),IF('DATA ENTRY SHEET'!F49="","UPK?",TEXT('DATA ENTRY SHEET'!BB49/'DATA ENTRY SHEET'!F49,"$#0.00")),"")</f>
        <v/>
      </c>
      <c r="AH20" s="1645"/>
      <c r="AI20" s="1645"/>
      <c r="AJ20" s="1646"/>
      <c r="AK20" s="1644" t="str">
        <f>IF(NOT('DATA ENTRY SHEET'!BC49=""),IF('DATA ENTRY SHEET'!F49="","UPK?",TEXT('DATA ENTRY SHEET'!BC49/'DATA ENTRY SHEET'!F49,"$#0.00")),"")</f>
        <v/>
      </c>
      <c r="AL20" s="1645"/>
      <c r="AM20" s="1645"/>
      <c r="AN20" s="1646"/>
      <c r="AO20" s="1510" t="str">
        <f>IF(NOT('DATA ENTRY SHEET'!BH49=""),'DATA ENTRY SHEET'!BH49,"")</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SHEET'!BK49=""),'DATA ENTRY SHEET'!BK49,"")</f>
        <v/>
      </c>
      <c r="BG20" s="1481"/>
      <c r="BH20" s="1481"/>
      <c r="BI20" s="1481"/>
      <c r="BJ20" s="1481"/>
      <c r="BK20" s="1482"/>
      <c r="BL20" s="1480" t="str">
        <f>IF(NOT('DATA ENTRY SHEET'!BL49=""),'DATA ENTRY SHEET'!BL49,"")</f>
        <v/>
      </c>
      <c r="BM20" s="1481"/>
      <c r="BN20" s="1481"/>
      <c r="BO20" s="1481"/>
      <c r="BP20" s="1481"/>
      <c r="BQ20" s="1482"/>
      <c r="BR20" s="1480" t="str">
        <f>IF(NOT('DATA ENTRY SHEET'!BM49=""),'DATA ENTRY SHEET'!BM49,"")</f>
        <v/>
      </c>
      <c r="BS20" s="1481"/>
      <c r="BT20" s="1481"/>
      <c r="BU20" s="1481"/>
      <c r="BV20" s="1481"/>
      <c r="BW20" s="1482"/>
      <c r="BX20" s="1483" t="str">
        <f>IF(NOT('DATA ENTRY SHEET'!BO49=""),'DATA ENTRY SHEET'!BO49,"")</f>
        <v/>
      </c>
      <c r="BY20" s="1484"/>
      <c r="BZ20" s="1484"/>
      <c r="CA20" s="1485"/>
      <c r="CB20" s="1486"/>
      <c r="CC20" s="1487"/>
      <c r="CD20" s="1488"/>
      <c r="CE20" s="1474"/>
      <c r="CF20" s="1475"/>
      <c r="CG20" s="1475"/>
      <c r="CH20" s="1476"/>
      <c r="CI20" s="190"/>
      <c r="CJ20" s="190"/>
      <c r="CK20" s="190"/>
      <c r="CL20" s="190"/>
      <c r="CM20" s="190"/>
      <c r="CN20" s="190"/>
      <c r="CO20" s="190"/>
      <c r="CP20" s="190"/>
    </row>
    <row r="21" spans="1:94" ht="15" customHeight="1" x14ac:dyDescent="0.2">
      <c r="A21" s="432"/>
      <c r="B21" s="1615" t="str">
        <f>IF(NOT('DATA ENTRY SHEET'!C49=""),'DATA ENTRY SHEET'!C49,"")</f>
        <v/>
      </c>
      <c r="C21" s="1616"/>
      <c r="D21" s="1616"/>
      <c r="E21" s="1616"/>
      <c r="F21" s="1616"/>
      <c r="G21" s="1616"/>
      <c r="H21" s="1616"/>
      <c r="I21" s="1616"/>
      <c r="J21" s="1616"/>
      <c r="K21" s="1616"/>
      <c r="L21" s="1616"/>
      <c r="M21" s="1616"/>
      <c r="N21" s="1616"/>
      <c r="O21" s="1616"/>
      <c r="P21" s="1616"/>
      <c r="Q21" s="1616"/>
      <c r="R21" s="1616"/>
      <c r="S21" s="1616"/>
      <c r="T21" s="655" t="str">
        <f>IF('DATA ENTRY SHEET'!AG49&lt;&gt;"",LEFT('DATA ENTRY SHEET'!AG49,1),"")</f>
        <v/>
      </c>
      <c r="U21" s="1650" t="str">
        <f>IF(NOT('DATA ENTRY SHEET'!AF49=""),'DATA ENTRY SHEET'!AF49,"")</f>
        <v/>
      </c>
      <c r="V21" s="1651"/>
      <c r="W21" s="1651"/>
      <c r="X21" s="1651"/>
      <c r="Y21" s="1651"/>
      <c r="Z21" s="1651"/>
      <c r="AA21" s="1651"/>
      <c r="AB21" s="1652"/>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SHEET'!BI49=""),'DATA ENTRY SHEET'!BI49,"")</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SHEET'!BP49=""),'DATA ENTRY SHEET'!BP49,"")</f>
        <v/>
      </c>
      <c r="BY21" s="1484"/>
      <c r="BZ21" s="1484"/>
      <c r="CA21" s="1485"/>
      <c r="CB21" s="1513" t="str">
        <f>IF(NOT('DATA ENTRY SHEET'!AP49=""),'DATA ENTRY SHEET'!AP49,"")</f>
        <v/>
      </c>
      <c r="CC21" s="1514"/>
      <c r="CD21" s="1515"/>
      <c r="CE21" s="1474"/>
      <c r="CF21" s="1475"/>
      <c r="CG21" s="1475"/>
      <c r="CH21" s="1476"/>
      <c r="CI21" s="190"/>
      <c r="CJ21" s="190"/>
      <c r="CK21" s="190"/>
      <c r="CL21" s="190"/>
      <c r="CM21" s="190"/>
      <c r="CN21" s="190"/>
      <c r="CO21" s="190"/>
      <c r="CP21" s="190"/>
    </row>
    <row r="22" spans="1:94" ht="15" customHeight="1" thickBot="1" x14ac:dyDescent="0.25">
      <c r="A22" s="432"/>
      <c r="B22" s="1516" t="str">
        <f>IF(NOT('DATA ENTRY SHEET'!D49=""),'DATA ENTRY SHEET'!D49,"")</f>
        <v/>
      </c>
      <c r="C22" s="1517"/>
      <c r="D22" s="1517"/>
      <c r="E22" s="1518"/>
      <c r="F22" s="1519" t="str">
        <f>IF(NOT('DATA ENTRY SHEET'!E49=""),'DATA ENTRY SHEET'!E49,"")</f>
        <v/>
      </c>
      <c r="G22" s="1520"/>
      <c r="H22" s="1521"/>
      <c r="I22" s="1522" t="str">
        <f>IF(NOT('DATA ENTRY SHEET'!F49=""),'DATA ENTRY SHEET'!F49,"")</f>
        <v/>
      </c>
      <c r="J22" s="1518"/>
      <c r="K22" s="1522" t="str">
        <f>IF(NOT('DATA ENTRY SHEET'!G49=""),'DATA ENTRY SHEET'!G49,"")</f>
        <v/>
      </c>
      <c r="L22" s="1518"/>
      <c r="M22" s="1523" t="str">
        <f>IF(NOT('DATA ENTRY SHEET'!H49=""),'DATA ENTRY SHEET'!H49,"")</f>
        <v/>
      </c>
      <c r="N22" s="1524"/>
      <c r="O22" s="1524"/>
      <c r="P22" s="1524"/>
      <c r="Q22" s="1525"/>
      <c r="R22" s="1522" t="str">
        <f>IF(NOT('DATA ENTRY SHEET'!I49=""),'DATA ENTRY SHEET'!I49,"")</f>
        <v/>
      </c>
      <c r="S22" s="1517"/>
      <c r="T22" s="1518"/>
      <c r="U22" s="1647" t="str">
        <f>IF(NOT('DATA ENTRY SHEET'!AE49=""),'DATA ENTRY SHEET'!AE49,"")</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SHEET'!BJ49=""),'DATA ENTRY SHEET'!BJ49,"")</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SHEET'!AU49=""),'DATA ENTRY SHEET'!AU49,"")</f>
        <v/>
      </c>
      <c r="BV22" s="1569"/>
      <c r="BW22" s="1570"/>
      <c r="BX22" s="1571"/>
      <c r="BY22" s="1572"/>
      <c r="BZ22" s="1572"/>
      <c r="CA22" s="1573"/>
      <c r="CB22" s="1556" t="str">
        <f>IF(NOT('DATA ENTRY SHEET'!AQ49=""),'DATA ENTRY SHEET'!AQ49,"")</f>
        <v/>
      </c>
      <c r="CC22" s="1557"/>
      <c r="CD22" s="1558"/>
      <c r="CE22" s="1477"/>
      <c r="CF22" s="1478"/>
      <c r="CG22" s="1478"/>
      <c r="CH22" s="1479"/>
      <c r="CI22" s="190"/>
      <c r="CJ22" s="190"/>
      <c r="CK22" s="190"/>
      <c r="CL22" s="190"/>
      <c r="CM22" s="190"/>
      <c r="CN22" s="190"/>
      <c r="CO22" s="190"/>
      <c r="CP22" s="190"/>
    </row>
    <row r="23" spans="1:94"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2">
      <c r="A24" s="432">
        <v>31</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SHEET'!J50=""),'DATA ENTRY SHEET'!J50,"")</f>
        <v/>
      </c>
      <c r="V24" s="1448"/>
      <c r="W24" s="1448"/>
      <c r="X24" s="1448"/>
      <c r="Y24" s="1448"/>
      <c r="Z24" s="1448"/>
      <c r="AA24" s="1448"/>
      <c r="AB24" s="1449"/>
      <c r="AC24" s="1638" t="str">
        <f>IF('DATA ENTRY SHEET'!AW50&lt;&gt;"",IF(NOT(TRIM(MID($AC$8,FIND(":",$AC$8)+1,9))="EDLP"),IF(NOT(TRIM(MID($AC$8,FIND(":",$AC$8)+1,9))="NON-EDLP"),TEXT('DATA ENTRY SHEET'!AW50,"$#0.00"),_xlfn.CONCAT(TEXT('DATA ENTRY SHEET'!AW50,"$#0.00")," (NON-EDLP, ADJ is $0.00)")),_xlfn.CONCAT(TEXT('DATA ENTRY SHEET'!AW50,"$#0.00")," (EDLP, ADJ is $0.00)")),"")</f>
        <v/>
      </c>
      <c r="AD24" s="1639"/>
      <c r="AE24" s="1639"/>
      <c r="AF24" s="1639"/>
      <c r="AG24" s="1639"/>
      <c r="AH24" s="1639"/>
      <c r="AI24" s="1639"/>
      <c r="AJ24" s="1639"/>
      <c r="AK24" s="1639"/>
      <c r="AL24" s="1639"/>
      <c r="AM24" s="1639"/>
      <c r="AN24" s="1640"/>
      <c r="AO24" s="1450" t="str">
        <f>IF(NOT('DATA ENTRY SHEET'!BG50=""),'DATA ENTRY SHEET'!BG50,"")</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SHEET'!BN50=""),'DATA ENTRY SHEET'!BN50,"")</f>
        <v/>
      </c>
      <c r="BY24" s="1469"/>
      <c r="BZ24" s="1469"/>
      <c r="CA24" s="1470"/>
      <c r="CB24" s="1465" t="str">
        <f>IF(NOT('DATA ENTRY SHEET'!AR50=""),'DATA ENTRY SHEET'!AR50,"")</f>
        <v/>
      </c>
      <c r="CC24" s="1466"/>
      <c r="CD24" s="1467"/>
      <c r="CE24" s="1471"/>
      <c r="CF24" s="1472"/>
      <c r="CG24" s="1472"/>
      <c r="CH24" s="1473"/>
      <c r="CI24" s="190"/>
      <c r="CJ24" s="190"/>
      <c r="CK24" s="190"/>
      <c r="CL24" s="190"/>
      <c r="CM24" s="190"/>
      <c r="CN24" s="190"/>
      <c r="CO24" s="190"/>
      <c r="CP24" s="190"/>
    </row>
    <row r="25" spans="1:94" ht="15" customHeight="1" x14ac:dyDescent="0.2">
      <c r="A25" s="432"/>
      <c r="B25" s="1501" t="str">
        <f>IF(NOT('DATA ENTRY SHEET'!B50=""),'DATA ENTRY SHEET'!B50,"")</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SHEET'!AD50=""),'DATA ENTRY SHEET'!AD50,"")</f>
        <v/>
      </c>
      <c r="V25" s="1642"/>
      <c r="W25" s="1642"/>
      <c r="X25" s="1642"/>
      <c r="Y25" s="1642"/>
      <c r="Z25" s="1642"/>
      <c r="AA25" s="1642"/>
      <c r="AB25" s="1643"/>
      <c r="AC25" s="1644" t="str">
        <f>IF(NOT('DATA ENTRY SHEET'!BA50=""),IF('DATA ENTRY SHEET'!F50="","UPK?",TEXT('DATA ENTRY SHEET'!BA50/'DATA ENTRY SHEET'!F50,"$#0.00")),"")</f>
        <v/>
      </c>
      <c r="AD25" s="1645"/>
      <c r="AE25" s="1645"/>
      <c r="AF25" s="1646"/>
      <c r="AG25" s="1644" t="str">
        <f>IF(NOT('DATA ENTRY SHEET'!BB50=""),IF('DATA ENTRY SHEET'!F50="","UPK?",TEXT('DATA ENTRY SHEET'!BB50/'DATA ENTRY SHEET'!F50,"$#0.00")),"")</f>
        <v/>
      </c>
      <c r="AH25" s="1645"/>
      <c r="AI25" s="1645"/>
      <c r="AJ25" s="1646"/>
      <c r="AK25" s="1644" t="str">
        <f>IF(NOT('DATA ENTRY SHEET'!BC50=""),IF('DATA ENTRY SHEET'!F50="","UPK?",TEXT('DATA ENTRY SHEET'!BC50/'DATA ENTRY SHEET'!F50,"$#0.00")),"")</f>
        <v/>
      </c>
      <c r="AL25" s="1645"/>
      <c r="AM25" s="1645"/>
      <c r="AN25" s="1646"/>
      <c r="AO25" s="1510" t="str">
        <f>IF(NOT('DATA ENTRY SHEET'!BH50=""),'DATA ENTRY SHEET'!BH50,"")</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SHEET'!BK50=""),'DATA ENTRY SHEET'!BK50,"")</f>
        <v/>
      </c>
      <c r="BG25" s="1481"/>
      <c r="BH25" s="1481"/>
      <c r="BI25" s="1481"/>
      <c r="BJ25" s="1481"/>
      <c r="BK25" s="1482"/>
      <c r="BL25" s="1480" t="str">
        <f>IF(NOT('DATA ENTRY SHEET'!BL50=""),'DATA ENTRY SHEET'!BL50,"")</f>
        <v/>
      </c>
      <c r="BM25" s="1481"/>
      <c r="BN25" s="1481"/>
      <c r="BO25" s="1481"/>
      <c r="BP25" s="1481"/>
      <c r="BQ25" s="1482"/>
      <c r="BR25" s="1480" t="str">
        <f>IF(NOT('DATA ENTRY SHEET'!BM50=""),'DATA ENTRY SHEET'!BM50,"")</f>
        <v/>
      </c>
      <c r="BS25" s="1481"/>
      <c r="BT25" s="1481"/>
      <c r="BU25" s="1481"/>
      <c r="BV25" s="1481"/>
      <c r="BW25" s="1482"/>
      <c r="BX25" s="1483" t="str">
        <f>IF(NOT('DATA ENTRY SHEET'!BO50=""),'DATA ENTRY SHEET'!BO50,"")</f>
        <v/>
      </c>
      <c r="BY25" s="1484"/>
      <c r="BZ25" s="1484"/>
      <c r="CA25" s="1485"/>
      <c r="CB25" s="1486"/>
      <c r="CC25" s="1487"/>
      <c r="CD25" s="1488"/>
      <c r="CE25" s="1474"/>
      <c r="CF25" s="1475"/>
      <c r="CG25" s="1475"/>
      <c r="CH25" s="1476"/>
      <c r="CI25" s="190"/>
      <c r="CJ25" s="190"/>
      <c r="CK25" s="190"/>
      <c r="CL25" s="190"/>
      <c r="CM25" s="190"/>
      <c r="CN25" s="190"/>
      <c r="CO25" s="190"/>
      <c r="CP25" s="190"/>
    </row>
    <row r="26" spans="1:94" ht="15" customHeight="1" x14ac:dyDescent="0.2">
      <c r="A26" s="432"/>
      <c r="B26" s="1615" t="str">
        <f>IF(NOT('DATA ENTRY SHEET'!C50=""),'DATA ENTRY SHEET'!C50,"")</f>
        <v/>
      </c>
      <c r="C26" s="1616"/>
      <c r="D26" s="1616"/>
      <c r="E26" s="1616"/>
      <c r="F26" s="1616"/>
      <c r="G26" s="1616"/>
      <c r="H26" s="1616"/>
      <c r="I26" s="1616"/>
      <c r="J26" s="1616"/>
      <c r="K26" s="1616"/>
      <c r="L26" s="1616"/>
      <c r="M26" s="1616"/>
      <c r="N26" s="1616"/>
      <c r="O26" s="1616"/>
      <c r="P26" s="1616"/>
      <c r="Q26" s="1616"/>
      <c r="R26" s="1616"/>
      <c r="S26" s="1616"/>
      <c r="T26" s="655" t="str">
        <f>IF('DATA ENTRY SHEET'!AG50&lt;&gt;"",LEFT('DATA ENTRY SHEET'!AG50,1),"")</f>
        <v/>
      </c>
      <c r="U26" s="1650" t="str">
        <f>IF(NOT('DATA ENTRY SHEET'!AF50=""),'DATA ENTRY SHEET'!AF50,"")</f>
        <v/>
      </c>
      <c r="V26" s="1651"/>
      <c r="W26" s="1651"/>
      <c r="X26" s="1651"/>
      <c r="Y26" s="1651"/>
      <c r="Z26" s="1651"/>
      <c r="AA26" s="1651"/>
      <c r="AB26" s="1652"/>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SHEET'!BI50=""),'DATA ENTRY SHEET'!BI50,"")</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SHEET'!BP50=""),'DATA ENTRY SHEET'!BP50,"")</f>
        <v/>
      </c>
      <c r="BY26" s="1484"/>
      <c r="BZ26" s="1484"/>
      <c r="CA26" s="1485"/>
      <c r="CB26" s="1513" t="str">
        <f>IF(NOT('DATA ENTRY SHEET'!AP50=""),'DATA ENTRY SHEET'!AP50,"")</f>
        <v/>
      </c>
      <c r="CC26" s="1514"/>
      <c r="CD26" s="1515"/>
      <c r="CE26" s="1474"/>
      <c r="CF26" s="1475"/>
      <c r="CG26" s="1475"/>
      <c r="CH26" s="1476"/>
      <c r="CI26" s="190"/>
      <c r="CJ26" s="190"/>
      <c r="CK26" s="190"/>
      <c r="CL26" s="190"/>
      <c r="CM26" s="190"/>
      <c r="CN26" s="190"/>
      <c r="CO26" s="190"/>
      <c r="CP26" s="190"/>
    </row>
    <row r="27" spans="1:94" ht="15" customHeight="1" thickBot="1" x14ac:dyDescent="0.25">
      <c r="A27" s="432"/>
      <c r="B27" s="1516" t="str">
        <f>IF(NOT('DATA ENTRY SHEET'!D50=""),'DATA ENTRY SHEET'!D50,"")</f>
        <v/>
      </c>
      <c r="C27" s="1517"/>
      <c r="D27" s="1517"/>
      <c r="E27" s="1518"/>
      <c r="F27" s="1519" t="str">
        <f>IF(NOT('DATA ENTRY SHEET'!E50=""),'DATA ENTRY SHEET'!E50,"")</f>
        <v/>
      </c>
      <c r="G27" s="1520"/>
      <c r="H27" s="1521"/>
      <c r="I27" s="1522" t="str">
        <f>IF(NOT('DATA ENTRY SHEET'!F50=""),'DATA ENTRY SHEET'!F50,"")</f>
        <v/>
      </c>
      <c r="J27" s="1518"/>
      <c r="K27" s="1522" t="str">
        <f>IF(NOT('DATA ENTRY SHEET'!G50=""),'DATA ENTRY SHEET'!G50,"")</f>
        <v/>
      </c>
      <c r="L27" s="1518"/>
      <c r="M27" s="1523" t="str">
        <f>IF(NOT('DATA ENTRY SHEET'!H50=""),'DATA ENTRY SHEET'!H50,"")</f>
        <v/>
      </c>
      <c r="N27" s="1524"/>
      <c r="O27" s="1524"/>
      <c r="P27" s="1524"/>
      <c r="Q27" s="1525"/>
      <c r="R27" s="1522" t="str">
        <f>IF(NOT('DATA ENTRY SHEET'!I50=""),'DATA ENTRY SHEET'!I50,"")</f>
        <v/>
      </c>
      <c r="S27" s="1517"/>
      <c r="T27" s="1518"/>
      <c r="U27" s="1647" t="str">
        <f>IF(NOT('DATA ENTRY SHEET'!AE50=""),'DATA ENTRY SHEET'!AE50,"")</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SHEET'!BJ50=""),'DATA ENTRY SHEET'!BJ50,"")</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SHEET'!AU50=""),'DATA ENTRY SHEET'!AU50,"")</f>
        <v/>
      </c>
      <c r="BV27" s="1569"/>
      <c r="BW27" s="1570"/>
      <c r="BX27" s="1571"/>
      <c r="BY27" s="1572"/>
      <c r="BZ27" s="1572"/>
      <c r="CA27" s="1573"/>
      <c r="CB27" s="1556" t="str">
        <f>IF(NOT('DATA ENTRY SHEET'!AQ50=""),'DATA ENTRY SHEET'!AQ50,"")</f>
        <v/>
      </c>
      <c r="CC27" s="1557"/>
      <c r="CD27" s="1558"/>
      <c r="CE27" s="1477"/>
      <c r="CF27" s="1478"/>
      <c r="CG27" s="1478"/>
      <c r="CH27" s="1479"/>
      <c r="CI27" s="190"/>
      <c r="CJ27" s="190"/>
      <c r="CK27" s="190"/>
      <c r="CL27" s="190"/>
      <c r="CM27" s="190"/>
      <c r="CN27" s="190"/>
      <c r="CO27" s="190"/>
      <c r="CP27" s="190"/>
    </row>
    <row r="28" spans="1:94"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2">
      <c r="A29" s="432">
        <v>32</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SHEET'!J51=""),'DATA ENTRY SHEET'!J51,"")</f>
        <v/>
      </c>
      <c r="V29" s="1448"/>
      <c r="W29" s="1448"/>
      <c r="X29" s="1448"/>
      <c r="Y29" s="1448"/>
      <c r="Z29" s="1448"/>
      <c r="AA29" s="1448"/>
      <c r="AB29" s="1449"/>
      <c r="AC29" s="1638" t="str">
        <f>IF('DATA ENTRY SHEET'!AW51&lt;&gt;"",IF(NOT(TRIM(MID($AC$8,FIND(":",$AC$8)+1,9))="EDLP"),IF(NOT(TRIM(MID($AC$8,FIND(":",$AC$8)+1,9))="NON-EDLP"),TEXT('DATA ENTRY SHEET'!AW51,"$#0.00"),_xlfn.CONCAT(TEXT('DATA ENTRY SHEET'!AW51,"$#0.00")," (NON-EDLP, ADJ is $0.00)")),_xlfn.CONCAT(TEXT('DATA ENTRY SHEET'!AW51,"$#0.00")," (EDLP, ADJ is $0.00)")),"")</f>
        <v/>
      </c>
      <c r="AD29" s="1639"/>
      <c r="AE29" s="1639"/>
      <c r="AF29" s="1639"/>
      <c r="AG29" s="1639"/>
      <c r="AH29" s="1639"/>
      <c r="AI29" s="1639"/>
      <c r="AJ29" s="1639"/>
      <c r="AK29" s="1639"/>
      <c r="AL29" s="1639"/>
      <c r="AM29" s="1639"/>
      <c r="AN29" s="1640"/>
      <c r="AO29" s="1450" t="str">
        <f>IF(NOT('DATA ENTRY SHEET'!BG51=""),'DATA ENTRY SHEET'!BG51,"")</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SHEET'!BN51=""),'DATA ENTRY SHEET'!BN51,"")</f>
        <v/>
      </c>
      <c r="BY29" s="1469"/>
      <c r="BZ29" s="1469"/>
      <c r="CA29" s="1470"/>
      <c r="CB29" s="1465" t="str">
        <f>IF(NOT('DATA ENTRY SHEET'!AR51=""),'DATA ENTRY SHEET'!AR51,"")</f>
        <v/>
      </c>
      <c r="CC29" s="1466"/>
      <c r="CD29" s="1467"/>
      <c r="CE29" s="1471"/>
      <c r="CF29" s="1472"/>
      <c r="CG29" s="1472"/>
      <c r="CH29" s="1473"/>
      <c r="CI29" s="190"/>
      <c r="CJ29" s="190"/>
      <c r="CK29" s="190"/>
      <c r="CL29" s="190"/>
      <c r="CM29" s="190"/>
      <c r="CN29" s="190"/>
      <c r="CO29" s="190"/>
      <c r="CP29" s="190"/>
    </row>
    <row r="30" spans="1:94" ht="15" customHeight="1" x14ac:dyDescent="0.2">
      <c r="A30" s="432"/>
      <c r="B30" s="1501" t="str">
        <f>IF(NOT('DATA ENTRY SHEET'!B51=""),'DATA ENTRY SHEET'!B51,"")</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SHEET'!AD51=""),'DATA ENTRY SHEET'!AD51,"")</f>
        <v/>
      </c>
      <c r="V30" s="1642"/>
      <c r="W30" s="1642"/>
      <c r="X30" s="1642"/>
      <c r="Y30" s="1642"/>
      <c r="Z30" s="1642"/>
      <c r="AA30" s="1642"/>
      <c r="AB30" s="1643"/>
      <c r="AC30" s="1644" t="str">
        <f>IF(NOT('DATA ENTRY SHEET'!BA51=""),IF('DATA ENTRY SHEET'!F51="","UPK?",TEXT('DATA ENTRY SHEET'!BA51/'DATA ENTRY SHEET'!F51,"$#0.00")),"")</f>
        <v/>
      </c>
      <c r="AD30" s="1645"/>
      <c r="AE30" s="1645"/>
      <c r="AF30" s="1646"/>
      <c r="AG30" s="1644" t="str">
        <f>IF(NOT('DATA ENTRY SHEET'!BB51=""),IF('DATA ENTRY SHEET'!F51="","UPK?",TEXT('DATA ENTRY SHEET'!BB51/'DATA ENTRY SHEET'!F51,"$#0.00")),"")</f>
        <v/>
      </c>
      <c r="AH30" s="1645"/>
      <c r="AI30" s="1645"/>
      <c r="AJ30" s="1646"/>
      <c r="AK30" s="1644" t="str">
        <f>IF(NOT('DATA ENTRY SHEET'!BC51=""),IF('DATA ENTRY SHEET'!F51="","UPK?",TEXT('DATA ENTRY SHEET'!BC51/'DATA ENTRY SHEET'!F51,"$#0.00")),"")</f>
        <v/>
      </c>
      <c r="AL30" s="1645"/>
      <c r="AM30" s="1645"/>
      <c r="AN30" s="1646"/>
      <c r="AO30" s="1510" t="str">
        <f>IF(NOT('DATA ENTRY SHEET'!BH51=""),'DATA ENTRY SHEET'!BH51,"")</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SHEET'!BK51=""),'DATA ENTRY SHEET'!BK51,"")</f>
        <v/>
      </c>
      <c r="BG30" s="1481"/>
      <c r="BH30" s="1481"/>
      <c r="BI30" s="1481"/>
      <c r="BJ30" s="1481"/>
      <c r="BK30" s="1482"/>
      <c r="BL30" s="1480" t="str">
        <f>IF(NOT('DATA ENTRY SHEET'!BL51=""),'DATA ENTRY SHEET'!BL51,"")</f>
        <v/>
      </c>
      <c r="BM30" s="1481"/>
      <c r="BN30" s="1481"/>
      <c r="BO30" s="1481"/>
      <c r="BP30" s="1481"/>
      <c r="BQ30" s="1482"/>
      <c r="BR30" s="1480" t="str">
        <f>IF(NOT('DATA ENTRY SHEET'!BM51=""),'DATA ENTRY SHEET'!BM51,"")</f>
        <v/>
      </c>
      <c r="BS30" s="1481"/>
      <c r="BT30" s="1481"/>
      <c r="BU30" s="1481"/>
      <c r="BV30" s="1481"/>
      <c r="BW30" s="1482"/>
      <c r="BX30" s="1483" t="str">
        <f>IF(NOT('DATA ENTRY SHEET'!BO51=""),'DATA ENTRY SHEET'!BO51,"")</f>
        <v/>
      </c>
      <c r="BY30" s="1484"/>
      <c r="BZ30" s="1484"/>
      <c r="CA30" s="1485"/>
      <c r="CB30" s="1486"/>
      <c r="CC30" s="1487"/>
      <c r="CD30" s="1488"/>
      <c r="CE30" s="1474"/>
      <c r="CF30" s="1475"/>
      <c r="CG30" s="1475"/>
      <c r="CH30" s="1476"/>
      <c r="CI30" s="190"/>
      <c r="CJ30" s="190"/>
      <c r="CK30" s="190"/>
      <c r="CL30" s="190"/>
      <c r="CM30" s="190"/>
      <c r="CN30" s="190"/>
      <c r="CO30" s="190"/>
      <c r="CP30" s="190"/>
    </row>
    <row r="31" spans="1:94" ht="15" customHeight="1" x14ac:dyDescent="0.2">
      <c r="A31" s="432"/>
      <c r="B31" s="1615" t="str">
        <f>IF(NOT('DATA ENTRY SHEET'!C51=""),'DATA ENTRY SHEET'!C51,"")</f>
        <v/>
      </c>
      <c r="C31" s="1616"/>
      <c r="D31" s="1616"/>
      <c r="E31" s="1616"/>
      <c r="F31" s="1616"/>
      <c r="G31" s="1616"/>
      <c r="H31" s="1616"/>
      <c r="I31" s="1616"/>
      <c r="J31" s="1616"/>
      <c r="K31" s="1616"/>
      <c r="L31" s="1616"/>
      <c r="M31" s="1616"/>
      <c r="N31" s="1616"/>
      <c r="O31" s="1616"/>
      <c r="P31" s="1616"/>
      <c r="Q31" s="1616"/>
      <c r="R31" s="1616"/>
      <c r="S31" s="1616"/>
      <c r="T31" s="655" t="str">
        <f>IF('DATA ENTRY SHEET'!AG51&lt;&gt;"",LEFT('DATA ENTRY SHEET'!AG51,1),"")</f>
        <v/>
      </c>
      <c r="U31" s="1650" t="str">
        <f>IF(NOT('DATA ENTRY SHEET'!AF51=""),'DATA ENTRY SHEET'!AF51,"")</f>
        <v/>
      </c>
      <c r="V31" s="1651"/>
      <c r="W31" s="1651"/>
      <c r="X31" s="1651"/>
      <c r="Y31" s="1651"/>
      <c r="Z31" s="1651"/>
      <c r="AA31" s="1651"/>
      <c r="AB31" s="1652"/>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SHEET'!BI51=""),'DATA ENTRY SHEET'!BI51,"")</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SHEET'!BP51=""),'DATA ENTRY SHEET'!BP51,"")</f>
        <v/>
      </c>
      <c r="BY31" s="1484"/>
      <c r="BZ31" s="1484"/>
      <c r="CA31" s="1485"/>
      <c r="CB31" s="1513" t="str">
        <f>IF(NOT('DATA ENTRY SHEET'!AP51=""),'DATA ENTRY SHEET'!AP51,"")</f>
        <v/>
      </c>
      <c r="CC31" s="1514"/>
      <c r="CD31" s="1515"/>
      <c r="CE31" s="1474"/>
      <c r="CF31" s="1475"/>
      <c r="CG31" s="1475"/>
      <c r="CH31" s="1476"/>
      <c r="CI31" s="190"/>
      <c r="CJ31" s="190"/>
      <c r="CK31" s="190"/>
      <c r="CL31" s="190"/>
      <c r="CM31" s="190"/>
      <c r="CN31" s="190"/>
      <c r="CO31" s="190"/>
      <c r="CP31" s="190"/>
    </row>
    <row r="32" spans="1:94" ht="15" customHeight="1" thickBot="1" x14ac:dyDescent="0.25">
      <c r="A32" s="432"/>
      <c r="B32" s="1516" t="str">
        <f>IF(NOT('DATA ENTRY SHEET'!D51=""),'DATA ENTRY SHEET'!D51,"")</f>
        <v/>
      </c>
      <c r="C32" s="1517"/>
      <c r="D32" s="1517"/>
      <c r="E32" s="1518"/>
      <c r="F32" s="1519" t="str">
        <f>IF(NOT('DATA ENTRY SHEET'!E51=""),'DATA ENTRY SHEET'!E51,"")</f>
        <v/>
      </c>
      <c r="G32" s="1520"/>
      <c r="H32" s="1521"/>
      <c r="I32" s="1522" t="str">
        <f>IF(NOT('DATA ENTRY SHEET'!F51=""),'DATA ENTRY SHEET'!F51,"")</f>
        <v/>
      </c>
      <c r="J32" s="1518"/>
      <c r="K32" s="1522" t="str">
        <f>IF(NOT('DATA ENTRY SHEET'!G51=""),'DATA ENTRY SHEET'!G51,"")</f>
        <v/>
      </c>
      <c r="L32" s="1518"/>
      <c r="M32" s="1523" t="str">
        <f>IF(NOT('DATA ENTRY SHEET'!H51=""),'DATA ENTRY SHEET'!H51,"")</f>
        <v/>
      </c>
      <c r="N32" s="1524"/>
      <c r="O32" s="1524"/>
      <c r="P32" s="1524"/>
      <c r="Q32" s="1525"/>
      <c r="R32" s="1522" t="str">
        <f>IF(NOT('DATA ENTRY SHEET'!I51=""),'DATA ENTRY SHEET'!I51,"")</f>
        <v/>
      </c>
      <c r="S32" s="1517"/>
      <c r="T32" s="1518"/>
      <c r="U32" s="1647" t="str">
        <f>IF(NOT('DATA ENTRY SHEET'!AE51=""),'DATA ENTRY SHEET'!AE51,"")</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SHEET'!BJ51=""),'DATA ENTRY SHEET'!BJ51,"")</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SHEET'!AU51=""),'DATA ENTRY SHEET'!AU51,"")</f>
        <v/>
      </c>
      <c r="BV32" s="1569"/>
      <c r="BW32" s="1570"/>
      <c r="BX32" s="1571"/>
      <c r="BY32" s="1572"/>
      <c r="BZ32" s="1572"/>
      <c r="CA32" s="1573"/>
      <c r="CB32" s="1556" t="str">
        <f>IF(NOT('DATA ENTRY SHEET'!AQ51=""),'DATA ENTRY SHEET'!AQ51,"")</f>
        <v/>
      </c>
      <c r="CC32" s="1557"/>
      <c r="CD32" s="1558"/>
      <c r="CE32" s="1477"/>
      <c r="CF32" s="1478"/>
      <c r="CG32" s="1478"/>
      <c r="CH32" s="1479"/>
      <c r="CI32" s="190"/>
      <c r="CJ32" s="190"/>
      <c r="CK32" s="190"/>
      <c r="CL32" s="190"/>
      <c r="CM32" s="190"/>
      <c r="CN32" s="190"/>
      <c r="CO32" s="190"/>
      <c r="CP32" s="190"/>
    </row>
    <row r="33" spans="1:94"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2">
      <c r="A34" s="432">
        <v>33</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SHEET'!J52=""),'DATA ENTRY SHEET'!J52,"")</f>
        <v/>
      </c>
      <c r="V34" s="1448"/>
      <c r="W34" s="1448"/>
      <c r="X34" s="1448"/>
      <c r="Y34" s="1448"/>
      <c r="Z34" s="1448"/>
      <c r="AA34" s="1448"/>
      <c r="AB34" s="1449"/>
      <c r="AC34" s="1638" t="str">
        <f>IF('DATA ENTRY SHEET'!AW52&lt;&gt;"",IF(NOT(TRIM(MID($AC$8,FIND(":",$AC$8)+1,9))="EDLP"),IF(NOT(TRIM(MID($AC$8,FIND(":",$AC$8)+1,9))="NON-EDLP"),TEXT('DATA ENTRY SHEET'!AW52,"$#0.00"),_xlfn.CONCAT(TEXT('DATA ENTRY SHEET'!AW52,"$#0.00")," (NON-EDLP, ADJ is $0.00)")),_xlfn.CONCAT(TEXT('DATA ENTRY SHEET'!AW52,"$#0.00")," (EDLP, ADJ is $0.00)")),"")</f>
        <v/>
      </c>
      <c r="AD34" s="1639"/>
      <c r="AE34" s="1639"/>
      <c r="AF34" s="1639"/>
      <c r="AG34" s="1639"/>
      <c r="AH34" s="1639"/>
      <c r="AI34" s="1639"/>
      <c r="AJ34" s="1639"/>
      <c r="AK34" s="1639"/>
      <c r="AL34" s="1639"/>
      <c r="AM34" s="1639"/>
      <c r="AN34" s="1640"/>
      <c r="AO34" s="1450" t="str">
        <f>IF(NOT('DATA ENTRY SHEET'!BG52=""),'DATA ENTRY SHEET'!BG52,"")</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SHEET'!BN52=""),'DATA ENTRY SHEET'!BN52,"")</f>
        <v/>
      </c>
      <c r="BY34" s="1469"/>
      <c r="BZ34" s="1469"/>
      <c r="CA34" s="1470"/>
      <c r="CB34" s="1465" t="str">
        <f>IF(NOT('DATA ENTRY SHEET'!AR52=""),'DATA ENTRY SHEET'!AR52,"")</f>
        <v/>
      </c>
      <c r="CC34" s="1466"/>
      <c r="CD34" s="1467"/>
      <c r="CE34" s="1471"/>
      <c r="CF34" s="1472"/>
      <c r="CG34" s="1472"/>
      <c r="CH34" s="1473"/>
      <c r="CI34" s="190"/>
      <c r="CJ34" s="190"/>
      <c r="CK34" s="190"/>
      <c r="CL34" s="190"/>
      <c r="CM34" s="190"/>
      <c r="CN34" s="190"/>
      <c r="CO34" s="190"/>
      <c r="CP34" s="190"/>
    </row>
    <row r="35" spans="1:94" ht="15" customHeight="1" x14ac:dyDescent="0.2">
      <c r="A35" s="432"/>
      <c r="B35" s="1501" t="str">
        <f>IF(NOT('DATA ENTRY SHEET'!B52=""),'DATA ENTRY SHEET'!B52,"")</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SHEET'!AD52=""),'DATA ENTRY SHEET'!AD52,"")</f>
        <v/>
      </c>
      <c r="V35" s="1642"/>
      <c r="W35" s="1642"/>
      <c r="X35" s="1642"/>
      <c r="Y35" s="1642"/>
      <c r="Z35" s="1642"/>
      <c r="AA35" s="1642"/>
      <c r="AB35" s="1643"/>
      <c r="AC35" s="1644" t="str">
        <f>IF(NOT('DATA ENTRY SHEET'!BA52=""),IF('DATA ENTRY SHEET'!F52="","UPK?",TEXT('DATA ENTRY SHEET'!BA52/'DATA ENTRY SHEET'!F52,"$#0.00")),"")</f>
        <v/>
      </c>
      <c r="AD35" s="1645"/>
      <c r="AE35" s="1645"/>
      <c r="AF35" s="1646"/>
      <c r="AG35" s="1644" t="str">
        <f>IF(NOT('DATA ENTRY SHEET'!BB52=""),IF('DATA ENTRY SHEET'!F52="","UPK?",TEXT('DATA ENTRY SHEET'!BB52/'DATA ENTRY SHEET'!F52,"$#0.00")),"")</f>
        <v/>
      </c>
      <c r="AH35" s="1645"/>
      <c r="AI35" s="1645"/>
      <c r="AJ35" s="1646"/>
      <c r="AK35" s="1644" t="str">
        <f>IF(NOT('DATA ENTRY SHEET'!BC52=""),IF('DATA ENTRY SHEET'!F52="","UPK?",TEXT('DATA ENTRY SHEET'!BC52/'DATA ENTRY SHEET'!F52,"$#0.00")),"")</f>
        <v/>
      </c>
      <c r="AL35" s="1645"/>
      <c r="AM35" s="1645"/>
      <c r="AN35" s="1646"/>
      <c r="AO35" s="1510" t="str">
        <f>IF(NOT('DATA ENTRY SHEET'!BH52=""),'DATA ENTRY SHEET'!BH52,"")</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SHEET'!BK52=""),'DATA ENTRY SHEET'!BK52,"")</f>
        <v/>
      </c>
      <c r="BG35" s="1481"/>
      <c r="BH35" s="1481"/>
      <c r="BI35" s="1481"/>
      <c r="BJ35" s="1481"/>
      <c r="BK35" s="1482"/>
      <c r="BL35" s="1480" t="str">
        <f>IF(NOT('DATA ENTRY SHEET'!BL52=""),'DATA ENTRY SHEET'!BL52,"")</f>
        <v/>
      </c>
      <c r="BM35" s="1481"/>
      <c r="BN35" s="1481"/>
      <c r="BO35" s="1481"/>
      <c r="BP35" s="1481"/>
      <c r="BQ35" s="1482"/>
      <c r="BR35" s="1480" t="str">
        <f>IF(NOT('DATA ENTRY SHEET'!BM52=""),'DATA ENTRY SHEET'!BM52,"")</f>
        <v/>
      </c>
      <c r="BS35" s="1481"/>
      <c r="BT35" s="1481"/>
      <c r="BU35" s="1481"/>
      <c r="BV35" s="1481"/>
      <c r="BW35" s="1482"/>
      <c r="BX35" s="1483" t="str">
        <f>IF(NOT('DATA ENTRY SHEET'!BO52=""),'DATA ENTRY SHEET'!BO52,"")</f>
        <v/>
      </c>
      <c r="BY35" s="1484"/>
      <c r="BZ35" s="1484"/>
      <c r="CA35" s="1485"/>
      <c r="CB35" s="1486"/>
      <c r="CC35" s="1487"/>
      <c r="CD35" s="1488"/>
      <c r="CE35" s="1474"/>
      <c r="CF35" s="1475"/>
      <c r="CG35" s="1475"/>
      <c r="CH35" s="1476"/>
      <c r="CI35" s="190"/>
      <c r="CJ35" s="190"/>
      <c r="CK35" s="190"/>
      <c r="CL35" s="190"/>
      <c r="CM35" s="190"/>
      <c r="CN35" s="190"/>
      <c r="CO35" s="190"/>
      <c r="CP35" s="190"/>
    </row>
    <row r="36" spans="1:94" ht="15" customHeight="1" x14ac:dyDescent="0.2">
      <c r="A36" s="432"/>
      <c r="B36" s="1615" t="str">
        <f>IF(NOT('DATA ENTRY SHEET'!C52=""),'DATA ENTRY SHEET'!C52,"")</f>
        <v/>
      </c>
      <c r="C36" s="1616"/>
      <c r="D36" s="1616"/>
      <c r="E36" s="1616"/>
      <c r="F36" s="1616"/>
      <c r="G36" s="1616"/>
      <c r="H36" s="1616"/>
      <c r="I36" s="1616"/>
      <c r="J36" s="1616"/>
      <c r="K36" s="1616"/>
      <c r="L36" s="1616"/>
      <c r="M36" s="1616"/>
      <c r="N36" s="1616"/>
      <c r="O36" s="1616"/>
      <c r="P36" s="1616"/>
      <c r="Q36" s="1616"/>
      <c r="R36" s="1616"/>
      <c r="S36" s="1616"/>
      <c r="T36" s="655" t="str">
        <f>IF('DATA ENTRY SHEET'!AG52&lt;&gt;"",LEFT('DATA ENTRY SHEET'!AG52,1),"")</f>
        <v/>
      </c>
      <c r="U36" s="1650" t="str">
        <f>IF(NOT('DATA ENTRY SHEET'!AF52=""),'DATA ENTRY SHEET'!AF52,"")</f>
        <v/>
      </c>
      <c r="V36" s="1651"/>
      <c r="W36" s="1651"/>
      <c r="X36" s="1651"/>
      <c r="Y36" s="1651"/>
      <c r="Z36" s="1651"/>
      <c r="AA36" s="1651"/>
      <c r="AB36" s="1652"/>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SHEET'!BI52=""),'DATA ENTRY SHEET'!BI52,"")</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SHEET'!BP52=""),'DATA ENTRY SHEET'!BP52,"")</f>
        <v/>
      </c>
      <c r="BY36" s="1484"/>
      <c r="BZ36" s="1484"/>
      <c r="CA36" s="1485"/>
      <c r="CB36" s="1513" t="str">
        <f>IF(NOT('DATA ENTRY SHEET'!AP52=""),'DATA ENTRY SHEET'!AP52,"")</f>
        <v/>
      </c>
      <c r="CC36" s="1514"/>
      <c r="CD36" s="1515"/>
      <c r="CE36" s="1474"/>
      <c r="CF36" s="1475"/>
      <c r="CG36" s="1475"/>
      <c r="CH36" s="1476"/>
      <c r="CI36" s="190"/>
      <c r="CJ36" s="190"/>
      <c r="CK36" s="190"/>
      <c r="CL36" s="190"/>
      <c r="CM36" s="190"/>
      <c r="CN36" s="190"/>
      <c r="CO36" s="190"/>
      <c r="CP36" s="190"/>
    </row>
    <row r="37" spans="1:94" ht="15" customHeight="1" thickBot="1" x14ac:dyDescent="0.25">
      <c r="A37" s="432"/>
      <c r="B37" s="1516" t="str">
        <f>IF(NOT('DATA ENTRY SHEET'!D52=""),'DATA ENTRY SHEET'!D52,"")</f>
        <v/>
      </c>
      <c r="C37" s="1517"/>
      <c r="D37" s="1517"/>
      <c r="E37" s="1518"/>
      <c r="F37" s="1519" t="str">
        <f>IF(NOT('DATA ENTRY SHEET'!E52=""),'DATA ENTRY SHEET'!E52,"")</f>
        <v/>
      </c>
      <c r="G37" s="1520"/>
      <c r="H37" s="1521"/>
      <c r="I37" s="1522" t="str">
        <f>IF(NOT('DATA ENTRY SHEET'!F52=""),'DATA ENTRY SHEET'!F52,"")</f>
        <v/>
      </c>
      <c r="J37" s="1518"/>
      <c r="K37" s="1522" t="str">
        <f>IF(NOT('DATA ENTRY SHEET'!G52=""),'DATA ENTRY SHEET'!G52,"")</f>
        <v/>
      </c>
      <c r="L37" s="1518"/>
      <c r="M37" s="1523" t="str">
        <f>IF(NOT('DATA ENTRY SHEET'!H52=""),'DATA ENTRY SHEET'!H52,"")</f>
        <v/>
      </c>
      <c r="N37" s="1524"/>
      <c r="O37" s="1524"/>
      <c r="P37" s="1524"/>
      <c r="Q37" s="1525"/>
      <c r="R37" s="1522" t="str">
        <f>IF(NOT('DATA ENTRY SHEET'!I52=""),'DATA ENTRY SHEET'!I52,"")</f>
        <v/>
      </c>
      <c r="S37" s="1517"/>
      <c r="T37" s="1518"/>
      <c r="U37" s="1647" t="str">
        <f>IF(NOT('DATA ENTRY SHEET'!AE52=""),'DATA ENTRY SHEET'!AE52,"")</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SHEET'!BJ52=""),'DATA ENTRY SHEET'!BJ52,"")</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SHEET'!AU52=""),'DATA ENTRY SHEET'!AU52,"")</f>
        <v/>
      </c>
      <c r="BV37" s="1569"/>
      <c r="BW37" s="1570"/>
      <c r="BX37" s="1571"/>
      <c r="BY37" s="1572"/>
      <c r="BZ37" s="1572"/>
      <c r="CA37" s="1573"/>
      <c r="CB37" s="1556" t="str">
        <f>IF(NOT('DATA ENTRY SHEET'!AQ52=""),'DATA ENTRY SHEET'!AQ52,"")</f>
        <v/>
      </c>
      <c r="CC37" s="1557"/>
      <c r="CD37" s="1558"/>
      <c r="CE37" s="1477"/>
      <c r="CF37" s="1478"/>
      <c r="CG37" s="1478"/>
      <c r="CH37" s="1479"/>
      <c r="CI37" s="190"/>
      <c r="CJ37" s="190"/>
      <c r="CK37" s="190"/>
      <c r="CL37" s="190"/>
      <c r="CM37" s="190"/>
      <c r="CN37" s="190"/>
      <c r="CO37" s="190"/>
      <c r="CP37" s="190"/>
    </row>
    <row r="38" spans="1:94"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2">
      <c r="A39" s="432">
        <v>34</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SHEET'!J53=""),'DATA ENTRY SHEET'!J53,"")</f>
        <v/>
      </c>
      <c r="V39" s="1448"/>
      <c r="W39" s="1448"/>
      <c r="X39" s="1448"/>
      <c r="Y39" s="1448"/>
      <c r="Z39" s="1448"/>
      <c r="AA39" s="1448"/>
      <c r="AB39" s="1449"/>
      <c r="AC39" s="1638" t="str">
        <f>IF('DATA ENTRY SHEET'!AW53&lt;&gt;"",IF(NOT(TRIM(MID($AC$8,FIND(":",$AC$8)+1,9))="EDLP"),IF(NOT(TRIM(MID($AC$8,FIND(":",$AC$8)+1,9))="NON-EDLP"),TEXT('DATA ENTRY SHEET'!AW53,"$#0.00"),_xlfn.CONCAT(TEXT('DATA ENTRY SHEET'!AW53,"$#0.00")," (NON-EDLP, ADJ is $0.00)")),_xlfn.CONCAT(TEXT('DATA ENTRY SHEET'!AW53,"$#0.00")," (EDLP, ADJ is $0.00)")),"")</f>
        <v/>
      </c>
      <c r="AD39" s="1639"/>
      <c r="AE39" s="1639"/>
      <c r="AF39" s="1639"/>
      <c r="AG39" s="1639"/>
      <c r="AH39" s="1639"/>
      <c r="AI39" s="1639"/>
      <c r="AJ39" s="1639"/>
      <c r="AK39" s="1639"/>
      <c r="AL39" s="1639"/>
      <c r="AM39" s="1639"/>
      <c r="AN39" s="1640"/>
      <c r="AO39" s="1450" t="str">
        <f>IF(NOT('DATA ENTRY SHEET'!BG53=""),'DATA ENTRY SHEET'!BG53,"")</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SHEET'!BN53=""),'DATA ENTRY SHEET'!BN53,"")</f>
        <v/>
      </c>
      <c r="BY39" s="1469"/>
      <c r="BZ39" s="1469"/>
      <c r="CA39" s="1470"/>
      <c r="CB39" s="1465" t="str">
        <f>IF(NOT('DATA ENTRY SHEET'!AR53=""),'DATA ENTRY SHEET'!AR53,"")</f>
        <v/>
      </c>
      <c r="CC39" s="1466"/>
      <c r="CD39" s="1467"/>
      <c r="CE39" s="1471"/>
      <c r="CF39" s="1472"/>
      <c r="CG39" s="1472"/>
      <c r="CH39" s="1473"/>
      <c r="CI39" s="190"/>
      <c r="CJ39" s="190"/>
      <c r="CK39" s="190"/>
      <c r="CL39" s="190"/>
      <c r="CM39" s="190"/>
      <c r="CN39" s="190"/>
      <c r="CO39" s="190"/>
      <c r="CP39" s="190"/>
    </row>
    <row r="40" spans="1:94" ht="15" customHeight="1" x14ac:dyDescent="0.2">
      <c r="A40" s="432"/>
      <c r="B40" s="1501" t="str">
        <f>IF(NOT('DATA ENTRY SHEET'!B53=""),'DATA ENTRY SHEET'!B53,"")</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SHEET'!AD53=""),'DATA ENTRY SHEET'!AD53,"")</f>
        <v/>
      </c>
      <c r="V40" s="1642"/>
      <c r="W40" s="1642"/>
      <c r="X40" s="1642"/>
      <c r="Y40" s="1642"/>
      <c r="Z40" s="1642"/>
      <c r="AA40" s="1642"/>
      <c r="AB40" s="1643"/>
      <c r="AC40" s="1644" t="str">
        <f>IF(NOT('DATA ENTRY SHEET'!BA53=""),IF('DATA ENTRY SHEET'!F53="","UPK?",TEXT('DATA ENTRY SHEET'!BA53/'DATA ENTRY SHEET'!F53,"$#0.00")),"")</f>
        <v/>
      </c>
      <c r="AD40" s="1645"/>
      <c r="AE40" s="1645"/>
      <c r="AF40" s="1646"/>
      <c r="AG40" s="1644" t="str">
        <f>IF(NOT('DATA ENTRY SHEET'!BB53=""),IF('DATA ENTRY SHEET'!F53="","UPK?",TEXT('DATA ENTRY SHEET'!BB53/'DATA ENTRY SHEET'!F53,"$#0.00")),"")</f>
        <v/>
      </c>
      <c r="AH40" s="1645"/>
      <c r="AI40" s="1645"/>
      <c r="AJ40" s="1646"/>
      <c r="AK40" s="1644" t="str">
        <f>IF(NOT('DATA ENTRY SHEET'!BC53=""),IF('DATA ENTRY SHEET'!F53="","UPK?",TEXT('DATA ENTRY SHEET'!BC53/'DATA ENTRY SHEET'!F53,"$#0.00")),"")</f>
        <v/>
      </c>
      <c r="AL40" s="1645"/>
      <c r="AM40" s="1645"/>
      <c r="AN40" s="1646"/>
      <c r="AO40" s="1510" t="str">
        <f>IF(NOT('DATA ENTRY SHEET'!BH53=""),'DATA ENTRY SHEET'!BH53,"")</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SHEET'!BK53=""),'DATA ENTRY SHEET'!BK53,"")</f>
        <v/>
      </c>
      <c r="BG40" s="1481"/>
      <c r="BH40" s="1481"/>
      <c r="BI40" s="1481"/>
      <c r="BJ40" s="1481"/>
      <c r="BK40" s="1482"/>
      <c r="BL40" s="1480" t="str">
        <f>IF(NOT('DATA ENTRY SHEET'!BL53=""),'DATA ENTRY SHEET'!BL53,"")</f>
        <v/>
      </c>
      <c r="BM40" s="1481"/>
      <c r="BN40" s="1481"/>
      <c r="BO40" s="1481"/>
      <c r="BP40" s="1481"/>
      <c r="BQ40" s="1482"/>
      <c r="BR40" s="1480" t="str">
        <f>IF(NOT('DATA ENTRY SHEET'!BM53=""),'DATA ENTRY SHEET'!BM53,"")</f>
        <v/>
      </c>
      <c r="BS40" s="1481"/>
      <c r="BT40" s="1481"/>
      <c r="BU40" s="1481"/>
      <c r="BV40" s="1481"/>
      <c r="BW40" s="1482"/>
      <c r="BX40" s="1483" t="str">
        <f>IF(NOT('DATA ENTRY SHEET'!BO53=""),'DATA ENTRY SHEET'!BO53,"")</f>
        <v/>
      </c>
      <c r="BY40" s="1484"/>
      <c r="BZ40" s="1484"/>
      <c r="CA40" s="1485"/>
      <c r="CB40" s="1486"/>
      <c r="CC40" s="1487"/>
      <c r="CD40" s="1488"/>
      <c r="CE40" s="1474"/>
      <c r="CF40" s="1475"/>
      <c r="CG40" s="1475"/>
      <c r="CH40" s="1476"/>
      <c r="CI40" s="190"/>
      <c r="CJ40" s="190"/>
      <c r="CK40" s="190"/>
      <c r="CL40" s="190"/>
      <c r="CM40" s="190"/>
      <c r="CN40" s="190"/>
      <c r="CO40" s="190"/>
      <c r="CP40" s="190"/>
    </row>
    <row r="41" spans="1:94" ht="15" customHeight="1" x14ac:dyDescent="0.2">
      <c r="A41" s="432"/>
      <c r="B41" s="1615" t="str">
        <f>IF(NOT('DATA ENTRY SHEET'!C53=""),'DATA ENTRY SHEET'!C53,"")</f>
        <v/>
      </c>
      <c r="C41" s="1616"/>
      <c r="D41" s="1616"/>
      <c r="E41" s="1616"/>
      <c r="F41" s="1616"/>
      <c r="G41" s="1616"/>
      <c r="H41" s="1616"/>
      <c r="I41" s="1616"/>
      <c r="J41" s="1616"/>
      <c r="K41" s="1616"/>
      <c r="L41" s="1616"/>
      <c r="M41" s="1616"/>
      <c r="N41" s="1616"/>
      <c r="O41" s="1616"/>
      <c r="P41" s="1616"/>
      <c r="Q41" s="1616"/>
      <c r="R41" s="1616"/>
      <c r="S41" s="1616"/>
      <c r="T41" s="655" t="str">
        <f>IF('DATA ENTRY SHEET'!AG53&lt;&gt;"",LEFT('DATA ENTRY SHEET'!AG53,1),"")</f>
        <v/>
      </c>
      <c r="U41" s="1650" t="str">
        <f>IF(NOT('DATA ENTRY SHEET'!AF53=""),'DATA ENTRY SHEET'!AF53,"")</f>
        <v/>
      </c>
      <c r="V41" s="1651"/>
      <c r="W41" s="1651"/>
      <c r="X41" s="1651"/>
      <c r="Y41" s="1651"/>
      <c r="Z41" s="1651"/>
      <c r="AA41" s="1651"/>
      <c r="AB41" s="1652"/>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SHEET'!BI53=""),'DATA ENTRY SHEET'!BI53,"")</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SHEET'!BP53=""),'DATA ENTRY SHEET'!BP53,"")</f>
        <v/>
      </c>
      <c r="BY41" s="1484"/>
      <c r="BZ41" s="1484"/>
      <c r="CA41" s="1485"/>
      <c r="CB41" s="1513" t="str">
        <f>IF(NOT('DATA ENTRY SHEET'!AP53=""),'DATA ENTRY SHEET'!AP53,"")</f>
        <v/>
      </c>
      <c r="CC41" s="1514"/>
      <c r="CD41" s="1515"/>
      <c r="CE41" s="1474"/>
      <c r="CF41" s="1475"/>
      <c r="CG41" s="1475"/>
      <c r="CH41" s="1476"/>
      <c r="CI41" s="190"/>
      <c r="CJ41" s="190"/>
      <c r="CK41" s="190"/>
      <c r="CL41" s="190"/>
      <c r="CM41" s="190"/>
      <c r="CN41" s="190"/>
      <c r="CO41" s="190"/>
      <c r="CP41" s="190"/>
    </row>
    <row r="42" spans="1:94" ht="15" customHeight="1" thickBot="1" x14ac:dyDescent="0.25">
      <c r="A42" s="432"/>
      <c r="B42" s="1516" t="str">
        <f>IF(NOT('DATA ENTRY SHEET'!D53=""),'DATA ENTRY SHEET'!D53,"")</f>
        <v/>
      </c>
      <c r="C42" s="1517"/>
      <c r="D42" s="1517"/>
      <c r="E42" s="1518"/>
      <c r="F42" s="1519" t="str">
        <f>IF(NOT('DATA ENTRY SHEET'!E53=""),'DATA ENTRY SHEET'!E53,"")</f>
        <v/>
      </c>
      <c r="G42" s="1520"/>
      <c r="H42" s="1521"/>
      <c r="I42" s="1522" t="str">
        <f>IF(NOT('DATA ENTRY SHEET'!F53=""),'DATA ENTRY SHEET'!F53,"")</f>
        <v/>
      </c>
      <c r="J42" s="1518"/>
      <c r="K42" s="1522" t="str">
        <f>IF(NOT('DATA ENTRY SHEET'!G53=""),'DATA ENTRY SHEET'!G53,"")</f>
        <v/>
      </c>
      <c r="L42" s="1518"/>
      <c r="M42" s="1523" t="str">
        <f>IF(NOT('DATA ENTRY SHEET'!H53=""),'DATA ENTRY SHEET'!H53,"")</f>
        <v/>
      </c>
      <c r="N42" s="1524"/>
      <c r="O42" s="1524"/>
      <c r="P42" s="1524"/>
      <c r="Q42" s="1525"/>
      <c r="R42" s="1522" t="str">
        <f>IF(NOT('DATA ENTRY SHEET'!I53=""),'DATA ENTRY SHEET'!I53,"")</f>
        <v/>
      </c>
      <c r="S42" s="1517"/>
      <c r="T42" s="1518"/>
      <c r="U42" s="1647" t="str">
        <f>IF(NOT('DATA ENTRY SHEET'!AE53=""),'DATA ENTRY SHEET'!AE53,"")</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SHEET'!BJ53=""),'DATA ENTRY SHEET'!BJ53,"")</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SHEET'!AU53=""),'DATA ENTRY SHEET'!AU53,"")</f>
        <v/>
      </c>
      <c r="BV42" s="1569"/>
      <c r="BW42" s="1570"/>
      <c r="BX42" s="1571"/>
      <c r="BY42" s="1572"/>
      <c r="BZ42" s="1572"/>
      <c r="CA42" s="1573"/>
      <c r="CB42" s="1556" t="str">
        <f>IF(NOT('DATA ENTRY SHEET'!AQ53=""),'DATA ENTRY SHEET'!AQ53,"")</f>
        <v/>
      </c>
      <c r="CC42" s="1557"/>
      <c r="CD42" s="1558"/>
      <c r="CE42" s="1477"/>
      <c r="CF42" s="1478"/>
      <c r="CG42" s="1478"/>
      <c r="CH42" s="1479"/>
      <c r="CI42" s="190"/>
      <c r="CJ42" s="190"/>
      <c r="CK42" s="190"/>
      <c r="CL42" s="190"/>
      <c r="CM42" s="190"/>
      <c r="CN42" s="190"/>
      <c r="CO42" s="190"/>
      <c r="CP42" s="190"/>
    </row>
    <row r="43" spans="1:94"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row>
    <row r="64" spans="1:94" x14ac:dyDescent="0.2">
      <c r="CG64" s="191">
        <f>'40-15 PRES - MANDATORY'!AO63</f>
        <v>0</v>
      </c>
    </row>
  </sheetData>
  <sheetProtection algorithmName="SHA-512" hashValue="X7dKvfq9nGw1tWelrjkjiswpzcOSVqHyNFlhwXcAIW601LnuUfCvCbLjqNMf6hfF1f5K6enoY+YEAxbsDUgjvw==" saltValue="CABkJH5j/ITF5bF/Bx+/xQ==" spinCount="100000" sheet="1"/>
  <mergeCells count="451">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 ref="B16:S16"/>
    <mergeCell ref="B21:S21"/>
    <mergeCell ref="B26:S26"/>
    <mergeCell ref="B31:S31"/>
    <mergeCell ref="B36:S36"/>
    <mergeCell ref="B37:E37"/>
    <mergeCell ref="F37:H37"/>
    <mergeCell ref="I37:J37"/>
    <mergeCell ref="K37:L37"/>
    <mergeCell ref="M37:Q37"/>
    <mergeCell ref="R37:T37"/>
    <mergeCell ref="B35:T35"/>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AZ41:BB41"/>
    <mergeCell ref="BC41:BE41"/>
    <mergeCell ref="BF41:BK41"/>
    <mergeCell ref="BL41:BQ41"/>
    <mergeCell ref="AC41:AF41"/>
    <mergeCell ref="AG41:AJ41"/>
    <mergeCell ref="AK41:AN41"/>
    <mergeCell ref="AO41:AS41"/>
    <mergeCell ref="AT40:AV40"/>
    <mergeCell ref="AW40:AY40"/>
    <mergeCell ref="AZ40:BB40"/>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CJ6:CK6"/>
    <mergeCell ref="AY6:BE6"/>
    <mergeCell ref="BF6:CH6"/>
    <mergeCell ref="BF4:CH4"/>
    <mergeCell ref="BF2:CH2"/>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73"/>
  <sheetViews>
    <sheetView zoomScaleNormal="100" workbookViewId="0">
      <pane ySplit="8" topLeftCell="A9" activePane="bottomLeft" state="frozen"/>
      <selection activeCell="AA2" sqref="AA2"/>
      <selection pane="bottomLeft" activeCell="T9" sqref="T9"/>
    </sheetView>
  </sheetViews>
  <sheetFormatPr defaultColWidth="9.28515625" defaultRowHeight="15.75" x14ac:dyDescent="0.25"/>
  <cols>
    <col min="1" max="1" width="3" style="1" customWidth="1"/>
    <col min="2" max="2" width="6.7109375" style="1" customWidth="1"/>
    <col min="3" max="3" width="5.7109375" style="1" customWidth="1"/>
    <col min="4" max="4" width="6.7109375" style="1" customWidth="1"/>
    <col min="5" max="5" width="3.7109375" style="1" customWidth="1"/>
    <col min="6" max="6" width="3" style="1" customWidth="1"/>
    <col min="7" max="10" width="3.7109375" style="1" customWidth="1"/>
    <col min="11" max="11" width="2.7109375" style="1" customWidth="1"/>
    <col min="12" max="12" width="3.7109375" style="1" customWidth="1"/>
    <col min="13" max="13" width="4.7109375" style="1" customWidth="1"/>
    <col min="14" max="14" width="3.7109375" style="1" customWidth="1"/>
    <col min="15" max="15" width="2.28515625" style="1" customWidth="1"/>
    <col min="16" max="16" width="3" style="1" customWidth="1"/>
    <col min="17" max="17" width="1.42578125" style="1" customWidth="1"/>
    <col min="18" max="18" width="6.7109375" style="1" customWidth="1"/>
    <col min="19" max="21" width="5.7109375" style="1" customWidth="1"/>
    <col min="22" max="22" width="6.5703125" style="1" customWidth="1"/>
    <col min="23" max="24" width="5.7109375" style="1" customWidth="1"/>
    <col min="25" max="25" width="6.42578125" style="1" customWidth="1"/>
    <col min="26" max="26" width="9.7109375" style="7" customWidth="1"/>
    <col min="27" max="27" width="20.7109375" style="1" bestFit="1" customWidth="1"/>
    <col min="28" max="16384" width="9.28515625" style="1"/>
  </cols>
  <sheetData>
    <row r="1" spans="1:33" ht="2.25" customHeight="1" x14ac:dyDescent="0.25">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25">
      <c r="A2" s="6"/>
      <c r="B2" s="95" t="s">
        <v>7</v>
      </c>
      <c r="C2" s="27"/>
      <c r="D2" s="1109" t="str">
        <f>IF('40-15 PRES - MANDATORY'!$E$8&gt;0,'40-15 PRES - MANDATORY'!$E$8,"")</f>
        <v/>
      </c>
      <c r="E2" s="1109"/>
      <c r="F2" s="1109"/>
      <c r="G2" s="1109"/>
      <c r="H2" s="1109"/>
      <c r="I2" s="1109"/>
      <c r="J2" s="1109"/>
      <c r="K2" s="1109"/>
      <c r="L2" s="1109"/>
      <c r="M2" s="1109"/>
      <c r="N2" s="1109"/>
      <c r="O2" s="1109"/>
      <c r="P2" s="118" t="s">
        <v>525</v>
      </c>
      <c r="R2" s="111"/>
      <c r="S2" s="111"/>
      <c r="T2" s="111"/>
      <c r="U2" s="111"/>
      <c r="V2" s="1110" t="str">
        <f>IF(NOT('40-15 PRES - MANDATORY'!$Y$6=""),'40-15 PRES - MANDATORY'!$Y$6,"")</f>
        <v/>
      </c>
      <c r="W2" s="1110"/>
      <c r="X2" s="272"/>
      <c r="Y2" s="272"/>
      <c r="Z2" s="9"/>
      <c r="AA2" s="730" t="s">
        <v>1106</v>
      </c>
      <c r="AB2" s="9"/>
      <c r="AC2" s="9"/>
      <c r="AD2" s="9"/>
      <c r="AE2" s="9"/>
      <c r="AF2" s="9"/>
    </row>
    <row r="3" spans="1:33" s="3" customFormat="1" ht="2.25" customHeight="1" x14ac:dyDescent="0.25">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25">
      <c r="A4" s="6"/>
      <c r="B4" s="111" t="s">
        <v>8</v>
      </c>
      <c r="C4" s="111"/>
      <c r="D4" s="1113" t="str">
        <f>IF('40-15 PRES - MANDATORY'!$E$10&gt;0,'40-15 PRES - MANDATORY'!$E$10,"")</f>
        <v/>
      </c>
      <c r="E4" s="1113"/>
      <c r="F4" s="1113"/>
      <c r="G4" s="1113"/>
      <c r="H4" s="1113"/>
      <c r="I4" s="1113"/>
      <c r="J4" s="1111" t="s">
        <v>51</v>
      </c>
      <c r="K4" s="1111"/>
      <c r="L4" s="1111"/>
      <c r="M4" s="1112" t="str">
        <f>IF('DATA ENTRY SHEET'!C8&lt;&gt;"",IF('DATA ENTRY SHEET'!E8&lt;&gt;"",'DATA ENTRY SHEET'!H8&amp;"-01/"&amp;'DATA ENTRY SHEET'!H8&amp;"-02",'DATA ENTRY SHEET'!H8&amp;"-01"),IF('DATA ENTRY SHEET'!E8&lt;&gt;"",'DATA ENTRY SHEET'!H8&amp;"-02",""))</f>
        <v/>
      </c>
      <c r="N4" s="1112"/>
      <c r="O4" s="1112"/>
      <c r="P4" s="1112"/>
      <c r="Q4" s="1112"/>
      <c r="R4" s="1111" t="s">
        <v>1194</v>
      </c>
      <c r="S4" s="1111"/>
      <c r="T4" s="1111"/>
      <c r="U4" s="1106" t="str">
        <f>IF('40-15 PRES - MANDATORY'!$G$12&gt;0,'40-15 PRES - MANDATORY'!$G$12,"")</f>
        <v/>
      </c>
      <c r="V4" s="1106"/>
      <c r="W4" s="28" t="s">
        <v>50</v>
      </c>
      <c r="X4" s="1106" t="str">
        <f>IF('40-15 PRES - MANDATORY'!$M$12&gt;0,'40-15 PRES - MANDATORY'!$M$12,"")</f>
        <v/>
      </c>
      <c r="Y4" s="1106"/>
      <c r="Z4" s="120"/>
      <c r="AA4" s="120"/>
      <c r="AB4" s="120"/>
      <c r="AC4" s="25"/>
      <c r="AD4" s="25"/>
      <c r="AE4" s="25"/>
      <c r="AF4" s="9"/>
      <c r="AG4" s="9"/>
    </row>
    <row r="5" spans="1:33" ht="4.5" customHeight="1" thickBot="1" x14ac:dyDescent="0.3">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25">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25">
      <c r="A7" s="4"/>
      <c r="B7" s="17"/>
      <c r="C7" s="4"/>
      <c r="D7" s="4"/>
      <c r="E7" s="4"/>
      <c r="F7" s="4"/>
      <c r="G7" s="4"/>
      <c r="H7" s="4"/>
      <c r="I7" s="4"/>
      <c r="J7" s="4"/>
      <c r="K7" s="4"/>
      <c r="L7" s="4"/>
      <c r="M7" s="4"/>
      <c r="N7" s="4"/>
      <c r="O7" s="4"/>
      <c r="P7" s="4"/>
      <c r="Q7" s="4"/>
      <c r="R7" s="4"/>
      <c r="S7" s="1107" t="s">
        <v>35</v>
      </c>
      <c r="T7" s="1107"/>
      <c r="U7" s="1107"/>
      <c r="V7" s="1107"/>
      <c r="W7" s="1107"/>
      <c r="X7" s="1107"/>
      <c r="Y7" s="1107"/>
      <c r="AA7" s="7"/>
    </row>
    <row r="8" spans="1:33" s="2" customFormat="1" ht="15" customHeight="1" x14ac:dyDescent="0.2">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2">
      <c r="A9" s="279">
        <v>1</v>
      </c>
      <c r="B9" s="1101" t="str">
        <f>IF(AND(NOT('DATA ENTRY SHEET'!AT20=""),NOT('DATA ENTRY SHEET'!C20="")),'DATA ENTRY SHEET'!C20,"")</f>
        <v/>
      </c>
      <c r="C9" s="1101"/>
      <c r="D9" s="1101"/>
      <c r="E9" s="1101"/>
      <c r="F9" s="1101"/>
      <c r="G9" s="1101"/>
      <c r="H9" s="1101"/>
      <c r="I9" s="1101"/>
      <c r="J9" s="1102" t="str">
        <f>IF(AND(NOT('DATA ENTRY SHEET'!AT20=""),NOT('DATA ENTRY SHEET'!AF20="")),'DATA ENTRY SHEET'!AF20,"")</f>
        <v/>
      </c>
      <c r="K9" s="1102"/>
      <c r="L9" s="1102"/>
      <c r="M9" s="1102"/>
      <c r="N9" s="1108"/>
      <c r="O9" s="1108"/>
      <c r="P9" s="1108"/>
      <c r="Q9" s="1108"/>
      <c r="R9" s="729" t="str">
        <f>IF(AND(NOT('DATA ENTRY SHEET'!AT20=""),NOT('DATA ENTRY SHEET'!F20="")),'DATA ENTRY SHEET'!F20,"")</f>
        <v/>
      </c>
      <c r="S9" s="173"/>
      <c r="T9" s="173"/>
      <c r="U9" s="173"/>
      <c r="V9" s="173"/>
      <c r="W9" s="173"/>
      <c r="X9" s="173"/>
      <c r="Y9" s="173"/>
      <c r="Z9" s="13"/>
      <c r="AA9" s="13"/>
    </row>
    <row r="10" spans="1:33" s="2" customFormat="1" ht="18" customHeight="1" x14ac:dyDescent="0.2">
      <c r="A10" s="279">
        <v>2</v>
      </c>
      <c r="B10" s="1101" t="str">
        <f>IF(AND(NOT('DATA ENTRY SHEET'!AT21=""),NOT('DATA ENTRY SHEET'!C21="")),'DATA ENTRY SHEET'!C21,"")</f>
        <v/>
      </c>
      <c r="C10" s="1101"/>
      <c r="D10" s="1101"/>
      <c r="E10" s="1101"/>
      <c r="F10" s="1101"/>
      <c r="G10" s="1101"/>
      <c r="H10" s="1101"/>
      <c r="I10" s="1101"/>
      <c r="J10" s="1102" t="str">
        <f>IF(AND(NOT('DATA ENTRY SHEET'!AT21=""),NOT('DATA ENTRY SHEET'!AF21="")),'DATA ENTRY SHEET'!AF21,"")</f>
        <v/>
      </c>
      <c r="K10" s="1102"/>
      <c r="L10" s="1102"/>
      <c r="M10" s="1102"/>
      <c r="N10" s="1103"/>
      <c r="O10" s="1103"/>
      <c r="P10" s="1103"/>
      <c r="Q10" s="1103"/>
      <c r="R10" s="729" t="str">
        <f>IF(AND(NOT('DATA ENTRY SHEET'!AT21=""),NOT('DATA ENTRY SHEET'!F21="")),'DATA ENTRY SHEET'!F21,"")</f>
        <v/>
      </c>
      <c r="S10" s="173"/>
      <c r="T10" s="173"/>
      <c r="U10" s="173"/>
      <c r="V10" s="173"/>
      <c r="W10" s="173"/>
      <c r="X10" s="173"/>
      <c r="Y10" s="173"/>
    </row>
    <row r="11" spans="1:33" s="2" customFormat="1" ht="18" customHeight="1" x14ac:dyDescent="0.2">
      <c r="A11" s="279">
        <v>3</v>
      </c>
      <c r="B11" s="1101" t="str">
        <f>IF(AND(NOT('DATA ENTRY SHEET'!AT22=""),NOT('DATA ENTRY SHEET'!C22="")),'DATA ENTRY SHEET'!C22,"")</f>
        <v/>
      </c>
      <c r="C11" s="1101"/>
      <c r="D11" s="1101"/>
      <c r="E11" s="1101"/>
      <c r="F11" s="1101"/>
      <c r="G11" s="1101"/>
      <c r="H11" s="1101"/>
      <c r="I11" s="1101"/>
      <c r="J11" s="1102" t="str">
        <f>IF(AND(NOT('DATA ENTRY SHEET'!AT22=""),NOT('DATA ENTRY SHEET'!AF22="")),'DATA ENTRY SHEET'!AF22,"")</f>
        <v/>
      </c>
      <c r="K11" s="1102"/>
      <c r="L11" s="1102"/>
      <c r="M11" s="1102"/>
      <c r="N11" s="1103"/>
      <c r="O11" s="1103"/>
      <c r="P11" s="1103"/>
      <c r="Q11" s="1103"/>
      <c r="R11" s="729" t="str">
        <f>IF(AND(NOT('DATA ENTRY SHEET'!AT22=""),NOT('DATA ENTRY SHEET'!F22="")),'DATA ENTRY SHEET'!F22,"")</f>
        <v/>
      </c>
      <c r="S11" s="173"/>
      <c r="T11" s="173"/>
      <c r="U11" s="173"/>
      <c r="V11" s="173"/>
      <c r="W11" s="173"/>
      <c r="X11" s="173"/>
      <c r="Y11" s="173"/>
    </row>
    <row r="12" spans="1:33" s="2" customFormat="1" ht="18" customHeight="1" x14ac:dyDescent="0.2">
      <c r="A12" s="279">
        <v>4</v>
      </c>
      <c r="B12" s="1101" t="str">
        <f>IF(AND(NOT('DATA ENTRY SHEET'!AT23=""),NOT('DATA ENTRY SHEET'!C23="")),'DATA ENTRY SHEET'!C23,"")</f>
        <v/>
      </c>
      <c r="C12" s="1101"/>
      <c r="D12" s="1101"/>
      <c r="E12" s="1101"/>
      <c r="F12" s="1101"/>
      <c r="G12" s="1101"/>
      <c r="H12" s="1101"/>
      <c r="I12" s="1101"/>
      <c r="J12" s="1102" t="str">
        <f>IF(AND(NOT('DATA ENTRY SHEET'!AT23=""),NOT('DATA ENTRY SHEET'!AF23="")),'DATA ENTRY SHEET'!AF23,"")</f>
        <v/>
      </c>
      <c r="K12" s="1102"/>
      <c r="L12" s="1102"/>
      <c r="M12" s="1102"/>
      <c r="N12" s="1103"/>
      <c r="O12" s="1103"/>
      <c r="P12" s="1103"/>
      <c r="Q12" s="1103"/>
      <c r="R12" s="729" t="str">
        <f>IF(AND(NOT('DATA ENTRY SHEET'!AT23=""),NOT('DATA ENTRY SHEET'!F23="")),'DATA ENTRY SHEET'!F23,"")</f>
        <v/>
      </c>
      <c r="S12" s="173"/>
      <c r="T12" s="173"/>
      <c r="U12" s="173"/>
      <c r="V12" s="173"/>
      <c r="W12" s="173"/>
      <c r="X12" s="173"/>
      <c r="Y12" s="173"/>
    </row>
    <row r="13" spans="1:33" s="2" customFormat="1" ht="18" customHeight="1" x14ac:dyDescent="0.2">
      <c r="A13" s="279">
        <v>5</v>
      </c>
      <c r="B13" s="1101" t="str">
        <f>IF(AND(NOT('DATA ENTRY SHEET'!AT24=""),NOT('DATA ENTRY SHEET'!C24="")),'DATA ENTRY SHEET'!C24,"")</f>
        <v/>
      </c>
      <c r="C13" s="1101"/>
      <c r="D13" s="1101"/>
      <c r="E13" s="1101"/>
      <c r="F13" s="1101"/>
      <c r="G13" s="1101"/>
      <c r="H13" s="1101"/>
      <c r="I13" s="1101"/>
      <c r="J13" s="1102" t="str">
        <f>IF(AND(NOT('DATA ENTRY SHEET'!AT24=""),NOT('DATA ENTRY SHEET'!AF24="")),'DATA ENTRY SHEET'!AF24,"")</f>
        <v/>
      </c>
      <c r="K13" s="1102"/>
      <c r="L13" s="1102"/>
      <c r="M13" s="1102"/>
      <c r="N13" s="1103"/>
      <c r="O13" s="1103"/>
      <c r="P13" s="1103"/>
      <c r="Q13" s="1103"/>
      <c r="R13" s="729" t="str">
        <f>IF(AND(NOT('DATA ENTRY SHEET'!AT24=""),NOT('DATA ENTRY SHEET'!F24="")),'DATA ENTRY SHEET'!F24,"")</f>
        <v/>
      </c>
      <c r="S13" s="173"/>
      <c r="T13" s="173"/>
      <c r="U13" s="173"/>
      <c r="V13" s="173"/>
      <c r="W13" s="173"/>
      <c r="X13" s="173"/>
      <c r="Y13" s="173"/>
    </row>
    <row r="14" spans="1:33" s="2" customFormat="1" ht="18" customHeight="1" x14ac:dyDescent="0.2">
      <c r="A14" s="279">
        <v>6</v>
      </c>
      <c r="B14" s="1101" t="str">
        <f>IF(AND(NOT('DATA ENTRY SHEET'!AT25=""),NOT('DATA ENTRY SHEET'!C25="")),'DATA ENTRY SHEET'!C25,"")</f>
        <v/>
      </c>
      <c r="C14" s="1101"/>
      <c r="D14" s="1101"/>
      <c r="E14" s="1101"/>
      <c r="F14" s="1101"/>
      <c r="G14" s="1101"/>
      <c r="H14" s="1101"/>
      <c r="I14" s="1101"/>
      <c r="J14" s="1102" t="str">
        <f>IF(AND(NOT('DATA ENTRY SHEET'!AT25=""),NOT('DATA ENTRY SHEET'!AF25="")),'DATA ENTRY SHEET'!AF25,"")</f>
        <v/>
      </c>
      <c r="K14" s="1102"/>
      <c r="L14" s="1102"/>
      <c r="M14" s="1102"/>
      <c r="N14" s="1103"/>
      <c r="O14" s="1103"/>
      <c r="P14" s="1103"/>
      <c r="Q14" s="1103"/>
      <c r="R14" s="729" t="str">
        <f>IF(AND(NOT('DATA ENTRY SHEET'!AT25=""),NOT('DATA ENTRY SHEET'!F25="")),'DATA ENTRY SHEET'!F25,"")</f>
        <v/>
      </c>
      <c r="S14" s="173"/>
      <c r="T14" s="173"/>
      <c r="U14" s="173"/>
      <c r="V14" s="173"/>
      <c r="W14" s="173"/>
      <c r="X14" s="173"/>
      <c r="Y14" s="173"/>
    </row>
    <row r="15" spans="1:33" s="2" customFormat="1" ht="18" customHeight="1" x14ac:dyDescent="0.2">
      <c r="A15" s="279">
        <v>7</v>
      </c>
      <c r="B15" s="1101" t="str">
        <f>IF(AND(NOT('DATA ENTRY SHEET'!AT26=""),NOT('DATA ENTRY SHEET'!C26="")),'DATA ENTRY SHEET'!C26,"")</f>
        <v/>
      </c>
      <c r="C15" s="1101"/>
      <c r="D15" s="1101"/>
      <c r="E15" s="1101"/>
      <c r="F15" s="1101"/>
      <c r="G15" s="1101"/>
      <c r="H15" s="1101"/>
      <c r="I15" s="1101"/>
      <c r="J15" s="1102" t="str">
        <f>IF(AND(NOT('DATA ENTRY SHEET'!AT26=""),NOT('DATA ENTRY SHEET'!AF26="")),'DATA ENTRY SHEET'!AF26,"")</f>
        <v/>
      </c>
      <c r="K15" s="1102"/>
      <c r="L15" s="1102"/>
      <c r="M15" s="1102"/>
      <c r="N15" s="1103"/>
      <c r="O15" s="1103"/>
      <c r="P15" s="1103"/>
      <c r="Q15" s="1103"/>
      <c r="R15" s="729" t="str">
        <f>IF(AND(NOT('DATA ENTRY SHEET'!AT26=""),NOT('DATA ENTRY SHEET'!F26="")),'DATA ENTRY SHEET'!F26,"")</f>
        <v/>
      </c>
      <c r="S15" s="173"/>
      <c r="T15" s="173"/>
      <c r="U15" s="173"/>
      <c r="V15" s="173"/>
      <c r="W15" s="173"/>
      <c r="X15" s="173"/>
      <c r="Y15" s="173"/>
    </row>
    <row r="16" spans="1:33" s="2" customFormat="1" ht="18" customHeight="1" x14ac:dyDescent="0.2">
      <c r="A16" s="279">
        <v>8</v>
      </c>
      <c r="B16" s="1101" t="str">
        <f>IF(AND(NOT('DATA ENTRY SHEET'!AT27=""),NOT('DATA ENTRY SHEET'!C27="")),'DATA ENTRY SHEET'!C27,"")</f>
        <v/>
      </c>
      <c r="C16" s="1101"/>
      <c r="D16" s="1101"/>
      <c r="E16" s="1101"/>
      <c r="F16" s="1101"/>
      <c r="G16" s="1101"/>
      <c r="H16" s="1101"/>
      <c r="I16" s="1101"/>
      <c r="J16" s="1102" t="str">
        <f>IF(AND(NOT('DATA ENTRY SHEET'!AT27=""),NOT('DATA ENTRY SHEET'!AF27="")),'DATA ENTRY SHEET'!AF27,"")</f>
        <v/>
      </c>
      <c r="K16" s="1102"/>
      <c r="L16" s="1102"/>
      <c r="M16" s="1102"/>
      <c r="N16" s="1103"/>
      <c r="O16" s="1103"/>
      <c r="P16" s="1103"/>
      <c r="Q16" s="1103"/>
      <c r="R16" s="729" t="str">
        <f>IF(AND(NOT('DATA ENTRY SHEET'!AT27=""),NOT('DATA ENTRY SHEET'!F27="")),'DATA ENTRY SHEET'!F27,"")</f>
        <v/>
      </c>
      <c r="S16" s="173"/>
      <c r="T16" s="173"/>
      <c r="U16" s="173"/>
      <c r="V16" s="173"/>
      <c r="W16" s="173"/>
      <c r="X16" s="173"/>
      <c r="Y16" s="173"/>
    </row>
    <row r="17" spans="1:25" s="2" customFormat="1" ht="18" customHeight="1" x14ac:dyDescent="0.2">
      <c r="A17" s="279">
        <v>9</v>
      </c>
      <c r="B17" s="1101" t="str">
        <f>IF(AND(NOT('DATA ENTRY SHEET'!AT28=""),NOT('DATA ENTRY SHEET'!C28="")),'DATA ENTRY SHEET'!C28,"")</f>
        <v/>
      </c>
      <c r="C17" s="1101"/>
      <c r="D17" s="1101"/>
      <c r="E17" s="1101"/>
      <c r="F17" s="1101"/>
      <c r="G17" s="1101"/>
      <c r="H17" s="1101"/>
      <c r="I17" s="1101"/>
      <c r="J17" s="1102" t="str">
        <f>IF(AND(NOT('DATA ENTRY SHEET'!AT28=""),NOT('DATA ENTRY SHEET'!AF28="")),'DATA ENTRY SHEET'!AF28,"")</f>
        <v/>
      </c>
      <c r="K17" s="1102"/>
      <c r="L17" s="1102"/>
      <c r="M17" s="1102"/>
      <c r="N17" s="1103"/>
      <c r="O17" s="1103"/>
      <c r="P17" s="1103"/>
      <c r="Q17" s="1103"/>
      <c r="R17" s="729" t="str">
        <f>IF(AND(NOT('DATA ENTRY SHEET'!AT28=""),NOT('DATA ENTRY SHEET'!F28="")),'DATA ENTRY SHEET'!F28,"")</f>
        <v/>
      </c>
      <c r="S17" s="173"/>
      <c r="T17" s="173"/>
      <c r="U17" s="173"/>
      <c r="V17" s="173"/>
      <c r="W17" s="173"/>
      <c r="X17" s="173"/>
      <c r="Y17" s="173"/>
    </row>
    <row r="18" spans="1:25" s="2" customFormat="1" ht="18" customHeight="1" x14ac:dyDescent="0.2">
      <c r="A18" s="279">
        <v>10</v>
      </c>
      <c r="B18" s="1101" t="str">
        <f>IF(AND(NOT('DATA ENTRY SHEET'!AT29=""),NOT('DATA ENTRY SHEET'!C29="")),'DATA ENTRY SHEET'!C29,"")</f>
        <v/>
      </c>
      <c r="C18" s="1101"/>
      <c r="D18" s="1101"/>
      <c r="E18" s="1101"/>
      <c r="F18" s="1101"/>
      <c r="G18" s="1101"/>
      <c r="H18" s="1101"/>
      <c r="I18" s="1101"/>
      <c r="J18" s="1102" t="str">
        <f>IF(AND(NOT('DATA ENTRY SHEET'!AT29=""),NOT('DATA ENTRY SHEET'!AF29="")),'DATA ENTRY SHEET'!AF29,"")</f>
        <v/>
      </c>
      <c r="K18" s="1102"/>
      <c r="L18" s="1102"/>
      <c r="M18" s="1102"/>
      <c r="N18" s="1103"/>
      <c r="O18" s="1103"/>
      <c r="P18" s="1103"/>
      <c r="Q18" s="1103"/>
      <c r="R18" s="729" t="str">
        <f>IF(AND(NOT('DATA ENTRY SHEET'!AT29=""),NOT('DATA ENTRY SHEET'!F29="")),'DATA ENTRY SHEET'!F29,"")</f>
        <v/>
      </c>
      <c r="S18" s="173"/>
      <c r="T18" s="173"/>
      <c r="U18" s="173"/>
      <c r="V18" s="173"/>
      <c r="W18" s="173"/>
      <c r="X18" s="173"/>
      <c r="Y18" s="173"/>
    </row>
    <row r="19" spans="1:25" s="2" customFormat="1" ht="18" customHeight="1" x14ac:dyDescent="0.2">
      <c r="A19" s="279">
        <v>11</v>
      </c>
      <c r="B19" s="1101" t="str">
        <f>IF(AND(NOT('DATA ENTRY SHEET'!AT30=""),NOT('DATA ENTRY SHEET'!C30="")),'DATA ENTRY SHEET'!C30,"")</f>
        <v/>
      </c>
      <c r="C19" s="1101"/>
      <c r="D19" s="1101"/>
      <c r="E19" s="1101"/>
      <c r="F19" s="1101"/>
      <c r="G19" s="1101"/>
      <c r="H19" s="1101"/>
      <c r="I19" s="1101"/>
      <c r="J19" s="1102" t="str">
        <f>IF(AND(NOT('DATA ENTRY SHEET'!AT30=""),NOT('DATA ENTRY SHEET'!AF30="")),'DATA ENTRY SHEET'!AF30,"")</f>
        <v/>
      </c>
      <c r="K19" s="1102"/>
      <c r="L19" s="1102"/>
      <c r="M19" s="1102"/>
      <c r="N19" s="1103"/>
      <c r="O19" s="1103"/>
      <c r="P19" s="1103"/>
      <c r="Q19" s="1103"/>
      <c r="R19" s="729" t="str">
        <f>IF(AND(NOT('DATA ENTRY SHEET'!AT30=""),NOT('DATA ENTRY SHEET'!F30="")),'DATA ENTRY SHEET'!F30,"")</f>
        <v/>
      </c>
      <c r="S19" s="173"/>
      <c r="T19" s="173"/>
      <c r="U19" s="173"/>
      <c r="V19" s="173"/>
      <c r="W19" s="173"/>
      <c r="X19" s="173"/>
      <c r="Y19" s="173"/>
    </row>
    <row r="20" spans="1:25" s="2" customFormat="1" ht="18" customHeight="1" x14ac:dyDescent="0.2">
      <c r="A20" s="279">
        <v>12</v>
      </c>
      <c r="B20" s="1101" t="str">
        <f>IF(AND(NOT('DATA ENTRY SHEET'!AT31=""),NOT('DATA ENTRY SHEET'!C31="")),'DATA ENTRY SHEET'!C31,"")</f>
        <v/>
      </c>
      <c r="C20" s="1101"/>
      <c r="D20" s="1101"/>
      <c r="E20" s="1101"/>
      <c r="F20" s="1101"/>
      <c r="G20" s="1101"/>
      <c r="H20" s="1101"/>
      <c r="I20" s="1101"/>
      <c r="J20" s="1102" t="str">
        <f>IF(AND(NOT('DATA ENTRY SHEET'!AT31=""),NOT('DATA ENTRY SHEET'!AF31="")),'DATA ENTRY SHEET'!AF31,"")</f>
        <v/>
      </c>
      <c r="K20" s="1102"/>
      <c r="L20" s="1102"/>
      <c r="M20" s="1102"/>
      <c r="N20" s="1103"/>
      <c r="O20" s="1103"/>
      <c r="P20" s="1103"/>
      <c r="Q20" s="1103"/>
      <c r="R20" s="729" t="str">
        <f>IF(AND(NOT('DATA ENTRY SHEET'!AT31=""),NOT('DATA ENTRY SHEET'!F31="")),'DATA ENTRY SHEET'!F31,"")</f>
        <v/>
      </c>
      <c r="S20" s="173"/>
      <c r="T20" s="173"/>
      <c r="U20" s="173"/>
      <c r="V20" s="173"/>
      <c r="W20" s="173"/>
      <c r="X20" s="173"/>
      <c r="Y20" s="173"/>
    </row>
    <row r="21" spans="1:25" s="2" customFormat="1" ht="18" customHeight="1" x14ac:dyDescent="0.2">
      <c r="A21" s="279">
        <v>13</v>
      </c>
      <c r="B21" s="1101" t="str">
        <f>IF(AND(NOT('DATA ENTRY SHEET'!AT32=""),NOT('DATA ENTRY SHEET'!C32="")),'DATA ENTRY SHEET'!C32,"")</f>
        <v/>
      </c>
      <c r="C21" s="1101"/>
      <c r="D21" s="1101"/>
      <c r="E21" s="1101"/>
      <c r="F21" s="1101"/>
      <c r="G21" s="1101"/>
      <c r="H21" s="1101"/>
      <c r="I21" s="1101"/>
      <c r="J21" s="1102" t="str">
        <f>IF(AND(NOT('DATA ENTRY SHEET'!AT32=""),NOT('DATA ENTRY SHEET'!AF32="")),'DATA ENTRY SHEET'!AF32,"")</f>
        <v/>
      </c>
      <c r="K21" s="1102"/>
      <c r="L21" s="1102"/>
      <c r="M21" s="1102"/>
      <c r="N21" s="1103"/>
      <c r="O21" s="1103"/>
      <c r="P21" s="1103"/>
      <c r="Q21" s="1103"/>
      <c r="R21" s="729" t="str">
        <f>IF(AND(NOT('DATA ENTRY SHEET'!AT32=""),NOT('DATA ENTRY SHEET'!F32="")),'DATA ENTRY SHEET'!F32,"")</f>
        <v/>
      </c>
      <c r="S21" s="173"/>
      <c r="T21" s="173"/>
      <c r="U21" s="173"/>
      <c r="V21" s="173"/>
      <c r="W21" s="173"/>
      <c r="X21" s="173"/>
      <c r="Y21" s="173"/>
    </row>
    <row r="22" spans="1:25" s="2" customFormat="1" ht="18" customHeight="1" x14ac:dyDescent="0.2">
      <c r="A22" s="279">
        <v>14</v>
      </c>
      <c r="B22" s="1101" t="str">
        <f>IF(AND(NOT('DATA ENTRY SHEET'!AT33=""),NOT('DATA ENTRY SHEET'!C33="")),'DATA ENTRY SHEET'!C33,"")</f>
        <v/>
      </c>
      <c r="C22" s="1101"/>
      <c r="D22" s="1101"/>
      <c r="E22" s="1101"/>
      <c r="F22" s="1101"/>
      <c r="G22" s="1101"/>
      <c r="H22" s="1101"/>
      <c r="I22" s="1101"/>
      <c r="J22" s="1102" t="str">
        <f>IF(AND(NOT('DATA ENTRY SHEET'!AT33=""),NOT('DATA ENTRY SHEET'!AF33="")),'DATA ENTRY SHEET'!AF33,"")</f>
        <v/>
      </c>
      <c r="K22" s="1102"/>
      <c r="L22" s="1102"/>
      <c r="M22" s="1102"/>
      <c r="N22" s="1103"/>
      <c r="O22" s="1103"/>
      <c r="P22" s="1103"/>
      <c r="Q22" s="1103"/>
      <c r="R22" s="729" t="str">
        <f>IF(AND(NOT('DATA ENTRY SHEET'!AT33=""),NOT('DATA ENTRY SHEET'!F33="")),'DATA ENTRY SHEET'!F33,"")</f>
        <v/>
      </c>
      <c r="S22" s="173"/>
      <c r="T22" s="173"/>
      <c r="U22" s="173"/>
      <c r="V22" s="173"/>
      <c r="W22" s="173"/>
      <c r="X22" s="173"/>
      <c r="Y22" s="173"/>
    </row>
    <row r="23" spans="1:25" s="2" customFormat="1" ht="18" customHeight="1" x14ac:dyDescent="0.2">
      <c r="A23" s="279">
        <v>15</v>
      </c>
      <c r="B23" s="1101" t="str">
        <f>IF(AND(NOT('DATA ENTRY SHEET'!AT34=""),NOT('DATA ENTRY SHEET'!C34="")),'DATA ENTRY SHEET'!C34,"")</f>
        <v/>
      </c>
      <c r="C23" s="1101"/>
      <c r="D23" s="1101"/>
      <c r="E23" s="1101"/>
      <c r="F23" s="1101"/>
      <c r="G23" s="1101"/>
      <c r="H23" s="1101"/>
      <c r="I23" s="1101"/>
      <c r="J23" s="1102" t="str">
        <f>IF(AND(NOT('DATA ENTRY SHEET'!AT34=""),NOT('DATA ENTRY SHEET'!AF34="")),'DATA ENTRY SHEET'!AF34,"")</f>
        <v/>
      </c>
      <c r="K23" s="1102"/>
      <c r="L23" s="1102"/>
      <c r="M23" s="1102"/>
      <c r="N23" s="1103"/>
      <c r="O23" s="1103"/>
      <c r="P23" s="1103"/>
      <c r="Q23" s="1103"/>
      <c r="R23" s="729" t="str">
        <f>IF(AND(NOT('DATA ENTRY SHEET'!AT34=""),NOT('DATA ENTRY SHEET'!F34="")),'DATA ENTRY SHEET'!F34,"")</f>
        <v/>
      </c>
      <c r="S23" s="173"/>
      <c r="T23" s="173"/>
      <c r="U23" s="173"/>
      <c r="V23" s="173"/>
      <c r="W23" s="173"/>
      <c r="X23" s="173"/>
      <c r="Y23" s="173"/>
    </row>
    <row r="24" spans="1:25" s="2" customFormat="1" ht="18" customHeight="1" x14ac:dyDescent="0.2">
      <c r="A24" s="279">
        <v>16</v>
      </c>
      <c r="B24" s="1101" t="str">
        <f>IF(AND(NOT('DATA ENTRY SHEET'!AT35=""),NOT('DATA ENTRY SHEET'!C35="")),'DATA ENTRY SHEET'!C35,"")</f>
        <v/>
      </c>
      <c r="C24" s="1101"/>
      <c r="D24" s="1101"/>
      <c r="E24" s="1101"/>
      <c r="F24" s="1101"/>
      <c r="G24" s="1101"/>
      <c r="H24" s="1101"/>
      <c r="I24" s="1101"/>
      <c r="J24" s="1102" t="str">
        <f>IF(AND(NOT('DATA ENTRY SHEET'!AT35=""),NOT('DATA ENTRY SHEET'!AF35="")),'DATA ENTRY SHEET'!AF35,"")</f>
        <v/>
      </c>
      <c r="K24" s="1102"/>
      <c r="L24" s="1102"/>
      <c r="M24" s="1102"/>
      <c r="N24" s="1103"/>
      <c r="O24" s="1103"/>
      <c r="P24" s="1103"/>
      <c r="Q24" s="1103"/>
      <c r="R24" s="729" t="str">
        <f>IF(AND(NOT('DATA ENTRY SHEET'!AT35=""),NOT('DATA ENTRY SHEET'!F35="")),'DATA ENTRY SHEET'!F35,"")</f>
        <v/>
      </c>
      <c r="S24" s="173"/>
      <c r="T24" s="173"/>
      <c r="U24" s="173"/>
      <c r="V24" s="173"/>
      <c r="W24" s="173"/>
      <c r="X24" s="173"/>
      <c r="Y24" s="173"/>
    </row>
    <row r="25" spans="1:25" s="2" customFormat="1" ht="18" customHeight="1" x14ac:dyDescent="0.2">
      <c r="A25" s="279">
        <v>17</v>
      </c>
      <c r="B25" s="1101" t="str">
        <f>IF(AND(NOT('DATA ENTRY SHEET'!AT36=""),NOT('DATA ENTRY SHEET'!C36="")),'DATA ENTRY SHEET'!C36,"")</f>
        <v/>
      </c>
      <c r="C25" s="1101"/>
      <c r="D25" s="1101"/>
      <c r="E25" s="1101"/>
      <c r="F25" s="1101"/>
      <c r="G25" s="1101"/>
      <c r="H25" s="1101"/>
      <c r="I25" s="1101"/>
      <c r="J25" s="1102" t="str">
        <f>IF(AND(NOT('DATA ENTRY SHEET'!AT36=""),NOT('DATA ENTRY SHEET'!AF36="")),'DATA ENTRY SHEET'!AF36,"")</f>
        <v/>
      </c>
      <c r="K25" s="1102"/>
      <c r="L25" s="1102"/>
      <c r="M25" s="1102"/>
      <c r="N25" s="1103"/>
      <c r="O25" s="1103"/>
      <c r="P25" s="1103"/>
      <c r="Q25" s="1103"/>
      <c r="R25" s="729" t="str">
        <f>IF(AND(NOT('DATA ENTRY SHEET'!AT36=""),NOT('DATA ENTRY SHEET'!F36="")),'DATA ENTRY SHEET'!F36,"")</f>
        <v/>
      </c>
      <c r="S25" s="173"/>
      <c r="T25" s="173"/>
      <c r="U25" s="173"/>
      <c r="V25" s="173"/>
      <c r="W25" s="173"/>
      <c r="X25" s="173"/>
      <c r="Y25" s="173"/>
    </row>
    <row r="26" spans="1:25" s="2" customFormat="1" ht="18" customHeight="1" x14ac:dyDescent="0.2">
      <c r="A26" s="279">
        <v>18</v>
      </c>
      <c r="B26" s="1101" t="str">
        <f>IF(AND(NOT('DATA ENTRY SHEET'!AT37=""),NOT('DATA ENTRY SHEET'!C37="")),'DATA ENTRY SHEET'!C37,"")</f>
        <v/>
      </c>
      <c r="C26" s="1101"/>
      <c r="D26" s="1101"/>
      <c r="E26" s="1101"/>
      <c r="F26" s="1101"/>
      <c r="G26" s="1101"/>
      <c r="H26" s="1101"/>
      <c r="I26" s="1101"/>
      <c r="J26" s="1102" t="str">
        <f>IF(AND(NOT('DATA ENTRY SHEET'!AT37=""),NOT('DATA ENTRY SHEET'!AF37="")),'DATA ENTRY SHEET'!AF37,"")</f>
        <v/>
      </c>
      <c r="K26" s="1102"/>
      <c r="L26" s="1102"/>
      <c r="M26" s="1102"/>
      <c r="N26" s="1103"/>
      <c r="O26" s="1103"/>
      <c r="P26" s="1103"/>
      <c r="Q26" s="1103"/>
      <c r="R26" s="729" t="str">
        <f>IF(AND(NOT('DATA ENTRY SHEET'!AT37=""),NOT('DATA ENTRY SHEET'!F37="")),'DATA ENTRY SHEET'!F37,"")</f>
        <v/>
      </c>
      <c r="S26" s="173"/>
      <c r="T26" s="173"/>
      <c r="U26" s="173"/>
      <c r="V26" s="173"/>
      <c r="W26" s="173"/>
      <c r="X26" s="173"/>
      <c r="Y26" s="173"/>
    </row>
    <row r="27" spans="1:25" s="2" customFormat="1" ht="18" customHeight="1" x14ac:dyDescent="0.2">
      <c r="A27" s="279">
        <v>19</v>
      </c>
      <c r="B27" s="1101" t="str">
        <f>IF(AND(NOT('DATA ENTRY SHEET'!AT38=""),NOT('DATA ENTRY SHEET'!C38="")),'DATA ENTRY SHEET'!C38,"")</f>
        <v/>
      </c>
      <c r="C27" s="1101"/>
      <c r="D27" s="1101"/>
      <c r="E27" s="1101"/>
      <c r="F27" s="1101"/>
      <c r="G27" s="1101"/>
      <c r="H27" s="1101"/>
      <c r="I27" s="1101"/>
      <c r="J27" s="1102" t="str">
        <f>IF(AND(NOT('DATA ENTRY SHEET'!AT38=""),NOT('DATA ENTRY SHEET'!AF38="")),'DATA ENTRY SHEET'!AF38,"")</f>
        <v/>
      </c>
      <c r="K27" s="1102"/>
      <c r="L27" s="1102"/>
      <c r="M27" s="1102"/>
      <c r="N27" s="1103"/>
      <c r="O27" s="1103"/>
      <c r="P27" s="1103"/>
      <c r="Q27" s="1103"/>
      <c r="R27" s="729" t="str">
        <f>IF(AND(NOT('DATA ENTRY SHEET'!AT38=""),NOT('DATA ENTRY SHEET'!F38="")),'DATA ENTRY SHEET'!F38,"")</f>
        <v/>
      </c>
      <c r="S27" s="173"/>
      <c r="T27" s="173"/>
      <c r="U27" s="173"/>
      <c r="V27" s="173"/>
      <c r="W27" s="173"/>
      <c r="X27" s="173"/>
      <c r="Y27" s="173"/>
    </row>
    <row r="28" spans="1:25" s="2" customFormat="1" ht="18" customHeight="1" x14ac:dyDescent="0.2">
      <c r="A28" s="279">
        <v>20</v>
      </c>
      <c r="B28" s="1101" t="str">
        <f>IF(AND(NOT('DATA ENTRY SHEET'!AT39=""),NOT('DATA ENTRY SHEET'!C39="")),'DATA ENTRY SHEET'!C39,"")</f>
        <v/>
      </c>
      <c r="C28" s="1101"/>
      <c r="D28" s="1101"/>
      <c r="E28" s="1101"/>
      <c r="F28" s="1101"/>
      <c r="G28" s="1101"/>
      <c r="H28" s="1101"/>
      <c r="I28" s="1101"/>
      <c r="J28" s="1102" t="str">
        <f>IF(AND(NOT('DATA ENTRY SHEET'!AT39=""),NOT('DATA ENTRY SHEET'!AF39="")),'DATA ENTRY SHEET'!AF39,"")</f>
        <v/>
      </c>
      <c r="K28" s="1102"/>
      <c r="L28" s="1102"/>
      <c r="M28" s="1102"/>
      <c r="N28" s="1103"/>
      <c r="O28" s="1103"/>
      <c r="P28" s="1103"/>
      <c r="Q28" s="1103"/>
      <c r="R28" s="729" t="str">
        <f>IF(AND(NOT('DATA ENTRY SHEET'!AT39=""),NOT('DATA ENTRY SHEET'!F39="")),'DATA ENTRY SHEET'!F39,"")</f>
        <v/>
      </c>
      <c r="S28" s="173"/>
      <c r="T28" s="173"/>
      <c r="U28" s="173"/>
      <c r="V28" s="173"/>
      <c r="W28" s="173"/>
      <c r="X28" s="173"/>
      <c r="Y28" s="173"/>
    </row>
    <row r="29" spans="1:25" s="2" customFormat="1" ht="18" customHeight="1" x14ac:dyDescent="0.2">
      <c r="A29" s="279">
        <v>21</v>
      </c>
      <c r="B29" s="1101" t="str">
        <f>IF(AND(NOT('DATA ENTRY SHEET'!AT40=""),NOT('DATA ENTRY SHEET'!C40="")),'DATA ENTRY SHEET'!C40,"")</f>
        <v/>
      </c>
      <c r="C29" s="1101"/>
      <c r="D29" s="1101"/>
      <c r="E29" s="1101"/>
      <c r="F29" s="1101"/>
      <c r="G29" s="1101"/>
      <c r="H29" s="1101"/>
      <c r="I29" s="1101"/>
      <c r="J29" s="1102" t="str">
        <f>IF(AND(NOT('DATA ENTRY SHEET'!AT40=""),NOT('DATA ENTRY SHEET'!AF40="")),'DATA ENTRY SHEET'!AF40,"")</f>
        <v/>
      </c>
      <c r="K29" s="1102"/>
      <c r="L29" s="1102"/>
      <c r="M29" s="1102"/>
      <c r="N29" s="1103"/>
      <c r="O29" s="1103"/>
      <c r="P29" s="1103"/>
      <c r="Q29" s="1103"/>
      <c r="R29" s="729" t="str">
        <f>IF(AND(NOT('DATA ENTRY SHEET'!AT40=""),NOT('DATA ENTRY SHEET'!F40="")),'DATA ENTRY SHEET'!F40,"")</f>
        <v/>
      </c>
      <c r="S29" s="173"/>
      <c r="T29" s="173"/>
      <c r="U29" s="173"/>
      <c r="V29" s="173"/>
      <c r="W29" s="173"/>
      <c r="X29" s="173"/>
      <c r="Y29" s="173"/>
    </row>
    <row r="30" spans="1:25" s="2" customFormat="1" ht="18" customHeight="1" x14ac:dyDescent="0.2">
      <c r="A30" s="279">
        <v>22</v>
      </c>
      <c r="B30" s="1101" t="str">
        <f>IF(AND(NOT('DATA ENTRY SHEET'!AT41=""),NOT('DATA ENTRY SHEET'!C41="")),'DATA ENTRY SHEET'!C41,"")</f>
        <v/>
      </c>
      <c r="C30" s="1101"/>
      <c r="D30" s="1101"/>
      <c r="E30" s="1101"/>
      <c r="F30" s="1101"/>
      <c r="G30" s="1101"/>
      <c r="H30" s="1101"/>
      <c r="I30" s="1101"/>
      <c r="J30" s="1102" t="str">
        <f>IF(AND(NOT('DATA ENTRY SHEET'!AT41=""),NOT('DATA ENTRY SHEET'!AF41="")),'DATA ENTRY SHEET'!AF41,"")</f>
        <v/>
      </c>
      <c r="K30" s="1102"/>
      <c r="L30" s="1102"/>
      <c r="M30" s="1102"/>
      <c r="N30" s="1104"/>
      <c r="O30" s="1104"/>
      <c r="P30" s="1104"/>
      <c r="Q30" s="1104"/>
      <c r="R30" s="729" t="str">
        <f>IF(AND(NOT('DATA ENTRY SHEET'!AT41=""),NOT('DATA ENTRY SHEET'!F41="")),'DATA ENTRY SHEET'!F41,"")</f>
        <v/>
      </c>
      <c r="S30" s="173"/>
      <c r="T30" s="173"/>
      <c r="U30" s="173"/>
      <c r="V30" s="173"/>
      <c r="W30" s="173"/>
      <c r="X30" s="173"/>
      <c r="Y30" s="173"/>
    </row>
    <row r="31" spans="1:25" s="2" customFormat="1" ht="18" customHeight="1" x14ac:dyDescent="0.2">
      <c r="A31" s="279">
        <v>23</v>
      </c>
      <c r="B31" s="1101" t="str">
        <f>IF(AND(NOT('DATA ENTRY SHEET'!AT42=""),NOT('DATA ENTRY SHEET'!C42="")),'DATA ENTRY SHEET'!C42,"")</f>
        <v/>
      </c>
      <c r="C31" s="1101"/>
      <c r="D31" s="1101"/>
      <c r="E31" s="1101"/>
      <c r="F31" s="1101"/>
      <c r="G31" s="1101"/>
      <c r="H31" s="1101"/>
      <c r="I31" s="1101"/>
      <c r="J31" s="1102" t="str">
        <f>IF(AND(NOT('DATA ENTRY SHEET'!AT42=""),NOT('DATA ENTRY SHEET'!AF42="")),'DATA ENTRY SHEET'!AF42,"")</f>
        <v/>
      </c>
      <c r="K31" s="1102"/>
      <c r="L31" s="1102"/>
      <c r="M31" s="1102"/>
      <c r="N31" s="1105"/>
      <c r="O31" s="1105"/>
      <c r="P31" s="1105"/>
      <c r="Q31" s="1105"/>
      <c r="R31" s="729" t="str">
        <f>IF(AND(NOT('DATA ENTRY SHEET'!AT42=""),NOT('DATA ENTRY SHEET'!F42="")),'DATA ENTRY SHEET'!F42,"")</f>
        <v/>
      </c>
      <c r="S31" s="173"/>
      <c r="T31" s="173"/>
      <c r="U31" s="173"/>
      <c r="V31" s="173"/>
      <c r="W31" s="173"/>
      <c r="X31" s="173"/>
      <c r="Y31" s="173"/>
    </row>
    <row r="32" spans="1:25" s="2" customFormat="1" ht="18" customHeight="1" x14ac:dyDescent="0.2">
      <c r="A32" s="279">
        <v>24</v>
      </c>
      <c r="B32" s="1101" t="str">
        <f>IF(AND(NOT('DATA ENTRY SHEET'!AT43=""),NOT('DATA ENTRY SHEET'!C43="")),'DATA ENTRY SHEET'!C43,"")</f>
        <v/>
      </c>
      <c r="C32" s="1101"/>
      <c r="D32" s="1101"/>
      <c r="E32" s="1101"/>
      <c r="F32" s="1101"/>
      <c r="G32" s="1101"/>
      <c r="H32" s="1101"/>
      <c r="I32" s="1101"/>
      <c r="J32" s="1102" t="str">
        <f>IF(AND(NOT('DATA ENTRY SHEET'!AT43=""),NOT('DATA ENTRY SHEET'!AF43="")),'DATA ENTRY SHEET'!AF43,"")</f>
        <v/>
      </c>
      <c r="K32" s="1102"/>
      <c r="L32" s="1102"/>
      <c r="M32" s="1102"/>
      <c r="N32" s="1103"/>
      <c r="O32" s="1103"/>
      <c r="P32" s="1103"/>
      <c r="Q32" s="1103"/>
      <c r="R32" s="729" t="str">
        <f>IF(AND(NOT('DATA ENTRY SHEET'!AT43=""),NOT('DATA ENTRY SHEET'!F43="")),'DATA ENTRY SHEET'!F43,"")</f>
        <v/>
      </c>
      <c r="S32" s="173"/>
      <c r="T32" s="173"/>
      <c r="U32" s="173"/>
      <c r="V32" s="173"/>
      <c r="W32" s="173"/>
      <c r="X32" s="173"/>
      <c r="Y32" s="173"/>
    </row>
    <row r="33" spans="1:25" s="2" customFormat="1" ht="18" customHeight="1" x14ac:dyDescent="0.2">
      <c r="A33" s="279">
        <v>25</v>
      </c>
      <c r="B33" s="1101" t="str">
        <f>IF(AND(NOT('DATA ENTRY SHEET'!AT44=""),NOT('DATA ENTRY SHEET'!C44="")),'DATA ENTRY SHEET'!C44,"")</f>
        <v/>
      </c>
      <c r="C33" s="1101"/>
      <c r="D33" s="1101"/>
      <c r="E33" s="1101"/>
      <c r="F33" s="1101"/>
      <c r="G33" s="1101"/>
      <c r="H33" s="1101"/>
      <c r="I33" s="1101"/>
      <c r="J33" s="1102" t="str">
        <f>IF(AND(NOT('DATA ENTRY SHEET'!AT44=""),NOT('DATA ENTRY SHEET'!AF44="")),'DATA ENTRY SHEET'!AF44,"")</f>
        <v/>
      </c>
      <c r="K33" s="1102"/>
      <c r="L33" s="1102"/>
      <c r="M33" s="1102"/>
      <c r="N33" s="1103"/>
      <c r="O33" s="1103"/>
      <c r="P33" s="1103"/>
      <c r="Q33" s="1103"/>
      <c r="R33" s="729" t="str">
        <f>IF(AND(NOT('DATA ENTRY SHEET'!AT44=""),NOT('DATA ENTRY SHEET'!F44="")),'DATA ENTRY SHEET'!F44,"")</f>
        <v/>
      </c>
      <c r="S33" s="173"/>
      <c r="T33" s="173"/>
      <c r="U33" s="173"/>
      <c r="V33" s="173"/>
      <c r="W33" s="173"/>
      <c r="X33" s="173"/>
      <c r="Y33" s="173"/>
    </row>
    <row r="34" spans="1:25" s="2" customFormat="1" ht="18" customHeight="1" x14ac:dyDescent="0.2">
      <c r="A34" s="279">
        <v>26</v>
      </c>
      <c r="B34" s="1101" t="str">
        <f>IF(AND(NOT('DATA ENTRY SHEET'!AT45=""),NOT('DATA ENTRY SHEET'!C45="")),'DATA ENTRY SHEET'!C45,"")</f>
        <v/>
      </c>
      <c r="C34" s="1101"/>
      <c r="D34" s="1101"/>
      <c r="E34" s="1101"/>
      <c r="F34" s="1101"/>
      <c r="G34" s="1101"/>
      <c r="H34" s="1101"/>
      <c r="I34" s="1101"/>
      <c r="J34" s="1102" t="str">
        <f>IF(AND(NOT('DATA ENTRY SHEET'!AT45=""),NOT('DATA ENTRY SHEET'!AF45="")),'DATA ENTRY SHEET'!AF45,"")</f>
        <v/>
      </c>
      <c r="K34" s="1102"/>
      <c r="L34" s="1102"/>
      <c r="M34" s="1102"/>
      <c r="N34" s="1103"/>
      <c r="O34" s="1103"/>
      <c r="P34" s="1103"/>
      <c r="Q34" s="1103"/>
      <c r="R34" s="729" t="str">
        <f>IF(AND(NOT('DATA ENTRY SHEET'!AT45=""),NOT('DATA ENTRY SHEET'!F45="")),'DATA ENTRY SHEET'!F45,"")</f>
        <v/>
      </c>
      <c r="S34" s="173"/>
      <c r="T34" s="173"/>
      <c r="U34" s="173"/>
      <c r="V34" s="173"/>
      <c r="W34" s="173"/>
      <c r="X34" s="173"/>
      <c r="Y34" s="173"/>
    </row>
    <row r="35" spans="1:25" s="2" customFormat="1" ht="18" customHeight="1" x14ac:dyDescent="0.2">
      <c r="A35" s="279">
        <v>27</v>
      </c>
      <c r="B35" s="1101" t="str">
        <f>IF(AND(NOT('DATA ENTRY SHEET'!AT46=""),NOT('DATA ENTRY SHEET'!C46="")),'DATA ENTRY SHEET'!C46,"")</f>
        <v/>
      </c>
      <c r="C35" s="1101"/>
      <c r="D35" s="1101"/>
      <c r="E35" s="1101"/>
      <c r="F35" s="1101"/>
      <c r="G35" s="1101"/>
      <c r="H35" s="1101"/>
      <c r="I35" s="1101"/>
      <c r="J35" s="1102" t="str">
        <f>IF(AND(NOT('DATA ENTRY SHEET'!AT46=""),NOT('DATA ENTRY SHEET'!AF46="")),'DATA ENTRY SHEET'!AF46,"")</f>
        <v/>
      </c>
      <c r="K35" s="1102"/>
      <c r="L35" s="1102"/>
      <c r="M35" s="1102"/>
      <c r="N35" s="1103"/>
      <c r="O35" s="1103"/>
      <c r="P35" s="1103"/>
      <c r="Q35" s="1103"/>
      <c r="R35" s="729" t="str">
        <f>IF(AND(NOT('DATA ENTRY SHEET'!AT46=""),NOT('DATA ENTRY SHEET'!F46="")),'DATA ENTRY SHEET'!F46,"")</f>
        <v/>
      </c>
      <c r="S35" s="173"/>
      <c r="T35" s="173"/>
      <c r="U35" s="173"/>
      <c r="V35" s="173"/>
      <c r="W35" s="173"/>
      <c r="X35" s="173"/>
      <c r="Y35" s="173"/>
    </row>
    <row r="36" spans="1:25" s="2" customFormat="1" ht="18" customHeight="1" x14ac:dyDescent="0.2">
      <c r="A36" s="702">
        <v>28</v>
      </c>
      <c r="B36" s="1101" t="str">
        <f>IF(AND(NOT('DATA ENTRY SHEET'!AT47=""),NOT('DATA ENTRY SHEET'!C47="")),'DATA ENTRY SHEET'!C47,"")</f>
        <v/>
      </c>
      <c r="C36" s="1101"/>
      <c r="D36" s="1101"/>
      <c r="E36" s="1101"/>
      <c r="F36" s="1101"/>
      <c r="G36" s="1101"/>
      <c r="H36" s="1101"/>
      <c r="I36" s="1101"/>
      <c r="J36" s="1102" t="str">
        <f>IF(AND(NOT('DATA ENTRY SHEET'!AT47=""),NOT('DATA ENTRY SHEET'!AF47="")),'DATA ENTRY SHEET'!AF47,"")</f>
        <v/>
      </c>
      <c r="K36" s="1102"/>
      <c r="L36" s="1102"/>
      <c r="M36" s="1102"/>
      <c r="N36" s="1103"/>
      <c r="O36" s="1103"/>
      <c r="P36" s="1103"/>
      <c r="Q36" s="1103"/>
      <c r="R36" s="729" t="str">
        <f>IF(AND(NOT('DATA ENTRY SHEET'!AT47=""),NOT('DATA ENTRY SHEET'!F47="")),'DATA ENTRY SHEET'!F47,"")</f>
        <v/>
      </c>
      <c r="S36" s="173"/>
      <c r="T36" s="173"/>
      <c r="U36" s="173"/>
      <c r="V36" s="173"/>
      <c r="W36" s="173"/>
      <c r="X36" s="173"/>
      <c r="Y36" s="173"/>
    </row>
    <row r="37" spans="1:25" x14ac:dyDescent="0.25">
      <c r="A37" s="698">
        <f>A36+1</f>
        <v>29</v>
      </c>
      <c r="B37" s="1101" t="str">
        <f>IF(AND(NOT('DATA ENTRY SHEET'!AT48=""),NOT('DATA ENTRY SHEET'!C48="")),'DATA ENTRY SHEET'!C48,"")</f>
        <v/>
      </c>
      <c r="C37" s="1101"/>
      <c r="D37" s="1101"/>
      <c r="E37" s="1101"/>
      <c r="F37" s="1101"/>
      <c r="G37" s="1101"/>
      <c r="H37" s="1101"/>
      <c r="I37" s="1101"/>
      <c r="J37" s="1102" t="str">
        <f>IF(AND(NOT('DATA ENTRY SHEET'!AT48=""),NOT('DATA ENTRY SHEET'!AF48="")),'DATA ENTRY SHEET'!AF48,"")</f>
        <v/>
      </c>
      <c r="K37" s="1102"/>
      <c r="L37" s="1102"/>
      <c r="M37" s="1102"/>
      <c r="N37" s="1103"/>
      <c r="O37" s="1103"/>
      <c r="P37" s="1103"/>
      <c r="Q37" s="1103"/>
      <c r="R37" s="729" t="str">
        <f>IF(AND(NOT('DATA ENTRY SHEET'!AT48=""),NOT('DATA ENTRY SHEET'!F48="")),'DATA ENTRY SHEET'!F48,"")</f>
        <v/>
      </c>
      <c r="S37" s="173"/>
      <c r="T37" s="173"/>
      <c r="U37" s="173"/>
      <c r="V37" s="173"/>
      <c r="W37" s="173"/>
      <c r="X37" s="173"/>
      <c r="Y37" s="173"/>
    </row>
    <row r="38" spans="1:25" x14ac:dyDescent="0.25">
      <c r="A38" s="698">
        <f>A37+1</f>
        <v>30</v>
      </c>
      <c r="B38" s="1101" t="str">
        <f>IF(AND(NOT('DATA ENTRY SHEET'!AT49=""),NOT('DATA ENTRY SHEET'!C49="")),'DATA ENTRY SHEET'!C49,"")</f>
        <v/>
      </c>
      <c r="C38" s="1101"/>
      <c r="D38" s="1101"/>
      <c r="E38" s="1101"/>
      <c r="F38" s="1101"/>
      <c r="G38" s="1101"/>
      <c r="H38" s="1101"/>
      <c r="I38" s="1101"/>
      <c r="J38" s="1102" t="str">
        <f>IF(AND(NOT('DATA ENTRY SHEET'!AT49=""),NOT('DATA ENTRY SHEET'!AF49="")),'DATA ENTRY SHEET'!AF49,"")</f>
        <v/>
      </c>
      <c r="K38" s="1102"/>
      <c r="L38" s="1102"/>
      <c r="M38" s="1102"/>
      <c r="N38" s="1103"/>
      <c r="O38" s="1103"/>
      <c r="P38" s="1103"/>
      <c r="Q38" s="1103"/>
      <c r="R38" s="729" t="str">
        <f>IF(AND(NOT('DATA ENTRY SHEET'!AT49=""),NOT('DATA ENTRY SHEET'!F49="")),'DATA ENTRY SHEET'!F49,"")</f>
        <v/>
      </c>
      <c r="S38" s="173"/>
      <c r="T38" s="173"/>
      <c r="U38" s="173"/>
      <c r="V38" s="173"/>
      <c r="W38" s="173"/>
      <c r="X38" s="173"/>
      <c r="Y38" s="173"/>
    </row>
    <row r="39" spans="1:25" x14ac:dyDescent="0.25">
      <c r="A39" s="698">
        <f t="shared" ref="A39:A72" si="0">A38+1</f>
        <v>31</v>
      </c>
      <c r="B39" s="1101" t="str">
        <f>IF(AND(NOT('DATA ENTRY SHEET'!AT50=""),NOT('DATA ENTRY SHEET'!C50="")),'DATA ENTRY SHEET'!C50,"")</f>
        <v/>
      </c>
      <c r="C39" s="1101"/>
      <c r="D39" s="1101"/>
      <c r="E39" s="1101"/>
      <c r="F39" s="1101"/>
      <c r="G39" s="1101"/>
      <c r="H39" s="1101"/>
      <c r="I39" s="1101"/>
      <c r="J39" s="1102" t="str">
        <f>IF(AND(NOT('DATA ENTRY SHEET'!AT50=""),NOT('DATA ENTRY SHEET'!AF50="")),'DATA ENTRY SHEET'!AF50,"")</f>
        <v/>
      </c>
      <c r="K39" s="1102"/>
      <c r="L39" s="1102"/>
      <c r="M39" s="1102"/>
      <c r="N39" s="1103"/>
      <c r="O39" s="1103"/>
      <c r="P39" s="1103"/>
      <c r="Q39" s="1103"/>
      <c r="R39" s="729" t="str">
        <f>IF(AND(NOT('DATA ENTRY SHEET'!AT50=""),NOT('DATA ENTRY SHEET'!F50="")),'DATA ENTRY SHEET'!F50,"")</f>
        <v/>
      </c>
      <c r="S39" s="173"/>
      <c r="T39" s="173"/>
      <c r="U39" s="173"/>
      <c r="V39" s="173"/>
      <c r="W39" s="173"/>
      <c r="X39" s="173"/>
      <c r="Y39" s="173"/>
    </row>
    <row r="40" spans="1:25" x14ac:dyDescent="0.25">
      <c r="A40" s="698">
        <f t="shared" si="0"/>
        <v>32</v>
      </c>
      <c r="B40" s="1101" t="str">
        <f>IF(AND(NOT('DATA ENTRY SHEET'!AT51=""),NOT('DATA ENTRY SHEET'!C51="")),'DATA ENTRY SHEET'!C51,"")</f>
        <v/>
      </c>
      <c r="C40" s="1101"/>
      <c r="D40" s="1101"/>
      <c r="E40" s="1101"/>
      <c r="F40" s="1101"/>
      <c r="G40" s="1101"/>
      <c r="H40" s="1101"/>
      <c r="I40" s="1101"/>
      <c r="J40" s="1102" t="str">
        <f>IF(AND(NOT('DATA ENTRY SHEET'!AT51=""),NOT('DATA ENTRY SHEET'!AF51="")),'DATA ENTRY SHEET'!AF51,"")</f>
        <v/>
      </c>
      <c r="K40" s="1102"/>
      <c r="L40" s="1102"/>
      <c r="M40" s="1102"/>
      <c r="N40" s="1103"/>
      <c r="O40" s="1103"/>
      <c r="P40" s="1103"/>
      <c r="Q40" s="1103"/>
      <c r="R40" s="729" t="str">
        <f>IF(AND(NOT('DATA ENTRY SHEET'!AT51=""),NOT('DATA ENTRY SHEET'!F51="")),'DATA ENTRY SHEET'!F51,"")</f>
        <v/>
      </c>
      <c r="S40" s="173"/>
      <c r="T40" s="173"/>
      <c r="U40" s="173"/>
      <c r="V40" s="173"/>
      <c r="W40" s="173"/>
      <c r="X40" s="173"/>
      <c r="Y40" s="173"/>
    </row>
    <row r="41" spans="1:25" x14ac:dyDescent="0.25">
      <c r="A41" s="698">
        <f t="shared" si="0"/>
        <v>33</v>
      </c>
      <c r="B41" s="1101" t="str">
        <f>IF(AND(NOT('DATA ENTRY SHEET'!AT52=""),NOT('DATA ENTRY SHEET'!C52="")),'DATA ENTRY SHEET'!C52,"")</f>
        <v/>
      </c>
      <c r="C41" s="1101"/>
      <c r="D41" s="1101"/>
      <c r="E41" s="1101"/>
      <c r="F41" s="1101"/>
      <c r="G41" s="1101"/>
      <c r="H41" s="1101"/>
      <c r="I41" s="1101"/>
      <c r="J41" s="1102" t="str">
        <f>IF(AND(NOT('DATA ENTRY SHEET'!AT52=""),NOT('DATA ENTRY SHEET'!AF52="")),'DATA ENTRY SHEET'!AF52,"")</f>
        <v/>
      </c>
      <c r="K41" s="1102"/>
      <c r="L41" s="1102"/>
      <c r="M41" s="1102"/>
      <c r="N41" s="1103"/>
      <c r="O41" s="1103"/>
      <c r="P41" s="1103"/>
      <c r="Q41" s="1103"/>
      <c r="R41" s="729" t="str">
        <f>IF(AND(NOT('DATA ENTRY SHEET'!AT52=""),NOT('DATA ENTRY SHEET'!F52="")),'DATA ENTRY SHEET'!F52,"")</f>
        <v/>
      </c>
      <c r="S41" s="173"/>
      <c r="T41" s="173"/>
      <c r="U41" s="173"/>
      <c r="V41" s="173"/>
      <c r="W41" s="173"/>
      <c r="X41" s="173"/>
      <c r="Y41" s="173"/>
    </row>
    <row r="42" spans="1:25" x14ac:dyDescent="0.25">
      <c r="A42" s="698">
        <f t="shared" si="0"/>
        <v>34</v>
      </c>
      <c r="B42" s="1101" t="str">
        <f>IF(AND(NOT('DATA ENTRY SHEET'!AT53=""),NOT('DATA ENTRY SHEET'!C53="")),'DATA ENTRY SHEET'!C53,"")</f>
        <v/>
      </c>
      <c r="C42" s="1101"/>
      <c r="D42" s="1101"/>
      <c r="E42" s="1101"/>
      <c r="F42" s="1101"/>
      <c r="G42" s="1101"/>
      <c r="H42" s="1101"/>
      <c r="I42" s="1101"/>
      <c r="J42" s="1102" t="str">
        <f>IF(AND(NOT('DATA ENTRY SHEET'!AT53=""),NOT('DATA ENTRY SHEET'!AF53="")),'DATA ENTRY SHEET'!AF53,"")</f>
        <v/>
      </c>
      <c r="K42" s="1102"/>
      <c r="L42" s="1102"/>
      <c r="M42" s="1102"/>
      <c r="N42" s="1103"/>
      <c r="O42" s="1103"/>
      <c r="P42" s="1103"/>
      <c r="Q42" s="1103"/>
      <c r="R42" s="729" t="str">
        <f>IF(AND(NOT('DATA ENTRY SHEET'!AT53=""),NOT('DATA ENTRY SHEET'!F53="")),'DATA ENTRY SHEET'!F53,"")</f>
        <v/>
      </c>
      <c r="S42" s="173"/>
      <c r="T42" s="173"/>
      <c r="U42" s="173"/>
      <c r="V42" s="173"/>
      <c r="W42" s="173"/>
      <c r="X42" s="173"/>
      <c r="Y42" s="173"/>
    </row>
    <row r="43" spans="1:25" x14ac:dyDescent="0.25">
      <c r="A43" s="698">
        <f t="shared" si="0"/>
        <v>35</v>
      </c>
      <c r="B43" s="1101" t="str">
        <f>IF(AND(NOT('DATA ENTRY SHEET'!AT54=""),NOT('DATA ENTRY SHEET'!C54="")),'DATA ENTRY SHEET'!C54,"")</f>
        <v/>
      </c>
      <c r="C43" s="1101"/>
      <c r="D43" s="1101"/>
      <c r="E43" s="1101"/>
      <c r="F43" s="1101"/>
      <c r="G43" s="1101"/>
      <c r="H43" s="1101"/>
      <c r="I43" s="1101"/>
      <c r="J43" s="1102" t="str">
        <f>IF(AND(NOT('DATA ENTRY SHEET'!AT54=""),NOT('DATA ENTRY SHEET'!AF54="")),'DATA ENTRY SHEET'!AF54,"")</f>
        <v/>
      </c>
      <c r="K43" s="1102"/>
      <c r="L43" s="1102"/>
      <c r="M43" s="1102"/>
      <c r="N43" s="1103"/>
      <c r="O43" s="1103"/>
      <c r="P43" s="1103"/>
      <c r="Q43" s="1103"/>
      <c r="R43" s="729" t="str">
        <f>IF(AND(NOT('DATA ENTRY SHEET'!AT54=""),NOT('DATA ENTRY SHEET'!F54="")),'DATA ENTRY SHEET'!F54,"")</f>
        <v/>
      </c>
      <c r="S43" s="173"/>
      <c r="T43" s="173"/>
      <c r="U43" s="173"/>
      <c r="V43" s="173"/>
      <c r="W43" s="173"/>
      <c r="X43" s="173"/>
      <c r="Y43" s="173"/>
    </row>
    <row r="44" spans="1:25" x14ac:dyDescent="0.25">
      <c r="A44" s="698">
        <f t="shared" si="0"/>
        <v>36</v>
      </c>
      <c r="B44" s="1101" t="str">
        <f>IF(AND(NOT('DATA ENTRY SHEET'!AT55=""),NOT('DATA ENTRY SHEET'!C55="")),'DATA ENTRY SHEET'!C55,"")</f>
        <v/>
      </c>
      <c r="C44" s="1101"/>
      <c r="D44" s="1101"/>
      <c r="E44" s="1101"/>
      <c r="F44" s="1101"/>
      <c r="G44" s="1101"/>
      <c r="H44" s="1101"/>
      <c r="I44" s="1101"/>
      <c r="J44" s="1102" t="str">
        <f>IF(AND(NOT('DATA ENTRY SHEET'!AT55=""),NOT('DATA ENTRY SHEET'!AF55="")),'DATA ENTRY SHEET'!AF55,"")</f>
        <v/>
      </c>
      <c r="K44" s="1102"/>
      <c r="L44" s="1102"/>
      <c r="M44" s="1102"/>
      <c r="N44" s="1103"/>
      <c r="O44" s="1103"/>
      <c r="P44" s="1103"/>
      <c r="Q44" s="1103"/>
      <c r="R44" s="729" t="str">
        <f>IF(AND(NOT('DATA ENTRY SHEET'!AT55=""),NOT('DATA ENTRY SHEET'!F55="")),'DATA ENTRY SHEET'!F55,"")</f>
        <v/>
      </c>
      <c r="S44" s="173"/>
      <c r="T44" s="173"/>
      <c r="U44" s="173"/>
      <c r="V44" s="173"/>
      <c r="W44" s="173"/>
      <c r="X44" s="173"/>
      <c r="Y44" s="173"/>
    </row>
    <row r="45" spans="1:25" x14ac:dyDescent="0.25">
      <c r="A45" s="698">
        <f t="shared" si="0"/>
        <v>37</v>
      </c>
      <c r="B45" s="1101" t="str">
        <f>IF(AND(NOT('DATA ENTRY SHEET'!AT56=""),NOT('DATA ENTRY SHEET'!C56="")),'DATA ENTRY SHEET'!C56,"")</f>
        <v/>
      </c>
      <c r="C45" s="1101"/>
      <c r="D45" s="1101"/>
      <c r="E45" s="1101"/>
      <c r="F45" s="1101"/>
      <c r="G45" s="1101"/>
      <c r="H45" s="1101"/>
      <c r="I45" s="1101"/>
      <c r="J45" s="1102" t="str">
        <f>IF(AND(NOT('DATA ENTRY SHEET'!AT56=""),NOT('DATA ENTRY SHEET'!AF56="")),'DATA ENTRY SHEET'!AF56,"")</f>
        <v/>
      </c>
      <c r="K45" s="1102"/>
      <c r="L45" s="1102"/>
      <c r="M45" s="1102"/>
      <c r="N45" s="1103"/>
      <c r="O45" s="1103"/>
      <c r="P45" s="1103"/>
      <c r="Q45" s="1103"/>
      <c r="R45" s="729" t="str">
        <f>IF(AND(NOT('DATA ENTRY SHEET'!AT56=""),NOT('DATA ENTRY SHEET'!F56="")),'DATA ENTRY SHEET'!F56,"")</f>
        <v/>
      </c>
      <c r="S45" s="173"/>
      <c r="T45" s="173"/>
      <c r="U45" s="173"/>
      <c r="V45" s="173"/>
      <c r="W45" s="173"/>
      <c r="X45" s="173"/>
      <c r="Y45" s="173"/>
    </row>
    <row r="46" spans="1:25" x14ac:dyDescent="0.25">
      <c r="A46" s="698">
        <f t="shared" si="0"/>
        <v>38</v>
      </c>
      <c r="B46" s="1101" t="str">
        <f>IF(AND(NOT('DATA ENTRY SHEET'!AT57=""),NOT('DATA ENTRY SHEET'!C57="")),'DATA ENTRY SHEET'!C57,"")</f>
        <v/>
      </c>
      <c r="C46" s="1101"/>
      <c r="D46" s="1101"/>
      <c r="E46" s="1101"/>
      <c r="F46" s="1101"/>
      <c r="G46" s="1101"/>
      <c r="H46" s="1101"/>
      <c r="I46" s="1101"/>
      <c r="J46" s="1102" t="str">
        <f>IF(AND(NOT('DATA ENTRY SHEET'!AT57=""),NOT('DATA ENTRY SHEET'!AF57="")),'DATA ENTRY SHEET'!AF57,"")</f>
        <v/>
      </c>
      <c r="K46" s="1102"/>
      <c r="L46" s="1102"/>
      <c r="M46" s="1102"/>
      <c r="N46" s="1103"/>
      <c r="O46" s="1103"/>
      <c r="P46" s="1103"/>
      <c r="Q46" s="1103"/>
      <c r="R46" s="729" t="str">
        <f>IF(AND(NOT('DATA ENTRY SHEET'!AT57=""),NOT('DATA ENTRY SHEET'!F57="")),'DATA ENTRY SHEET'!F57,"")</f>
        <v/>
      </c>
      <c r="S46" s="173"/>
      <c r="T46" s="173"/>
      <c r="U46" s="173"/>
      <c r="V46" s="173"/>
      <c r="W46" s="173"/>
      <c r="X46" s="173"/>
      <c r="Y46" s="173"/>
    </row>
    <row r="47" spans="1:25" x14ac:dyDescent="0.25">
      <c r="A47" s="698">
        <f t="shared" si="0"/>
        <v>39</v>
      </c>
      <c r="B47" s="1101" t="str">
        <f>IF(AND(NOT('DATA ENTRY SHEET'!AT58=""),NOT('DATA ENTRY SHEET'!C58="")),'DATA ENTRY SHEET'!C58,"")</f>
        <v/>
      </c>
      <c r="C47" s="1101"/>
      <c r="D47" s="1101"/>
      <c r="E47" s="1101"/>
      <c r="F47" s="1101"/>
      <c r="G47" s="1101"/>
      <c r="H47" s="1101"/>
      <c r="I47" s="1101"/>
      <c r="J47" s="1102" t="str">
        <f>IF(AND(NOT('DATA ENTRY SHEET'!AT58=""),NOT('DATA ENTRY SHEET'!AF58="")),'DATA ENTRY SHEET'!AF58,"")</f>
        <v/>
      </c>
      <c r="K47" s="1102"/>
      <c r="L47" s="1102"/>
      <c r="M47" s="1102"/>
      <c r="N47" s="1103"/>
      <c r="O47" s="1103"/>
      <c r="P47" s="1103"/>
      <c r="Q47" s="1103"/>
      <c r="R47" s="729" t="str">
        <f>IF(AND(NOT('DATA ENTRY SHEET'!AT58=""),NOT('DATA ENTRY SHEET'!F58="")),'DATA ENTRY SHEET'!F58,"")</f>
        <v/>
      </c>
      <c r="S47" s="173"/>
      <c r="T47" s="173"/>
      <c r="U47" s="173"/>
      <c r="V47" s="173"/>
      <c r="W47" s="173"/>
      <c r="X47" s="173"/>
      <c r="Y47" s="173"/>
    </row>
    <row r="48" spans="1:25" x14ac:dyDescent="0.25">
      <c r="A48" s="698">
        <f t="shared" si="0"/>
        <v>40</v>
      </c>
      <c r="B48" s="1101" t="str">
        <f>IF(AND(NOT('DATA ENTRY SHEET'!AT59=""),NOT('DATA ENTRY SHEET'!C59="")),'DATA ENTRY SHEET'!C59,"")</f>
        <v/>
      </c>
      <c r="C48" s="1101"/>
      <c r="D48" s="1101"/>
      <c r="E48" s="1101"/>
      <c r="F48" s="1101"/>
      <c r="G48" s="1101"/>
      <c r="H48" s="1101"/>
      <c r="I48" s="1101"/>
      <c r="J48" s="1102" t="str">
        <f>IF(AND(NOT('DATA ENTRY SHEET'!AT59=""),NOT('DATA ENTRY SHEET'!AF59="")),'DATA ENTRY SHEET'!AF59,"")</f>
        <v/>
      </c>
      <c r="K48" s="1102"/>
      <c r="L48" s="1102"/>
      <c r="M48" s="1102"/>
      <c r="N48" s="1103"/>
      <c r="O48" s="1103"/>
      <c r="P48" s="1103"/>
      <c r="Q48" s="1103"/>
      <c r="R48" s="729" t="str">
        <f>IF(AND(NOT('DATA ENTRY SHEET'!AT59=""),NOT('DATA ENTRY SHEET'!F59="")),'DATA ENTRY SHEET'!F59,"")</f>
        <v/>
      </c>
      <c r="S48" s="173"/>
      <c r="T48" s="173"/>
      <c r="U48" s="173"/>
      <c r="V48" s="173"/>
      <c r="W48" s="173"/>
      <c r="X48" s="173"/>
      <c r="Y48" s="173"/>
    </row>
    <row r="49" spans="1:25" x14ac:dyDescent="0.25">
      <c r="A49" s="698">
        <f t="shared" si="0"/>
        <v>41</v>
      </c>
      <c r="B49" s="1101" t="str">
        <f>IF(AND(NOT('DATA ENTRY SHEET'!AT60=""),NOT('DATA ENTRY SHEET'!C60="")),'DATA ENTRY SHEET'!C60,"")</f>
        <v/>
      </c>
      <c r="C49" s="1101"/>
      <c r="D49" s="1101"/>
      <c r="E49" s="1101"/>
      <c r="F49" s="1101"/>
      <c r="G49" s="1101"/>
      <c r="H49" s="1101"/>
      <c r="I49" s="1101"/>
      <c r="J49" s="1102" t="str">
        <f>IF(AND(NOT('DATA ENTRY SHEET'!AT60=""),NOT('DATA ENTRY SHEET'!AF60="")),'DATA ENTRY SHEET'!AF60,"")</f>
        <v/>
      </c>
      <c r="K49" s="1102"/>
      <c r="L49" s="1102"/>
      <c r="M49" s="1102"/>
      <c r="N49" s="1103"/>
      <c r="O49" s="1103"/>
      <c r="P49" s="1103"/>
      <c r="Q49" s="1103"/>
      <c r="R49" s="729" t="str">
        <f>IF(AND(NOT('DATA ENTRY SHEET'!AT60=""),NOT('DATA ENTRY SHEET'!F60="")),'DATA ENTRY SHEET'!F60,"")</f>
        <v/>
      </c>
      <c r="S49" s="173"/>
      <c r="T49" s="173"/>
      <c r="U49" s="173"/>
      <c r="V49" s="173"/>
      <c r="W49" s="173"/>
      <c r="X49" s="173"/>
      <c r="Y49" s="173"/>
    </row>
    <row r="50" spans="1:25" x14ac:dyDescent="0.25">
      <c r="A50" s="698">
        <f t="shared" si="0"/>
        <v>42</v>
      </c>
      <c r="B50" s="1101" t="str">
        <f>IF(AND(NOT('DATA ENTRY SHEET'!AT61=""),NOT('DATA ENTRY SHEET'!C61="")),'DATA ENTRY SHEET'!C61,"")</f>
        <v/>
      </c>
      <c r="C50" s="1101"/>
      <c r="D50" s="1101"/>
      <c r="E50" s="1101"/>
      <c r="F50" s="1101"/>
      <c r="G50" s="1101"/>
      <c r="H50" s="1101"/>
      <c r="I50" s="1101"/>
      <c r="J50" s="1102" t="str">
        <f>IF(AND(NOT('DATA ENTRY SHEET'!AT61=""),NOT('DATA ENTRY SHEET'!AF61="")),'DATA ENTRY SHEET'!AF61,"")</f>
        <v/>
      </c>
      <c r="K50" s="1102"/>
      <c r="L50" s="1102"/>
      <c r="M50" s="1102"/>
      <c r="N50" s="1103"/>
      <c r="O50" s="1103"/>
      <c r="P50" s="1103"/>
      <c r="Q50" s="1103"/>
      <c r="R50" s="729" t="str">
        <f>IF(AND(NOT('DATA ENTRY SHEET'!AT61=""),NOT('DATA ENTRY SHEET'!F61="")),'DATA ENTRY SHEET'!F61,"")</f>
        <v/>
      </c>
      <c r="S50" s="173"/>
      <c r="T50" s="173"/>
      <c r="U50" s="173"/>
      <c r="V50" s="173"/>
      <c r="W50" s="173"/>
      <c r="X50" s="173"/>
      <c r="Y50" s="173"/>
    </row>
    <row r="51" spans="1:25" x14ac:dyDescent="0.25">
      <c r="A51" s="698">
        <f t="shared" si="0"/>
        <v>43</v>
      </c>
      <c r="B51" s="1101" t="str">
        <f>IF(AND(NOT('DATA ENTRY SHEET'!AT62=""),NOT('DATA ENTRY SHEET'!C62="")),'DATA ENTRY SHEET'!C62,"")</f>
        <v/>
      </c>
      <c r="C51" s="1101"/>
      <c r="D51" s="1101"/>
      <c r="E51" s="1101"/>
      <c r="F51" s="1101"/>
      <c r="G51" s="1101"/>
      <c r="H51" s="1101"/>
      <c r="I51" s="1101"/>
      <c r="J51" s="1102" t="str">
        <f>IF(AND(NOT('DATA ENTRY SHEET'!AT62=""),NOT('DATA ENTRY SHEET'!AF62="")),'DATA ENTRY SHEET'!AF62,"")</f>
        <v/>
      </c>
      <c r="K51" s="1102"/>
      <c r="L51" s="1102"/>
      <c r="M51" s="1102"/>
      <c r="N51" s="1103"/>
      <c r="O51" s="1103"/>
      <c r="P51" s="1103"/>
      <c r="Q51" s="1103"/>
      <c r="R51" s="729" t="str">
        <f>IF(AND(NOT('DATA ENTRY SHEET'!AT62=""),NOT('DATA ENTRY SHEET'!F62="")),'DATA ENTRY SHEET'!F62,"")</f>
        <v/>
      </c>
      <c r="S51" s="173"/>
      <c r="T51" s="173"/>
      <c r="U51" s="173"/>
      <c r="V51" s="173"/>
      <c r="W51" s="173"/>
      <c r="X51" s="173"/>
      <c r="Y51" s="173"/>
    </row>
    <row r="52" spans="1:25" x14ac:dyDescent="0.25">
      <c r="A52" s="698">
        <f t="shared" si="0"/>
        <v>44</v>
      </c>
      <c r="B52" s="1101" t="str">
        <f>IF(AND(NOT('DATA ENTRY SHEET'!AT63=""),NOT('DATA ENTRY SHEET'!C63="")),'DATA ENTRY SHEET'!C63,"")</f>
        <v/>
      </c>
      <c r="C52" s="1101"/>
      <c r="D52" s="1101"/>
      <c r="E52" s="1101"/>
      <c r="F52" s="1101"/>
      <c r="G52" s="1101"/>
      <c r="H52" s="1101"/>
      <c r="I52" s="1101"/>
      <c r="J52" s="1102" t="str">
        <f>IF(AND(NOT('DATA ENTRY SHEET'!AT63=""),NOT('DATA ENTRY SHEET'!AF63="")),'DATA ENTRY SHEET'!AF63,"")</f>
        <v/>
      </c>
      <c r="K52" s="1102"/>
      <c r="L52" s="1102"/>
      <c r="M52" s="1102"/>
      <c r="N52" s="1103"/>
      <c r="O52" s="1103"/>
      <c r="P52" s="1103"/>
      <c r="Q52" s="1103"/>
      <c r="R52" s="729" t="str">
        <f>IF(AND(NOT('DATA ENTRY SHEET'!AT63=""),NOT('DATA ENTRY SHEET'!F63="")),'DATA ENTRY SHEET'!F63,"")</f>
        <v/>
      </c>
      <c r="S52" s="173"/>
      <c r="T52" s="173"/>
      <c r="U52" s="173"/>
      <c r="V52" s="173"/>
      <c r="W52" s="173"/>
      <c r="X52" s="173"/>
      <c r="Y52" s="173"/>
    </row>
    <row r="53" spans="1:25" x14ac:dyDescent="0.25">
      <c r="A53" s="698">
        <f t="shared" si="0"/>
        <v>45</v>
      </c>
      <c r="B53" s="1101" t="str">
        <f>IF(AND(NOT('DATA ENTRY SHEET'!AT64=""),NOT('DATA ENTRY SHEET'!C64="")),'DATA ENTRY SHEET'!C64,"")</f>
        <v/>
      </c>
      <c r="C53" s="1101"/>
      <c r="D53" s="1101"/>
      <c r="E53" s="1101"/>
      <c r="F53" s="1101"/>
      <c r="G53" s="1101"/>
      <c r="H53" s="1101"/>
      <c r="I53" s="1101"/>
      <c r="J53" s="1102" t="str">
        <f>IF(AND(NOT('DATA ENTRY SHEET'!AT64=""),NOT('DATA ENTRY SHEET'!AF64="")),'DATA ENTRY SHEET'!AF64,"")</f>
        <v/>
      </c>
      <c r="K53" s="1102"/>
      <c r="L53" s="1102"/>
      <c r="M53" s="1102"/>
      <c r="N53" s="1103"/>
      <c r="O53" s="1103"/>
      <c r="P53" s="1103"/>
      <c r="Q53" s="1103"/>
      <c r="R53" s="729" t="str">
        <f>IF(AND(NOT('DATA ENTRY SHEET'!AT64=""),NOT('DATA ENTRY SHEET'!F64="")),'DATA ENTRY SHEET'!F64,"")</f>
        <v/>
      </c>
      <c r="S53" s="173"/>
      <c r="T53" s="173"/>
      <c r="U53" s="173"/>
      <c r="V53" s="173"/>
      <c r="W53" s="173"/>
      <c r="X53" s="173"/>
      <c r="Y53" s="173"/>
    </row>
    <row r="54" spans="1:25" x14ac:dyDescent="0.25">
      <c r="A54" s="698">
        <f t="shared" si="0"/>
        <v>46</v>
      </c>
      <c r="B54" s="1101" t="str">
        <f>IF(AND(NOT('DATA ENTRY SHEET'!AT65=""),NOT('DATA ENTRY SHEET'!C65="")),'DATA ENTRY SHEET'!C65,"")</f>
        <v/>
      </c>
      <c r="C54" s="1101"/>
      <c r="D54" s="1101"/>
      <c r="E54" s="1101"/>
      <c r="F54" s="1101"/>
      <c r="G54" s="1101"/>
      <c r="H54" s="1101"/>
      <c r="I54" s="1101"/>
      <c r="J54" s="1102" t="str">
        <f>IF(AND(NOT('DATA ENTRY SHEET'!AT65=""),NOT('DATA ENTRY SHEET'!AF65="")),'DATA ENTRY SHEET'!AF65,"")</f>
        <v/>
      </c>
      <c r="K54" s="1102"/>
      <c r="L54" s="1102"/>
      <c r="M54" s="1102"/>
      <c r="N54" s="1103"/>
      <c r="O54" s="1103"/>
      <c r="P54" s="1103"/>
      <c r="Q54" s="1103"/>
      <c r="R54" s="729" t="str">
        <f>IF(AND(NOT('DATA ENTRY SHEET'!AT65=""),NOT('DATA ENTRY SHEET'!F65="")),'DATA ENTRY SHEET'!F65,"")</f>
        <v/>
      </c>
      <c r="S54" s="173"/>
      <c r="T54" s="173"/>
      <c r="U54" s="173"/>
      <c r="V54" s="173"/>
      <c r="W54" s="173"/>
      <c r="X54" s="173"/>
      <c r="Y54" s="173"/>
    </row>
    <row r="55" spans="1:25" x14ac:dyDescent="0.25">
      <c r="A55" s="698">
        <f t="shared" si="0"/>
        <v>47</v>
      </c>
      <c r="B55" s="1101" t="str">
        <f>IF(AND(NOT('DATA ENTRY SHEET'!AT66=""),NOT('DATA ENTRY SHEET'!C66="")),'DATA ENTRY SHEET'!C66,"")</f>
        <v/>
      </c>
      <c r="C55" s="1101"/>
      <c r="D55" s="1101"/>
      <c r="E55" s="1101"/>
      <c r="F55" s="1101"/>
      <c r="G55" s="1101"/>
      <c r="H55" s="1101"/>
      <c r="I55" s="1101"/>
      <c r="J55" s="1102" t="str">
        <f>IF(AND(NOT('DATA ENTRY SHEET'!AT66=""),NOT('DATA ENTRY SHEET'!AF66="")),'DATA ENTRY SHEET'!AF66,"")</f>
        <v/>
      </c>
      <c r="K55" s="1102"/>
      <c r="L55" s="1102"/>
      <c r="M55" s="1102"/>
      <c r="N55" s="1103"/>
      <c r="O55" s="1103"/>
      <c r="P55" s="1103"/>
      <c r="Q55" s="1103"/>
      <c r="R55" s="729" t="str">
        <f>IF(AND(NOT('DATA ENTRY SHEET'!AT66=""),NOT('DATA ENTRY SHEET'!F66="")),'DATA ENTRY SHEET'!F66,"")</f>
        <v/>
      </c>
      <c r="S55" s="173"/>
      <c r="T55" s="173"/>
      <c r="U55" s="173"/>
      <c r="V55" s="173"/>
      <c r="W55" s="173"/>
      <c r="X55" s="173"/>
      <c r="Y55" s="173"/>
    </row>
    <row r="56" spans="1:25" x14ac:dyDescent="0.25">
      <c r="A56" s="698">
        <f t="shared" si="0"/>
        <v>48</v>
      </c>
      <c r="B56" s="1101" t="str">
        <f>IF(AND(NOT('DATA ENTRY SHEET'!AT67=""),NOT('DATA ENTRY SHEET'!C67="")),'DATA ENTRY SHEET'!C67,"")</f>
        <v/>
      </c>
      <c r="C56" s="1101"/>
      <c r="D56" s="1101"/>
      <c r="E56" s="1101"/>
      <c r="F56" s="1101"/>
      <c r="G56" s="1101"/>
      <c r="H56" s="1101"/>
      <c r="I56" s="1101"/>
      <c r="J56" s="1102" t="str">
        <f>IF(AND(NOT('DATA ENTRY SHEET'!AT67=""),NOT('DATA ENTRY SHEET'!AF67="")),'DATA ENTRY SHEET'!AF67,"")</f>
        <v/>
      </c>
      <c r="K56" s="1102"/>
      <c r="L56" s="1102"/>
      <c r="M56" s="1102"/>
      <c r="N56" s="1103"/>
      <c r="O56" s="1103"/>
      <c r="P56" s="1103"/>
      <c r="Q56" s="1103"/>
      <c r="R56" s="729" t="str">
        <f>IF(AND(NOT('DATA ENTRY SHEET'!AT67=""),NOT('DATA ENTRY SHEET'!F67="")),'DATA ENTRY SHEET'!F67,"")</f>
        <v/>
      </c>
      <c r="S56" s="173"/>
      <c r="T56" s="173"/>
      <c r="U56" s="173"/>
      <c r="V56" s="173"/>
      <c r="W56" s="173"/>
      <c r="X56" s="173"/>
      <c r="Y56" s="173"/>
    </row>
    <row r="57" spans="1:25" x14ac:dyDescent="0.25">
      <c r="A57" s="698">
        <f t="shared" si="0"/>
        <v>49</v>
      </c>
      <c r="B57" s="1101" t="str">
        <f>IF(AND(NOT('DATA ENTRY SHEET'!AT68=""),NOT('DATA ENTRY SHEET'!C68="")),'DATA ENTRY SHEET'!C68,"")</f>
        <v/>
      </c>
      <c r="C57" s="1101"/>
      <c r="D57" s="1101"/>
      <c r="E57" s="1101"/>
      <c r="F57" s="1101"/>
      <c r="G57" s="1101"/>
      <c r="H57" s="1101"/>
      <c r="I57" s="1101"/>
      <c r="J57" s="1102" t="str">
        <f>IF(AND(NOT('DATA ENTRY SHEET'!AT68=""),NOT('DATA ENTRY SHEET'!AF68="")),'DATA ENTRY SHEET'!AF68,"")</f>
        <v/>
      </c>
      <c r="K57" s="1102"/>
      <c r="L57" s="1102"/>
      <c r="M57" s="1102"/>
      <c r="N57" s="1103"/>
      <c r="O57" s="1103"/>
      <c r="P57" s="1103"/>
      <c r="Q57" s="1103"/>
      <c r="R57" s="729" t="str">
        <f>IF(AND(NOT('DATA ENTRY SHEET'!AT68=""),NOT('DATA ENTRY SHEET'!F68="")),'DATA ENTRY SHEET'!F68,"")</f>
        <v/>
      </c>
      <c r="S57" s="173"/>
      <c r="T57" s="173"/>
      <c r="U57" s="173"/>
      <c r="V57" s="173"/>
      <c r="W57" s="173"/>
      <c r="X57" s="173"/>
      <c r="Y57" s="173"/>
    </row>
    <row r="58" spans="1:25" x14ac:dyDescent="0.25">
      <c r="A58" s="698">
        <f t="shared" si="0"/>
        <v>50</v>
      </c>
      <c r="B58" s="1101" t="str">
        <f>IF(AND(NOT('DATA ENTRY SHEET'!AT69=""),NOT('DATA ENTRY SHEET'!C69="")),'DATA ENTRY SHEET'!C69,"")</f>
        <v/>
      </c>
      <c r="C58" s="1101"/>
      <c r="D58" s="1101"/>
      <c r="E58" s="1101"/>
      <c r="F58" s="1101"/>
      <c r="G58" s="1101"/>
      <c r="H58" s="1101"/>
      <c r="I58" s="1101"/>
      <c r="J58" s="1102" t="str">
        <f>IF(AND(NOT('DATA ENTRY SHEET'!AT69=""),NOT('DATA ENTRY SHEET'!AF69="")),'DATA ENTRY SHEET'!AF69,"")</f>
        <v/>
      </c>
      <c r="K58" s="1102"/>
      <c r="L58" s="1102"/>
      <c r="M58" s="1102"/>
      <c r="N58" s="1104"/>
      <c r="O58" s="1104"/>
      <c r="P58" s="1104"/>
      <c r="Q58" s="1104"/>
      <c r="R58" s="729" t="str">
        <f>IF(AND(NOT('DATA ENTRY SHEET'!AT69=""),NOT('DATA ENTRY SHEET'!F69="")),'DATA ENTRY SHEET'!F69,"")</f>
        <v/>
      </c>
      <c r="S58" s="173"/>
      <c r="T58" s="173"/>
      <c r="U58" s="173"/>
      <c r="V58" s="173"/>
      <c r="W58" s="173"/>
      <c r="X58" s="173"/>
      <c r="Y58" s="173"/>
    </row>
    <row r="59" spans="1:25" x14ac:dyDescent="0.25">
      <c r="A59" s="698">
        <f t="shared" si="0"/>
        <v>51</v>
      </c>
      <c r="B59" s="1101" t="str">
        <f>IF(AND(NOT('DATA ENTRY SHEET'!AT70=""),NOT('DATA ENTRY SHEET'!C70="")),'DATA ENTRY SHEET'!C70,"")</f>
        <v/>
      </c>
      <c r="C59" s="1101"/>
      <c r="D59" s="1101"/>
      <c r="E59" s="1101"/>
      <c r="F59" s="1101"/>
      <c r="G59" s="1101"/>
      <c r="H59" s="1101"/>
      <c r="I59" s="1101"/>
      <c r="J59" s="1102" t="str">
        <f>IF(AND(NOT('DATA ENTRY SHEET'!AT70=""),NOT('DATA ENTRY SHEET'!AF70="")),'DATA ENTRY SHEET'!AF70,"")</f>
        <v/>
      </c>
      <c r="K59" s="1102"/>
      <c r="L59" s="1102"/>
      <c r="M59" s="1102"/>
      <c r="N59" s="1105"/>
      <c r="O59" s="1105"/>
      <c r="P59" s="1105"/>
      <c r="Q59" s="1105"/>
      <c r="R59" s="729" t="str">
        <f>IF(AND(NOT('DATA ENTRY SHEET'!AT70=""),NOT('DATA ENTRY SHEET'!F70="")),'DATA ENTRY SHEET'!F70,"")</f>
        <v/>
      </c>
      <c r="S59" s="173"/>
      <c r="T59" s="173"/>
      <c r="U59" s="173"/>
      <c r="V59" s="173"/>
      <c r="W59" s="173"/>
      <c r="X59" s="173"/>
      <c r="Y59" s="173"/>
    </row>
    <row r="60" spans="1:25" x14ac:dyDescent="0.25">
      <c r="A60" s="698">
        <f t="shared" si="0"/>
        <v>52</v>
      </c>
      <c r="B60" s="1101" t="str">
        <f>IF(AND(NOT('DATA ENTRY SHEET'!AT71=""),NOT('DATA ENTRY SHEET'!C71="")),'DATA ENTRY SHEET'!C71,"")</f>
        <v/>
      </c>
      <c r="C60" s="1101"/>
      <c r="D60" s="1101"/>
      <c r="E60" s="1101"/>
      <c r="F60" s="1101"/>
      <c r="G60" s="1101"/>
      <c r="H60" s="1101"/>
      <c r="I60" s="1101"/>
      <c r="J60" s="1102" t="str">
        <f>IF(AND(NOT('DATA ENTRY SHEET'!AT71=""),NOT('DATA ENTRY SHEET'!AF71="")),'DATA ENTRY SHEET'!AF71,"")</f>
        <v/>
      </c>
      <c r="K60" s="1102"/>
      <c r="L60" s="1102"/>
      <c r="M60" s="1102"/>
      <c r="N60" s="1103"/>
      <c r="O60" s="1103"/>
      <c r="P60" s="1103"/>
      <c r="Q60" s="1103"/>
      <c r="R60" s="729" t="str">
        <f>IF(AND(NOT('DATA ENTRY SHEET'!AT71=""),NOT('DATA ENTRY SHEET'!F71="")),'DATA ENTRY SHEET'!F71,"")</f>
        <v/>
      </c>
      <c r="S60" s="173"/>
      <c r="T60" s="173"/>
      <c r="U60" s="173"/>
      <c r="V60" s="173"/>
      <c r="W60" s="173"/>
      <c r="X60" s="173"/>
      <c r="Y60" s="173"/>
    </row>
    <row r="61" spans="1:25" x14ac:dyDescent="0.25">
      <c r="A61" s="698">
        <f t="shared" si="0"/>
        <v>53</v>
      </c>
      <c r="B61" s="1101" t="str">
        <f>IF(AND(NOT('DATA ENTRY SHEET'!AT72=""),NOT('DATA ENTRY SHEET'!C72="")),'DATA ENTRY SHEET'!C72,"")</f>
        <v/>
      </c>
      <c r="C61" s="1101"/>
      <c r="D61" s="1101"/>
      <c r="E61" s="1101"/>
      <c r="F61" s="1101"/>
      <c r="G61" s="1101"/>
      <c r="H61" s="1101"/>
      <c r="I61" s="1101"/>
      <c r="J61" s="1102" t="str">
        <f>IF(AND(NOT('DATA ENTRY SHEET'!AT72=""),NOT('DATA ENTRY SHEET'!AF72="")),'DATA ENTRY SHEET'!AF72,"")</f>
        <v/>
      </c>
      <c r="K61" s="1102"/>
      <c r="L61" s="1102"/>
      <c r="M61" s="1102"/>
      <c r="N61" s="1103"/>
      <c r="O61" s="1103"/>
      <c r="P61" s="1103"/>
      <c r="Q61" s="1103"/>
      <c r="R61" s="729" t="str">
        <f>IF(AND(NOT('DATA ENTRY SHEET'!AT72=""),NOT('DATA ENTRY SHEET'!F72="")),'DATA ENTRY SHEET'!F72,"")</f>
        <v/>
      </c>
      <c r="S61" s="173"/>
      <c r="T61" s="173"/>
      <c r="U61" s="173"/>
      <c r="V61" s="173"/>
      <c r="W61" s="173"/>
      <c r="X61" s="173"/>
      <c r="Y61" s="173"/>
    </row>
    <row r="62" spans="1:25" x14ac:dyDescent="0.25">
      <c r="A62" s="698">
        <f t="shared" si="0"/>
        <v>54</v>
      </c>
      <c r="B62" s="1101" t="str">
        <f>IF(AND(NOT('DATA ENTRY SHEET'!AT73=""),NOT('DATA ENTRY SHEET'!C73="")),'DATA ENTRY SHEET'!C73,"")</f>
        <v/>
      </c>
      <c r="C62" s="1101"/>
      <c r="D62" s="1101"/>
      <c r="E62" s="1101"/>
      <c r="F62" s="1101"/>
      <c r="G62" s="1101"/>
      <c r="H62" s="1101"/>
      <c r="I62" s="1101"/>
      <c r="J62" s="1102" t="str">
        <f>IF(AND(NOT('DATA ENTRY SHEET'!AT73=""),NOT('DATA ENTRY SHEET'!AF73="")),'DATA ENTRY SHEET'!AF73,"")</f>
        <v/>
      </c>
      <c r="K62" s="1102"/>
      <c r="L62" s="1102"/>
      <c r="M62" s="1102"/>
      <c r="N62" s="1103"/>
      <c r="O62" s="1103"/>
      <c r="P62" s="1103"/>
      <c r="Q62" s="1103"/>
      <c r="R62" s="729" t="str">
        <f>IF(AND(NOT('DATA ENTRY SHEET'!AT73=""),NOT('DATA ENTRY SHEET'!F73="")),'DATA ENTRY SHEET'!F73,"")</f>
        <v/>
      </c>
      <c r="S62" s="173"/>
      <c r="T62" s="173"/>
      <c r="U62" s="173"/>
      <c r="V62" s="173"/>
      <c r="W62" s="173"/>
      <c r="X62" s="173"/>
      <c r="Y62" s="173"/>
    </row>
    <row r="63" spans="1:25" x14ac:dyDescent="0.25">
      <c r="A63" s="698">
        <f t="shared" si="0"/>
        <v>55</v>
      </c>
      <c r="B63" s="1101" t="str">
        <f>IF(AND(NOT('DATA ENTRY SHEET'!AT74=""),NOT('DATA ENTRY SHEET'!C74="")),'DATA ENTRY SHEET'!C74,"")</f>
        <v/>
      </c>
      <c r="C63" s="1101"/>
      <c r="D63" s="1101"/>
      <c r="E63" s="1101"/>
      <c r="F63" s="1101"/>
      <c r="G63" s="1101"/>
      <c r="H63" s="1101"/>
      <c r="I63" s="1101"/>
      <c r="J63" s="1102" t="str">
        <f>IF(AND(NOT('DATA ENTRY SHEET'!AT74=""),NOT('DATA ENTRY SHEET'!AF74="")),'DATA ENTRY SHEET'!AF74,"")</f>
        <v/>
      </c>
      <c r="K63" s="1102"/>
      <c r="L63" s="1102"/>
      <c r="M63" s="1102"/>
      <c r="N63" s="1103"/>
      <c r="O63" s="1103"/>
      <c r="P63" s="1103"/>
      <c r="Q63" s="1103"/>
      <c r="R63" s="729" t="str">
        <f>IF(AND(NOT('DATA ENTRY SHEET'!AT74=""),NOT('DATA ENTRY SHEET'!F74="")),'DATA ENTRY SHEET'!F74,"")</f>
        <v/>
      </c>
      <c r="S63" s="173"/>
      <c r="T63" s="173"/>
      <c r="U63" s="173"/>
      <c r="V63" s="173"/>
      <c r="W63" s="173"/>
      <c r="X63" s="173"/>
      <c r="Y63" s="173"/>
    </row>
    <row r="64" spans="1:25" x14ac:dyDescent="0.25">
      <c r="A64" s="698">
        <f t="shared" si="0"/>
        <v>56</v>
      </c>
      <c r="B64" s="1101" t="str">
        <f>IF(AND(NOT('DATA ENTRY SHEET'!AT75=""),NOT('DATA ENTRY SHEET'!C75="")),'DATA ENTRY SHEET'!C75,"")</f>
        <v/>
      </c>
      <c r="C64" s="1101"/>
      <c r="D64" s="1101"/>
      <c r="E64" s="1101"/>
      <c r="F64" s="1101"/>
      <c r="G64" s="1101"/>
      <c r="H64" s="1101"/>
      <c r="I64" s="1101"/>
      <c r="J64" s="1102" t="str">
        <f>IF(AND(NOT('DATA ENTRY SHEET'!AT75=""),NOT('DATA ENTRY SHEET'!AF75="")),'DATA ENTRY SHEET'!AF75,"")</f>
        <v/>
      </c>
      <c r="K64" s="1102"/>
      <c r="L64" s="1102"/>
      <c r="M64" s="1102"/>
      <c r="N64" s="1103"/>
      <c r="O64" s="1103"/>
      <c r="P64" s="1103"/>
      <c r="Q64" s="1103"/>
      <c r="R64" s="729" t="str">
        <f>IF(AND(NOT('DATA ENTRY SHEET'!AT75=""),NOT('DATA ENTRY SHEET'!F75="")),'DATA ENTRY SHEET'!F75,"")</f>
        <v/>
      </c>
      <c r="S64" s="173"/>
      <c r="T64" s="173"/>
      <c r="U64" s="173"/>
      <c r="V64" s="173"/>
      <c r="W64" s="173"/>
      <c r="X64" s="173"/>
      <c r="Y64" s="173"/>
    </row>
    <row r="65" spans="1:25" x14ac:dyDescent="0.25">
      <c r="A65" s="698">
        <f t="shared" si="0"/>
        <v>57</v>
      </c>
      <c r="B65" s="695" t="str">
        <f>IF(AND(NOT('DATA ENTRY SHEET'!AT76=""),NOT('DATA ENTRY SHEET'!C76="")),'DATA ENTRY SHEET'!C76,"")</f>
        <v/>
      </c>
      <c r="C65" s="695"/>
      <c r="D65" s="695"/>
      <c r="E65" s="695"/>
      <c r="F65" s="695"/>
      <c r="G65" s="695"/>
      <c r="H65" s="695"/>
      <c r="I65" s="695"/>
      <c r="J65" s="1102" t="str">
        <f>IF(AND(NOT('DATA ENTRY SHEET'!AT76=""),NOT('DATA ENTRY SHEET'!AF76="")),'DATA ENTRY SHEET'!AF76,"")</f>
        <v/>
      </c>
      <c r="K65" s="1102"/>
      <c r="L65" s="1102"/>
      <c r="M65" s="1102"/>
      <c r="N65" s="696"/>
      <c r="O65" s="696"/>
      <c r="P65" s="696"/>
      <c r="Q65" s="696"/>
      <c r="R65" s="729" t="str">
        <f>IF(AND(NOT('DATA ENTRY SHEET'!AT76=""),NOT('DATA ENTRY SHEET'!F76="")),'DATA ENTRY SHEET'!F76,"")</f>
        <v/>
      </c>
      <c r="S65" s="173"/>
      <c r="T65" s="173"/>
      <c r="U65" s="173"/>
      <c r="V65" s="173"/>
      <c r="W65" s="173"/>
      <c r="X65" s="173"/>
      <c r="Y65" s="173"/>
    </row>
    <row r="66" spans="1:25" x14ac:dyDescent="0.25">
      <c r="A66" s="698">
        <f t="shared" si="0"/>
        <v>58</v>
      </c>
      <c r="B66" s="695" t="str">
        <f>IF(AND(NOT('DATA ENTRY SHEET'!AT77=""),NOT('DATA ENTRY SHEET'!C77="")),'DATA ENTRY SHEET'!C77,"")</f>
        <v/>
      </c>
      <c r="C66" s="695"/>
      <c r="D66" s="695"/>
      <c r="E66" s="695"/>
      <c r="F66" s="695"/>
      <c r="G66" s="695"/>
      <c r="H66" s="695"/>
      <c r="I66" s="695"/>
      <c r="J66" s="1102" t="str">
        <f>IF(AND(NOT('DATA ENTRY SHEET'!AT77=""),NOT('DATA ENTRY SHEET'!AF77="")),'DATA ENTRY SHEET'!AF77,"")</f>
        <v/>
      </c>
      <c r="K66" s="1102"/>
      <c r="L66" s="1102"/>
      <c r="M66" s="1102"/>
      <c r="N66" s="696"/>
      <c r="O66" s="696"/>
      <c r="P66" s="696"/>
      <c r="Q66" s="696"/>
      <c r="R66" s="729" t="str">
        <f>IF(AND(NOT('DATA ENTRY SHEET'!AT77=""),NOT('DATA ENTRY SHEET'!F77="")),'DATA ENTRY SHEET'!F77,"")</f>
        <v/>
      </c>
      <c r="S66" s="173"/>
      <c r="T66" s="173"/>
      <c r="U66" s="173"/>
      <c r="V66" s="173"/>
      <c r="W66" s="173"/>
      <c r="X66" s="173"/>
      <c r="Y66" s="173"/>
    </row>
    <row r="67" spans="1:25" x14ac:dyDescent="0.25">
      <c r="A67" s="698">
        <f t="shared" si="0"/>
        <v>59</v>
      </c>
      <c r="B67" s="695" t="str">
        <f>IF(AND(NOT('DATA ENTRY SHEET'!AT78=""),NOT('DATA ENTRY SHEET'!C78="")),'DATA ENTRY SHEET'!C78,"")</f>
        <v/>
      </c>
      <c r="C67" s="695"/>
      <c r="D67" s="695"/>
      <c r="E67" s="695"/>
      <c r="F67" s="695"/>
      <c r="G67" s="695"/>
      <c r="H67" s="695"/>
      <c r="I67" s="695"/>
      <c r="J67" s="1102" t="str">
        <f>IF(AND(NOT('DATA ENTRY SHEET'!AT78=""),NOT('DATA ENTRY SHEET'!AF78="")),'DATA ENTRY SHEET'!AF78,"")</f>
        <v/>
      </c>
      <c r="K67" s="1102"/>
      <c r="L67" s="1102"/>
      <c r="M67" s="1102"/>
      <c r="N67" s="696"/>
      <c r="O67" s="696"/>
      <c r="P67" s="696"/>
      <c r="Q67" s="696"/>
      <c r="R67" s="729" t="str">
        <f>IF(AND(NOT('DATA ENTRY SHEET'!AT78=""),NOT('DATA ENTRY SHEET'!F78="")),'DATA ENTRY SHEET'!F78,"")</f>
        <v/>
      </c>
      <c r="S67" s="173"/>
      <c r="T67" s="173"/>
      <c r="U67" s="173"/>
      <c r="V67" s="173"/>
      <c r="W67" s="173"/>
      <c r="X67" s="173"/>
      <c r="Y67" s="173"/>
    </row>
    <row r="68" spans="1:25" x14ac:dyDescent="0.25">
      <c r="A68" s="698">
        <f t="shared" si="0"/>
        <v>60</v>
      </c>
      <c r="B68" s="291" t="str">
        <f>IF(AND(NOT('DATA ENTRY SHEET'!AT79=""),NOT('DATA ENTRY SHEET'!C79="")),'DATA ENTRY SHEET'!C79,"")</f>
        <v/>
      </c>
      <c r="C68" s="291"/>
      <c r="D68" s="291"/>
      <c r="E68" s="291"/>
      <c r="F68" s="291"/>
      <c r="G68" s="291"/>
      <c r="H68" s="291"/>
      <c r="I68" s="291"/>
      <c r="J68" s="1102" t="str">
        <f>IF(AND(NOT('DATA ENTRY SHEET'!AT79=""),NOT('DATA ENTRY SHEET'!AF79="")),'DATA ENTRY SHEET'!AF79,"")</f>
        <v/>
      </c>
      <c r="K68" s="1102"/>
      <c r="L68" s="1102"/>
      <c r="M68" s="1102"/>
      <c r="N68" s="1114"/>
      <c r="O68" s="1114"/>
      <c r="P68" s="1114"/>
      <c r="Q68" s="67"/>
      <c r="R68" s="701" t="str">
        <f>IF(AND(NOT('DATA ENTRY SHEET'!AT79=""),NOT('DATA ENTRY SHEET'!F79="")),'DATA ENTRY SHEET'!F79,"")</f>
        <v/>
      </c>
      <c r="S68" s="788"/>
      <c r="T68" s="790"/>
      <c r="U68" s="790"/>
      <c r="V68" s="790"/>
      <c r="W68" s="790"/>
      <c r="X68" s="790"/>
      <c r="Y68" s="790"/>
    </row>
    <row r="69" spans="1:25" x14ac:dyDescent="0.25">
      <c r="A69" s="698">
        <f t="shared" si="0"/>
        <v>61</v>
      </c>
      <c r="B69" s="291" t="str">
        <f>IF(AND(NOT('DATA ENTRY SHEET'!AT80=""),NOT('DATA ENTRY SHEET'!C80="")),'DATA ENTRY SHEET'!C80,"")</f>
        <v/>
      </c>
      <c r="C69" s="291"/>
      <c r="D69" s="291"/>
      <c r="E69" s="291"/>
      <c r="F69" s="291"/>
      <c r="G69" s="291"/>
      <c r="H69" s="291"/>
      <c r="I69" s="291"/>
      <c r="J69" s="1102" t="str">
        <f>IF(AND(NOT('DATA ENTRY SHEET'!AT80=""),NOT('DATA ENTRY SHEET'!AF80="")),'DATA ENTRY SHEET'!AF80,"")</f>
        <v/>
      </c>
      <c r="K69" s="1102"/>
      <c r="L69" s="1102"/>
      <c r="M69" s="1102"/>
      <c r="N69" s="697"/>
      <c r="O69" s="697"/>
      <c r="P69" s="697"/>
      <c r="Q69" s="67"/>
      <c r="R69" s="701" t="str">
        <f>IF(AND(NOT('DATA ENTRY SHEET'!AT80=""),NOT('DATA ENTRY SHEET'!F80="")),'DATA ENTRY SHEET'!F80,"")</f>
        <v/>
      </c>
      <c r="S69" s="788"/>
      <c r="T69" s="790"/>
      <c r="U69" s="790"/>
      <c r="V69" s="790"/>
      <c r="W69" s="790"/>
      <c r="X69" s="790"/>
      <c r="Y69" s="790"/>
    </row>
    <row r="70" spans="1:25" x14ac:dyDescent="0.25">
      <c r="A70" s="698">
        <f t="shared" si="0"/>
        <v>62</v>
      </c>
      <c r="B70" s="291" t="str">
        <f>IF(AND(NOT('DATA ENTRY SHEET'!AT81=""),NOT('DATA ENTRY SHEET'!C81="")),'DATA ENTRY SHEET'!C81,"")</f>
        <v/>
      </c>
      <c r="C70" s="291"/>
      <c r="D70" s="291"/>
      <c r="E70" s="291"/>
      <c r="F70" s="291"/>
      <c r="G70" s="291"/>
      <c r="H70" s="291"/>
      <c r="I70" s="291"/>
      <c r="J70" s="1102" t="str">
        <f>IF(AND(NOT('DATA ENTRY SHEET'!AT81=""),NOT('DATA ENTRY SHEET'!AF81="")),'DATA ENTRY SHEET'!AF81,"")</f>
        <v/>
      </c>
      <c r="K70" s="1102"/>
      <c r="L70" s="1102"/>
      <c r="M70" s="1102"/>
      <c r="N70" s="697"/>
      <c r="O70" s="697"/>
      <c r="P70" s="697"/>
      <c r="Q70" s="67"/>
      <c r="R70" s="701" t="str">
        <f>IF(AND(NOT('DATA ENTRY SHEET'!AT81=""),NOT('DATA ENTRY SHEET'!F81="")),'DATA ENTRY SHEET'!F81,"")</f>
        <v/>
      </c>
      <c r="S70" s="788"/>
      <c r="T70" s="790"/>
      <c r="U70" s="790"/>
      <c r="V70" s="790"/>
      <c r="W70" s="790"/>
      <c r="X70" s="790"/>
      <c r="Y70" s="790"/>
    </row>
    <row r="71" spans="1:25" x14ac:dyDescent="0.25">
      <c r="A71" s="698">
        <f t="shared" si="0"/>
        <v>63</v>
      </c>
      <c r="B71" s="291" t="str">
        <f>IF(AND(NOT('DATA ENTRY SHEET'!AT82=""),NOT('DATA ENTRY SHEET'!C82="")),'DATA ENTRY SHEET'!C82,"")</f>
        <v/>
      </c>
      <c r="C71" s="291"/>
      <c r="D71" s="291"/>
      <c r="E71" s="291"/>
      <c r="F71" s="291"/>
      <c r="G71" s="291"/>
      <c r="H71" s="291"/>
      <c r="I71" s="291"/>
      <c r="J71" s="1102" t="str">
        <f>IF(AND(NOT('DATA ENTRY SHEET'!AT82=""),NOT('DATA ENTRY SHEET'!AF82="")),'DATA ENTRY SHEET'!AF82,"")</f>
        <v/>
      </c>
      <c r="K71" s="1102"/>
      <c r="L71" s="1102"/>
      <c r="M71" s="1102"/>
      <c r="N71" s="697"/>
      <c r="O71" s="697"/>
      <c r="P71" s="697"/>
      <c r="Q71" s="67"/>
      <c r="R71" s="701" t="str">
        <f>IF(AND(NOT('DATA ENTRY SHEET'!AT82=""),NOT('DATA ENTRY SHEET'!F82="")),'DATA ENTRY SHEET'!F82,"")</f>
        <v/>
      </c>
      <c r="S71" s="788"/>
      <c r="T71" s="790"/>
      <c r="U71" s="790"/>
      <c r="V71" s="790"/>
      <c r="W71" s="790"/>
      <c r="X71" s="790"/>
      <c r="Y71" s="790"/>
    </row>
    <row r="72" spans="1:25" ht="16.5" thickBot="1" x14ac:dyDescent="0.3">
      <c r="A72" s="698">
        <f t="shared" si="0"/>
        <v>64</v>
      </c>
      <c r="B72" s="726" t="str">
        <f>IF(AND(NOT('DATA ENTRY SHEET'!AT83=""),NOT('DATA ENTRY SHEET'!C83="")),'DATA ENTRY SHEET'!C83,"")</f>
        <v/>
      </c>
      <c r="C72" s="726"/>
      <c r="D72" s="726"/>
      <c r="E72" s="726"/>
      <c r="F72" s="726"/>
      <c r="G72" s="726"/>
      <c r="H72" s="726"/>
      <c r="I72" s="726"/>
      <c r="J72" s="1116" t="str">
        <f>IF(AND(NOT('DATA ENTRY SHEET'!AT83=""),NOT('DATA ENTRY SHEET'!AF83="")),'DATA ENTRY SHEET'!AF83,"")</f>
        <v/>
      </c>
      <c r="K72" s="1116"/>
      <c r="L72" s="1116"/>
      <c r="M72" s="1116"/>
      <c r="N72" s="728"/>
      <c r="O72" s="728"/>
      <c r="P72" s="728"/>
      <c r="Q72" s="727"/>
      <c r="R72" s="728" t="str">
        <f>IF(AND(NOT('DATA ENTRY SHEET'!AT83=""),NOT('DATA ENTRY SHEET'!F83="")),'DATA ENTRY SHEET'!F83,"")</f>
        <v/>
      </c>
      <c r="S72" s="789"/>
      <c r="T72" s="791"/>
      <c r="U72" s="791"/>
      <c r="V72" s="791"/>
      <c r="W72" s="791"/>
      <c r="X72" s="791"/>
      <c r="Y72" s="791"/>
    </row>
    <row r="73" spans="1:25" x14ac:dyDescent="0.25">
      <c r="A73" s="12"/>
      <c r="B73" s="18" t="str">
        <f>'40-15 PRES - MANDATORY'!$B$63</f>
        <v>DeCAF 40-15 + DeCAF 40-16, Apr 21, 2025</v>
      </c>
      <c r="C73" s="18"/>
      <c r="D73" s="18"/>
      <c r="E73" s="18"/>
      <c r="F73" s="18"/>
      <c r="G73" s="18"/>
      <c r="H73" s="18"/>
      <c r="I73" s="18"/>
      <c r="J73" s="18"/>
      <c r="K73" s="18"/>
      <c r="L73" s="18"/>
      <c r="M73" s="18"/>
      <c r="N73" s="18"/>
      <c r="O73" s="18"/>
      <c r="P73" s="18"/>
      <c r="Q73" s="698" t="s">
        <v>52</v>
      </c>
      <c r="R73" s="1115" t="str">
        <f>IF('40-15 PRES - MANDATORY'!$I$59&gt;0,'40-15 PRES - MANDATORY'!$I$59,"")</f>
        <v/>
      </c>
      <c r="S73" s="1115"/>
      <c r="T73" s="4"/>
      <c r="U73" s="4"/>
      <c r="V73" s="4"/>
      <c r="W73" s="4"/>
      <c r="X73" s="4"/>
      <c r="Y73" s="4"/>
    </row>
  </sheetData>
  <sheetProtection algorithmName="SHA-512" hashValue="G3OQgJPs/Oh0hFeu8zDGD2MIteP6aQje3RUNPmyda0J+xv9WTtug75Lh1yp/N/8RgRYeaDYr+xuqoIA/gZIW8w==" saltValue="8Y2soA4aHTSHnt29Lmn2ow==" spinCount="100000" sheet="1" selectLockedCells="1"/>
  <mergeCells count="187">
    <mergeCell ref="N68:P68"/>
    <mergeCell ref="R73:S73"/>
    <mergeCell ref="B63:I63"/>
    <mergeCell ref="J63:M63"/>
    <mergeCell ref="N63:Q63"/>
    <mergeCell ref="B64:I64"/>
    <mergeCell ref="J64:M64"/>
    <mergeCell ref="N64:Q64"/>
    <mergeCell ref="J68:M68"/>
    <mergeCell ref="J69:M69"/>
    <mergeCell ref="J70:M70"/>
    <mergeCell ref="J71:M71"/>
    <mergeCell ref="J72:M72"/>
    <mergeCell ref="B61:I61"/>
    <mergeCell ref="J61:M61"/>
    <mergeCell ref="N61:Q61"/>
    <mergeCell ref="B62:I62"/>
    <mergeCell ref="J62:M62"/>
    <mergeCell ref="N62:Q62"/>
    <mergeCell ref="B59:I59"/>
    <mergeCell ref="J59:M59"/>
    <mergeCell ref="N59:Q59"/>
    <mergeCell ref="B60:I60"/>
    <mergeCell ref="J60:M60"/>
    <mergeCell ref="N60:Q60"/>
    <mergeCell ref="B57:I57"/>
    <mergeCell ref="J57:M57"/>
    <mergeCell ref="N57:Q57"/>
    <mergeCell ref="B58:I58"/>
    <mergeCell ref="J58:M58"/>
    <mergeCell ref="N58:Q58"/>
    <mergeCell ref="B55:I55"/>
    <mergeCell ref="J55:M55"/>
    <mergeCell ref="N55:Q55"/>
    <mergeCell ref="B56:I56"/>
    <mergeCell ref="J56:M56"/>
    <mergeCell ref="N56:Q56"/>
    <mergeCell ref="B53:I53"/>
    <mergeCell ref="J53:M53"/>
    <mergeCell ref="N53:Q53"/>
    <mergeCell ref="B54:I54"/>
    <mergeCell ref="J54:M54"/>
    <mergeCell ref="N54:Q54"/>
    <mergeCell ref="B51:I51"/>
    <mergeCell ref="J51:M51"/>
    <mergeCell ref="N51:Q51"/>
    <mergeCell ref="B52:I52"/>
    <mergeCell ref="J52:M52"/>
    <mergeCell ref="N52:Q52"/>
    <mergeCell ref="B49:I49"/>
    <mergeCell ref="J49:M49"/>
    <mergeCell ref="N49:Q49"/>
    <mergeCell ref="B50:I50"/>
    <mergeCell ref="J50:M50"/>
    <mergeCell ref="N50:Q50"/>
    <mergeCell ref="B47:I47"/>
    <mergeCell ref="J47:M47"/>
    <mergeCell ref="N47:Q47"/>
    <mergeCell ref="B48:I48"/>
    <mergeCell ref="J48:M48"/>
    <mergeCell ref="N48:Q48"/>
    <mergeCell ref="B40:I40"/>
    <mergeCell ref="J40:M40"/>
    <mergeCell ref="N40:Q40"/>
    <mergeCell ref="B45:I45"/>
    <mergeCell ref="J45:M45"/>
    <mergeCell ref="N45:Q45"/>
    <mergeCell ref="B46:I46"/>
    <mergeCell ref="J46:M46"/>
    <mergeCell ref="N46:Q46"/>
    <mergeCell ref="B43:I43"/>
    <mergeCell ref="J43:M43"/>
    <mergeCell ref="N43:Q43"/>
    <mergeCell ref="B44:I44"/>
    <mergeCell ref="J44:M44"/>
    <mergeCell ref="N44:Q44"/>
    <mergeCell ref="B14:I14"/>
    <mergeCell ref="J14:M14"/>
    <mergeCell ref="N14:Q14"/>
    <mergeCell ref="B15:I15"/>
    <mergeCell ref="J15:M15"/>
    <mergeCell ref="N15:Q15"/>
    <mergeCell ref="B16:I16"/>
    <mergeCell ref="J16:M16"/>
    <mergeCell ref="N16:Q16"/>
    <mergeCell ref="D2:O2"/>
    <mergeCell ref="V2:W2"/>
    <mergeCell ref="U4:V4"/>
    <mergeCell ref="B12:I12"/>
    <mergeCell ref="J12:M12"/>
    <mergeCell ref="N12:Q12"/>
    <mergeCell ref="B13:I13"/>
    <mergeCell ref="J13:M13"/>
    <mergeCell ref="N13:Q13"/>
    <mergeCell ref="R4:T4"/>
    <mergeCell ref="J4:L4"/>
    <mergeCell ref="M4:Q4"/>
    <mergeCell ref="D4:I4"/>
    <mergeCell ref="X4:Y4"/>
    <mergeCell ref="S7:Y7"/>
    <mergeCell ref="B10:I10"/>
    <mergeCell ref="J10:M10"/>
    <mergeCell ref="N10:Q10"/>
    <mergeCell ref="B9:I9"/>
    <mergeCell ref="J9:M9"/>
    <mergeCell ref="N9:Q9"/>
    <mergeCell ref="B11:I11"/>
    <mergeCell ref="J11:M11"/>
    <mergeCell ref="N11:Q11"/>
    <mergeCell ref="B17:I17"/>
    <mergeCell ref="J17:M17"/>
    <mergeCell ref="N17:Q17"/>
    <mergeCell ref="B18:I18"/>
    <mergeCell ref="J18:M18"/>
    <mergeCell ref="N18:Q18"/>
    <mergeCell ref="B19:I19"/>
    <mergeCell ref="J19:M19"/>
    <mergeCell ref="N19:Q19"/>
    <mergeCell ref="B20:I20"/>
    <mergeCell ref="J20:M20"/>
    <mergeCell ref="N20:Q20"/>
    <mergeCell ref="B21:I21"/>
    <mergeCell ref="J21:M21"/>
    <mergeCell ref="N21:Q21"/>
    <mergeCell ref="B22:I22"/>
    <mergeCell ref="J22:M22"/>
    <mergeCell ref="N22:Q22"/>
    <mergeCell ref="B23:I23"/>
    <mergeCell ref="J23:M23"/>
    <mergeCell ref="N23:Q23"/>
    <mergeCell ref="B24:I24"/>
    <mergeCell ref="J24:M24"/>
    <mergeCell ref="N24:Q24"/>
    <mergeCell ref="B25:I25"/>
    <mergeCell ref="J25:M25"/>
    <mergeCell ref="N25:Q25"/>
    <mergeCell ref="B26:I26"/>
    <mergeCell ref="J26:M26"/>
    <mergeCell ref="N26:Q26"/>
    <mergeCell ref="B27:I27"/>
    <mergeCell ref="J27:M27"/>
    <mergeCell ref="N27:Q27"/>
    <mergeCell ref="B28:I28"/>
    <mergeCell ref="J28:M28"/>
    <mergeCell ref="N28:Q28"/>
    <mergeCell ref="B29:I29"/>
    <mergeCell ref="J29:M29"/>
    <mergeCell ref="N29:Q29"/>
    <mergeCell ref="B30:I30"/>
    <mergeCell ref="J30:M30"/>
    <mergeCell ref="N30:Q30"/>
    <mergeCell ref="B31:I31"/>
    <mergeCell ref="J31:M31"/>
    <mergeCell ref="N31:Q31"/>
    <mergeCell ref="B32:I32"/>
    <mergeCell ref="J32:M32"/>
    <mergeCell ref="N32:Q32"/>
    <mergeCell ref="B33:I33"/>
    <mergeCell ref="J33:M33"/>
    <mergeCell ref="N33:Q33"/>
    <mergeCell ref="B34:I34"/>
    <mergeCell ref="J34:M34"/>
    <mergeCell ref="N34:Q34"/>
    <mergeCell ref="B35:I35"/>
    <mergeCell ref="J35:M35"/>
    <mergeCell ref="N35:Q35"/>
    <mergeCell ref="B36:I36"/>
    <mergeCell ref="J36:M36"/>
    <mergeCell ref="N36:Q36"/>
    <mergeCell ref="J65:M65"/>
    <mergeCell ref="J66:M66"/>
    <mergeCell ref="J67:M67"/>
    <mergeCell ref="B37:I37"/>
    <mergeCell ref="J37:M37"/>
    <mergeCell ref="N37:Q37"/>
    <mergeCell ref="B38:I38"/>
    <mergeCell ref="J38:M38"/>
    <mergeCell ref="N38:Q38"/>
    <mergeCell ref="B41:I41"/>
    <mergeCell ref="J41:M41"/>
    <mergeCell ref="N41:Q41"/>
    <mergeCell ref="B42:I42"/>
    <mergeCell ref="J42:M42"/>
    <mergeCell ref="N42:Q42"/>
    <mergeCell ref="B39:I39"/>
    <mergeCell ref="J39:M39"/>
    <mergeCell ref="N39:Q39"/>
  </mergeCells>
  <conditionalFormatting sqref="S9:Y36">
    <cfRule type="expression" dxfId="975" priority="2">
      <formula>AND(NOT($J9=""),$S9="",$T9="",$U9="",$V9="",$W9="",#REF!="",$Y9="")</formula>
    </cfRule>
  </conditionalFormatting>
  <conditionalFormatting sqref="S37:Y67">
    <cfRule type="expression" dxfId="974" priority="1">
      <formula>AND(NOT($J37=""),$S37="",$T37="",$U37="",$V37="",$W37="",#REF!="",$Y37="")</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67" xr:uid="{00000000-0002-0000-0400-000000000000}"/>
    <dataValidation type="decimal" operator="greaterThan" allowBlank="1" showInputMessage="1" showErrorMessage="1" error="Enter decimal greater than zero." prompt="Enter MI CRV." sqref="X9:X67" xr:uid="{00000000-0002-0000-0400-000001000000}">
      <formula1>0</formula1>
    </dataValidation>
    <dataValidation type="decimal" operator="greaterThan" allowBlank="1" showInputMessage="1" showErrorMessage="1" error="Enter decimal greater than zero." prompt="Enter ME CRV." sqref="W9:W67" xr:uid="{00000000-0002-0000-0400-000002000000}">
      <formula1>0</formula1>
    </dataValidation>
    <dataValidation type="decimal" operator="greaterThan" allowBlank="1" showInputMessage="1" showErrorMessage="1" error="Enter decimal greater than zero." prompt="Enter MA CRV." sqref="V9:V67" xr:uid="{00000000-0002-0000-0400-000003000000}">
      <formula1>0</formula1>
    </dataValidation>
    <dataValidation type="decimal" operator="greaterThan" allowBlank="1" showInputMessage="1" showErrorMessage="1" error="Enter decimal greater than zero." prompt="Enter HI CRV." sqref="U9:U67" xr:uid="{00000000-0002-0000-0400-000004000000}">
      <formula1>0</formula1>
    </dataValidation>
    <dataValidation type="decimal" operator="greaterThan" allowBlank="1" showInputMessage="1" showErrorMessage="1" error="Enter decimal greater than zero." prompt="Enter CT CRV." sqref="T9:T67" xr:uid="{00000000-0002-0000-0400-000005000000}">
      <formula1>0</formula1>
    </dataValidation>
    <dataValidation type="decimal" operator="greaterThan" allowBlank="1" showInputMessage="1" showErrorMessage="1" error="Enter decimal greater than zero." prompt="Enter CA CRV." sqref="S9:S67" xr:uid="{00000000-0002-0000-0400-000006000000}">
      <formula1>0</formula1>
    </dataValidation>
    <dataValidation type="decimal" operator="greaterThan" allowBlank="1" showInputMessage="1" showErrorMessage="1" error="Enter decimal greater than zero." prompt="Enter NY CRV." sqref="Y9:Y67"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1678" t="s">
        <v>793</v>
      </c>
      <c r="AU2" s="1678"/>
      <c r="AV2" s="1678"/>
      <c r="AW2" s="1678"/>
      <c r="AX2" s="167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115"/>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1082</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357" t="s">
        <v>13</v>
      </c>
      <c r="C10" s="1355"/>
      <c r="D10" s="1355"/>
      <c r="E10" s="1355"/>
      <c r="F10" s="1355"/>
      <c r="G10" s="1355"/>
      <c r="H10" s="1355"/>
      <c r="I10" s="1355"/>
      <c r="J10" s="1355"/>
      <c r="K10" s="1355"/>
      <c r="L10" s="1355"/>
      <c r="M10" s="1355"/>
      <c r="N10" s="1355"/>
      <c r="O10" s="1355"/>
      <c r="P10" s="1355"/>
      <c r="Q10" s="1355"/>
      <c r="R10" s="1355"/>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2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2">
      <c r="A14" s="480">
        <v>35</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SHEET'!J54=""),'DATA ENTRY SHEET'!J54,"")</f>
        <v/>
      </c>
      <c r="V14" s="1448"/>
      <c r="W14" s="1448"/>
      <c r="X14" s="1448"/>
      <c r="Y14" s="1448"/>
      <c r="Z14" s="1448"/>
      <c r="AA14" s="1448"/>
      <c r="AB14" s="1449"/>
      <c r="AC14" s="1638" t="str">
        <f>IF('DATA ENTRY SHEET'!AW54&lt;&gt;"",IF(NOT(TRIM(MID($AC$8,FIND(":",$AC$8)+1,9))="EDLP"),IF(NOT(TRIM(MID($AC$8,FIND(":",$AC$8)+1,9))="NON-EDLP"),TEXT('DATA ENTRY SHEET'!AW54,"$#0.00"),_xlfn.CONCAT(TEXT('DATA ENTRY SHEET'!AW54,"$#0.00")," (NON-EDLP, ADJ is $0.00)")),_xlfn.CONCAT(TEXT('DATA ENTRY SHEET'!AW54,"$#0.00")," (EDLP, ADJ is $0.00)")),"")</f>
        <v/>
      </c>
      <c r="AD14" s="1639"/>
      <c r="AE14" s="1639"/>
      <c r="AF14" s="1639"/>
      <c r="AG14" s="1639"/>
      <c r="AH14" s="1639"/>
      <c r="AI14" s="1639"/>
      <c r="AJ14" s="1639"/>
      <c r="AK14" s="1639"/>
      <c r="AL14" s="1639"/>
      <c r="AM14" s="1639"/>
      <c r="AN14" s="1640"/>
      <c r="AO14" s="1450" t="str">
        <f>IF(NOT('DATA ENTRY SHEET'!BG54=""),'DATA ENTRY SHEET'!BG54,"")</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SHEET'!BN54=""),'DATA ENTRY SHEET'!BN54,"")</f>
        <v/>
      </c>
      <c r="BY14" s="1469"/>
      <c r="BZ14" s="1469"/>
      <c r="CA14" s="1470"/>
      <c r="CB14" s="1465" t="str">
        <f>IF(NOT('DATA ENTRY SHEET'!AR54=""),'DATA ENTRY SHEET'!AR54,"")</f>
        <v/>
      </c>
      <c r="CC14" s="1466"/>
      <c r="CD14" s="1467"/>
      <c r="CE14" s="1471"/>
      <c r="CF14" s="1472"/>
      <c r="CG14" s="1472"/>
      <c r="CH14" s="1473"/>
      <c r="CI14" s="190"/>
      <c r="CJ14" s="190"/>
      <c r="CK14" s="190"/>
      <c r="CL14" s="190"/>
      <c r="CM14" s="190"/>
      <c r="CN14" s="190"/>
      <c r="CO14" s="190"/>
      <c r="CP14" s="190"/>
    </row>
    <row r="15" spans="1:115" ht="15" customHeight="1" x14ac:dyDescent="0.2">
      <c r="A15" s="480"/>
      <c r="B15" s="1501" t="str">
        <f>IF(NOT('DATA ENTRY SHEET'!B54=""),'DATA ENTRY SHEET'!B54,"")</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SHEET'!AD54=""),'DATA ENTRY SHEET'!AD54,"")</f>
        <v/>
      </c>
      <c r="V15" s="1642"/>
      <c r="W15" s="1642"/>
      <c r="X15" s="1642"/>
      <c r="Y15" s="1642"/>
      <c r="Z15" s="1642"/>
      <c r="AA15" s="1642"/>
      <c r="AB15" s="1643"/>
      <c r="AC15" s="1644" t="str">
        <f>IF(NOT('DATA ENTRY SHEET'!BA54=""),IF('DATA ENTRY SHEET'!F54="","UPK?",TEXT('DATA ENTRY SHEET'!BA54/'DATA ENTRY SHEET'!F54,"$#0.00")),"")</f>
        <v/>
      </c>
      <c r="AD15" s="1645"/>
      <c r="AE15" s="1645"/>
      <c r="AF15" s="1646"/>
      <c r="AG15" s="1644" t="str">
        <f>IF(NOT('DATA ENTRY SHEET'!BB54=""),IF('DATA ENTRY SHEET'!F54="","UPK?",TEXT('DATA ENTRY SHEET'!BB54/'DATA ENTRY SHEET'!F54,"$#0.00")),"")</f>
        <v/>
      </c>
      <c r="AH15" s="1645"/>
      <c r="AI15" s="1645"/>
      <c r="AJ15" s="1646"/>
      <c r="AK15" s="1644" t="str">
        <f>IF(NOT('DATA ENTRY SHEET'!BC54=""),IF('DATA ENTRY SHEET'!F54="","UPK?",TEXT('DATA ENTRY SHEET'!BC54/'DATA ENTRY SHEET'!F54,"$#0.00")),"")</f>
        <v/>
      </c>
      <c r="AL15" s="1645"/>
      <c r="AM15" s="1645"/>
      <c r="AN15" s="1646"/>
      <c r="AO15" s="1510" t="str">
        <f>IF(NOT('DATA ENTRY SHEET'!BH54=""),'DATA ENTRY SHEET'!BH54,"")</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SHEET'!BK54=""),'DATA ENTRY SHEET'!BK54,"")</f>
        <v/>
      </c>
      <c r="BG15" s="1481"/>
      <c r="BH15" s="1481"/>
      <c r="BI15" s="1481"/>
      <c r="BJ15" s="1481"/>
      <c r="BK15" s="1482"/>
      <c r="BL15" s="1480" t="str">
        <f>IF(NOT('DATA ENTRY SHEET'!BL54=""),'DATA ENTRY SHEET'!BL54,"")</f>
        <v/>
      </c>
      <c r="BM15" s="1481"/>
      <c r="BN15" s="1481"/>
      <c r="BO15" s="1481"/>
      <c r="BP15" s="1481"/>
      <c r="BQ15" s="1482"/>
      <c r="BR15" s="1480" t="str">
        <f>IF(NOT('DATA ENTRY SHEET'!BM54=""),'DATA ENTRY SHEET'!BM54,"")</f>
        <v/>
      </c>
      <c r="BS15" s="1481"/>
      <c r="BT15" s="1481"/>
      <c r="BU15" s="1481"/>
      <c r="BV15" s="1481"/>
      <c r="BW15" s="1482"/>
      <c r="BX15" s="1483" t="str">
        <f>IF(NOT('DATA ENTRY SHEET'!BO54=""),'DATA ENTRY SHEET'!BO54,"")</f>
        <v/>
      </c>
      <c r="BY15" s="1484"/>
      <c r="BZ15" s="1484"/>
      <c r="CA15" s="1485"/>
      <c r="CB15" s="1486"/>
      <c r="CC15" s="1487"/>
      <c r="CD15" s="1488"/>
      <c r="CE15" s="1474"/>
      <c r="CF15" s="1475"/>
      <c r="CG15" s="1475"/>
      <c r="CH15" s="1476"/>
      <c r="CI15" s="190"/>
      <c r="CJ15" s="190"/>
      <c r="CK15" s="190"/>
      <c r="CL15" s="190"/>
      <c r="CM15" s="190"/>
      <c r="CN15" s="190"/>
      <c r="CO15" s="190"/>
      <c r="CP15" s="190"/>
    </row>
    <row r="16" spans="1:115" ht="15" customHeight="1" x14ac:dyDescent="0.2">
      <c r="A16" s="480"/>
      <c r="B16" s="1615" t="str">
        <f>IF(NOT('DATA ENTRY SHEET'!C54=""),'DATA ENTRY SHEET'!C54,"")</f>
        <v/>
      </c>
      <c r="C16" s="1616"/>
      <c r="D16" s="1616"/>
      <c r="E16" s="1616"/>
      <c r="F16" s="1616"/>
      <c r="G16" s="1616"/>
      <c r="H16" s="1616"/>
      <c r="I16" s="1616"/>
      <c r="J16" s="1616"/>
      <c r="K16" s="1616"/>
      <c r="L16" s="1616"/>
      <c r="M16" s="1616"/>
      <c r="N16" s="1616"/>
      <c r="O16" s="1616"/>
      <c r="P16" s="1616"/>
      <c r="Q16" s="1616"/>
      <c r="R16" s="1616"/>
      <c r="S16" s="1616"/>
      <c r="T16" s="655" t="str">
        <f>IF('DATA ENTRY SHEET'!AG54&lt;&gt;"",LEFT('DATA ENTRY SHEET'!AG54,1),"")</f>
        <v/>
      </c>
      <c r="U16" s="1650" t="str">
        <f>IF(NOT('DATA ENTRY SHEET'!AF54=""),'DATA ENTRY SHEET'!AF54,"")</f>
        <v/>
      </c>
      <c r="V16" s="1651"/>
      <c r="W16" s="1651"/>
      <c r="X16" s="1651"/>
      <c r="Y16" s="1651"/>
      <c r="Z16" s="1651"/>
      <c r="AA16" s="1651"/>
      <c r="AB16" s="1652"/>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SHEET'!BI54=""),'DATA ENTRY SHEET'!BI54,"")</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SHEET'!BP54=""),'DATA ENTRY SHEET'!BP54,"")</f>
        <v/>
      </c>
      <c r="BY16" s="1484"/>
      <c r="BZ16" s="1484"/>
      <c r="CA16" s="1485"/>
      <c r="CB16" s="1513" t="str">
        <f>IF(NOT('DATA ENTRY SHEET'!AP54=""),'DATA ENTRY SHEET'!AP54,"")</f>
        <v/>
      </c>
      <c r="CC16" s="1514"/>
      <c r="CD16" s="1515"/>
      <c r="CE16" s="1474"/>
      <c r="CF16" s="1475"/>
      <c r="CG16" s="1475"/>
      <c r="CH16" s="1476"/>
      <c r="CI16" s="190"/>
      <c r="CJ16" s="190"/>
      <c r="CK16" s="190"/>
      <c r="CL16" s="190"/>
      <c r="CM16" s="190"/>
      <c r="CN16" s="190"/>
      <c r="CO16" s="190"/>
      <c r="CP16" s="190"/>
    </row>
    <row r="17" spans="1:94" ht="15" customHeight="1" thickBot="1" x14ac:dyDescent="0.25">
      <c r="A17" s="480"/>
      <c r="B17" s="1516" t="str">
        <f>IF(NOT('DATA ENTRY SHEET'!D54=""),'DATA ENTRY SHEET'!D54,"")</f>
        <v/>
      </c>
      <c r="C17" s="1517"/>
      <c r="D17" s="1517"/>
      <c r="E17" s="1518"/>
      <c r="F17" s="1519" t="str">
        <f>IF(NOT('DATA ENTRY SHEET'!E54=""),'DATA ENTRY SHEET'!E54,"")</f>
        <v/>
      </c>
      <c r="G17" s="1520"/>
      <c r="H17" s="1521"/>
      <c r="I17" s="1522" t="str">
        <f>IF(NOT('DATA ENTRY SHEET'!F54=""),'DATA ENTRY SHEET'!F54,"")</f>
        <v/>
      </c>
      <c r="J17" s="1518"/>
      <c r="K17" s="1522" t="str">
        <f>IF(NOT('DATA ENTRY SHEET'!G54=""),'DATA ENTRY SHEET'!G54,"")</f>
        <v/>
      </c>
      <c r="L17" s="1518"/>
      <c r="M17" s="1523" t="str">
        <f>IF(NOT('DATA ENTRY SHEET'!H54=""),'DATA ENTRY SHEET'!H54,"")</f>
        <v/>
      </c>
      <c r="N17" s="1524"/>
      <c r="O17" s="1524"/>
      <c r="P17" s="1524"/>
      <c r="Q17" s="1525"/>
      <c r="R17" s="1522" t="str">
        <f>IF(NOT('DATA ENTRY SHEET'!I54=""),'DATA ENTRY SHEET'!I54,"")</f>
        <v/>
      </c>
      <c r="S17" s="1517"/>
      <c r="T17" s="1518"/>
      <c r="U17" s="1647" t="str">
        <f>IF(NOT('DATA ENTRY SHEET'!AE54=""),'DATA ENTRY SHEET'!AE54,"")</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SHEET'!BJ54=""),'DATA ENTRY SHEET'!BJ54,"")</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SHEET'!AU54=""),'DATA ENTRY SHEET'!AU54,"")</f>
        <v/>
      </c>
      <c r="BV17" s="1569"/>
      <c r="BW17" s="1570"/>
      <c r="BX17" s="1571"/>
      <c r="BY17" s="1572"/>
      <c r="BZ17" s="1572"/>
      <c r="CA17" s="1573"/>
      <c r="CB17" s="1556" t="str">
        <f>IF(NOT('DATA ENTRY SHEET'!AQ54=""),'DATA ENTRY SHEET'!AQ54,"")</f>
        <v/>
      </c>
      <c r="CC17" s="1557"/>
      <c r="CD17" s="1558"/>
      <c r="CE17" s="1477"/>
      <c r="CF17" s="1478"/>
      <c r="CG17" s="1478"/>
      <c r="CH17" s="1479"/>
      <c r="CI17" s="190"/>
      <c r="CJ17" s="190"/>
      <c r="CK17" s="190"/>
      <c r="CL17" s="190"/>
      <c r="CM17" s="190"/>
      <c r="CN17" s="190"/>
      <c r="CO17" s="190"/>
      <c r="CP17" s="190"/>
    </row>
    <row r="18" spans="1:94"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2">
      <c r="A19" s="432">
        <v>36</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SHEET'!J55=""),'DATA ENTRY SHEET'!J55,"")</f>
        <v/>
      </c>
      <c r="V19" s="1448"/>
      <c r="W19" s="1448"/>
      <c r="X19" s="1448"/>
      <c r="Y19" s="1448"/>
      <c r="Z19" s="1448"/>
      <c r="AA19" s="1448"/>
      <c r="AB19" s="1449"/>
      <c r="AC19" s="1638" t="str">
        <f>IF('DATA ENTRY SHEET'!AW55&lt;&gt;"",IF(NOT(TRIM(MID($AC$8,FIND(":",$AC$8)+1,9))="EDLP"),IF(NOT(TRIM(MID($AC$8,FIND(":",$AC$8)+1,9))="NON-EDLP"),TEXT('DATA ENTRY SHEET'!AW55,"$#0.00"),_xlfn.CONCAT(TEXT('DATA ENTRY SHEET'!AW55,"$#0.00")," (NON-EDLP, ADJ is $0.00)")),_xlfn.CONCAT(TEXT('DATA ENTRY SHEET'!AW55,"$#0.00")," (EDLP, ADJ is $0.00)")),"")</f>
        <v/>
      </c>
      <c r="AD19" s="1639"/>
      <c r="AE19" s="1639"/>
      <c r="AF19" s="1639"/>
      <c r="AG19" s="1639"/>
      <c r="AH19" s="1639"/>
      <c r="AI19" s="1639"/>
      <c r="AJ19" s="1639"/>
      <c r="AK19" s="1639"/>
      <c r="AL19" s="1639"/>
      <c r="AM19" s="1639"/>
      <c r="AN19" s="1640"/>
      <c r="AO19" s="1450" t="str">
        <f>IF(NOT('DATA ENTRY SHEET'!BG55=""),'DATA ENTRY SHEET'!BG55,"")</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SHEET'!BN55=""),'DATA ENTRY SHEET'!BN55,"")</f>
        <v/>
      </c>
      <c r="BY19" s="1469"/>
      <c r="BZ19" s="1469"/>
      <c r="CA19" s="1470"/>
      <c r="CB19" s="1465" t="str">
        <f>IF(NOT('DATA ENTRY SHEET'!AR55=""),'DATA ENTRY SHEET'!AR55,"")</f>
        <v/>
      </c>
      <c r="CC19" s="1466"/>
      <c r="CD19" s="1467"/>
      <c r="CE19" s="1471"/>
      <c r="CF19" s="1472"/>
      <c r="CG19" s="1472"/>
      <c r="CH19" s="1473"/>
      <c r="CI19" s="190"/>
      <c r="CJ19" s="190"/>
      <c r="CK19" s="190"/>
      <c r="CL19" s="190"/>
      <c r="CM19" s="190"/>
      <c r="CN19" s="190"/>
      <c r="CO19" s="190"/>
      <c r="CP19" s="190"/>
    </row>
    <row r="20" spans="1:94" ht="15" customHeight="1" x14ac:dyDescent="0.2">
      <c r="A20" s="432"/>
      <c r="B20" s="1501" t="str">
        <f>IF(NOT('DATA ENTRY SHEET'!B55=""),'DATA ENTRY SHEET'!B55,"")</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SHEET'!AD55=""),'DATA ENTRY SHEET'!AD55,"")</f>
        <v/>
      </c>
      <c r="V20" s="1642"/>
      <c r="W20" s="1642"/>
      <c r="X20" s="1642"/>
      <c r="Y20" s="1642"/>
      <c r="Z20" s="1642"/>
      <c r="AA20" s="1642"/>
      <c r="AB20" s="1643"/>
      <c r="AC20" s="1644" t="str">
        <f>IF(NOT('DATA ENTRY SHEET'!BA55=""),IF('DATA ENTRY SHEET'!F55="","UPK?",TEXT('DATA ENTRY SHEET'!BA55/'DATA ENTRY SHEET'!F55,"$#0.00")),"")</f>
        <v/>
      </c>
      <c r="AD20" s="1645"/>
      <c r="AE20" s="1645"/>
      <c r="AF20" s="1646"/>
      <c r="AG20" s="1644" t="str">
        <f>IF(NOT('DATA ENTRY SHEET'!BB55=""),IF('DATA ENTRY SHEET'!F55="","UPK?",TEXT('DATA ENTRY SHEET'!BB55/'DATA ENTRY SHEET'!F55,"$#0.00")),"")</f>
        <v/>
      </c>
      <c r="AH20" s="1645"/>
      <c r="AI20" s="1645"/>
      <c r="AJ20" s="1646"/>
      <c r="AK20" s="1644" t="str">
        <f>IF(NOT('DATA ENTRY SHEET'!BC55=""),IF('DATA ENTRY SHEET'!F55="","UPK?",TEXT('DATA ENTRY SHEET'!BC55/'DATA ENTRY SHEET'!F55,"$#0.00")),"")</f>
        <v/>
      </c>
      <c r="AL20" s="1645"/>
      <c r="AM20" s="1645"/>
      <c r="AN20" s="1646"/>
      <c r="AO20" s="1510" t="str">
        <f>IF(NOT('DATA ENTRY SHEET'!BH55=""),'DATA ENTRY SHEET'!BH55,"")</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SHEET'!BK55=""),'DATA ENTRY SHEET'!BK55,"")</f>
        <v/>
      </c>
      <c r="BG20" s="1481"/>
      <c r="BH20" s="1481"/>
      <c r="BI20" s="1481"/>
      <c r="BJ20" s="1481"/>
      <c r="BK20" s="1482"/>
      <c r="BL20" s="1480" t="str">
        <f>IF(NOT('DATA ENTRY SHEET'!BL55=""),'DATA ENTRY SHEET'!BL55,"")</f>
        <v/>
      </c>
      <c r="BM20" s="1481"/>
      <c r="BN20" s="1481"/>
      <c r="BO20" s="1481"/>
      <c r="BP20" s="1481"/>
      <c r="BQ20" s="1482"/>
      <c r="BR20" s="1480" t="str">
        <f>IF(NOT('DATA ENTRY SHEET'!BM55=""),'DATA ENTRY SHEET'!BM55,"")</f>
        <v/>
      </c>
      <c r="BS20" s="1481"/>
      <c r="BT20" s="1481"/>
      <c r="BU20" s="1481"/>
      <c r="BV20" s="1481"/>
      <c r="BW20" s="1482"/>
      <c r="BX20" s="1483" t="str">
        <f>IF(NOT('DATA ENTRY SHEET'!BO55=""),'DATA ENTRY SHEET'!BO55,"")</f>
        <v/>
      </c>
      <c r="BY20" s="1484"/>
      <c r="BZ20" s="1484"/>
      <c r="CA20" s="1485"/>
      <c r="CB20" s="1486"/>
      <c r="CC20" s="1487"/>
      <c r="CD20" s="1488"/>
      <c r="CE20" s="1474"/>
      <c r="CF20" s="1475"/>
      <c r="CG20" s="1475"/>
      <c r="CH20" s="1476"/>
      <c r="CI20" s="190"/>
      <c r="CJ20" s="190"/>
      <c r="CK20" s="190"/>
      <c r="CL20" s="190"/>
      <c r="CM20" s="190"/>
      <c r="CN20" s="190"/>
      <c r="CO20" s="190"/>
      <c r="CP20" s="190"/>
    </row>
    <row r="21" spans="1:94" ht="15" customHeight="1" x14ac:dyDescent="0.2">
      <c r="A21" s="432"/>
      <c r="B21" s="1615" t="str">
        <f>IF(NOT('DATA ENTRY SHEET'!C55=""),'DATA ENTRY SHEET'!C55,"")</f>
        <v/>
      </c>
      <c r="C21" s="1616"/>
      <c r="D21" s="1616"/>
      <c r="E21" s="1616"/>
      <c r="F21" s="1616"/>
      <c r="G21" s="1616"/>
      <c r="H21" s="1616"/>
      <c r="I21" s="1616"/>
      <c r="J21" s="1616"/>
      <c r="K21" s="1616"/>
      <c r="L21" s="1616"/>
      <c r="M21" s="1616"/>
      <c r="N21" s="1616"/>
      <c r="O21" s="1616"/>
      <c r="P21" s="1616"/>
      <c r="Q21" s="1616"/>
      <c r="R21" s="1616"/>
      <c r="S21" s="1616"/>
      <c r="T21" s="655" t="str">
        <f>IF('DATA ENTRY SHEET'!AG55&lt;&gt;"",LEFT('DATA ENTRY SHEET'!AG55,1),"")</f>
        <v/>
      </c>
      <c r="U21" s="1650" t="str">
        <f>IF(NOT('DATA ENTRY SHEET'!AF55=""),'DATA ENTRY SHEET'!AF55,"")</f>
        <v/>
      </c>
      <c r="V21" s="1651"/>
      <c r="W21" s="1651"/>
      <c r="X21" s="1651"/>
      <c r="Y21" s="1651"/>
      <c r="Z21" s="1651"/>
      <c r="AA21" s="1651"/>
      <c r="AB21" s="1652"/>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SHEET'!BI55=""),'DATA ENTRY SHEET'!BI55,"")</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SHEET'!BP55=""),'DATA ENTRY SHEET'!BP55,"")</f>
        <v/>
      </c>
      <c r="BY21" s="1484"/>
      <c r="BZ21" s="1484"/>
      <c r="CA21" s="1485"/>
      <c r="CB21" s="1513" t="str">
        <f>IF(NOT('DATA ENTRY SHEET'!AP55=""),'DATA ENTRY SHEET'!AP55,"")</f>
        <v/>
      </c>
      <c r="CC21" s="1514"/>
      <c r="CD21" s="1515"/>
      <c r="CE21" s="1474"/>
      <c r="CF21" s="1475"/>
      <c r="CG21" s="1475"/>
      <c r="CH21" s="1476"/>
      <c r="CI21" s="190"/>
      <c r="CJ21" s="190"/>
      <c r="CK21" s="190"/>
      <c r="CL21" s="190"/>
      <c r="CM21" s="190"/>
      <c r="CN21" s="190"/>
      <c r="CO21" s="190"/>
      <c r="CP21" s="190"/>
    </row>
    <row r="22" spans="1:94" ht="15" customHeight="1" thickBot="1" x14ac:dyDescent="0.25">
      <c r="A22" s="432"/>
      <c r="B22" s="1516" t="str">
        <f>IF(NOT('DATA ENTRY SHEET'!D55=""),'DATA ENTRY SHEET'!D55,"")</f>
        <v/>
      </c>
      <c r="C22" s="1517"/>
      <c r="D22" s="1517"/>
      <c r="E22" s="1518"/>
      <c r="F22" s="1519" t="str">
        <f>IF(NOT('DATA ENTRY SHEET'!E55=""),'DATA ENTRY SHEET'!E55,"")</f>
        <v/>
      </c>
      <c r="G22" s="1520"/>
      <c r="H22" s="1521"/>
      <c r="I22" s="1522" t="str">
        <f>IF(NOT('DATA ENTRY SHEET'!F55=""),'DATA ENTRY SHEET'!F55,"")</f>
        <v/>
      </c>
      <c r="J22" s="1518"/>
      <c r="K22" s="1522" t="str">
        <f>IF(NOT('DATA ENTRY SHEET'!G55=""),'DATA ENTRY SHEET'!G55,"")</f>
        <v/>
      </c>
      <c r="L22" s="1518"/>
      <c r="M22" s="1523" t="str">
        <f>IF(NOT('DATA ENTRY SHEET'!H55=""),'DATA ENTRY SHEET'!H55,"")</f>
        <v/>
      </c>
      <c r="N22" s="1524"/>
      <c r="O22" s="1524"/>
      <c r="P22" s="1524"/>
      <c r="Q22" s="1525"/>
      <c r="R22" s="1522" t="str">
        <f>IF(NOT('DATA ENTRY SHEET'!I55=""),'DATA ENTRY SHEET'!I55,"")</f>
        <v/>
      </c>
      <c r="S22" s="1517"/>
      <c r="T22" s="1518"/>
      <c r="U22" s="1647" t="str">
        <f>IF(NOT('DATA ENTRY SHEET'!AE55=""),'DATA ENTRY SHEET'!AE55,"")</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SHEET'!BJ55=""),'DATA ENTRY SHEET'!BJ55,"")</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SHEET'!AU55=""),'DATA ENTRY SHEET'!AU55,"")</f>
        <v/>
      </c>
      <c r="BV22" s="1569"/>
      <c r="BW22" s="1570"/>
      <c r="BX22" s="1571"/>
      <c r="BY22" s="1572"/>
      <c r="BZ22" s="1572"/>
      <c r="CA22" s="1573"/>
      <c r="CB22" s="1556" t="str">
        <f>IF(NOT('DATA ENTRY SHEET'!AQ55=""),'DATA ENTRY SHEET'!AQ55,"")</f>
        <v/>
      </c>
      <c r="CC22" s="1557"/>
      <c r="CD22" s="1558"/>
      <c r="CE22" s="1477"/>
      <c r="CF22" s="1478"/>
      <c r="CG22" s="1478"/>
      <c r="CH22" s="1479"/>
      <c r="CI22" s="190"/>
      <c r="CJ22" s="190"/>
      <c r="CK22" s="190"/>
      <c r="CL22" s="190"/>
      <c r="CM22" s="190"/>
      <c r="CN22" s="190"/>
      <c r="CO22" s="190"/>
      <c r="CP22" s="190"/>
    </row>
    <row r="23" spans="1:94"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2">
      <c r="A24" s="432">
        <v>37</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SHEET'!J56=""),'DATA ENTRY SHEET'!J56,"")</f>
        <v/>
      </c>
      <c r="V24" s="1448"/>
      <c r="W24" s="1448"/>
      <c r="X24" s="1448"/>
      <c r="Y24" s="1448"/>
      <c r="Z24" s="1448"/>
      <c r="AA24" s="1448"/>
      <c r="AB24" s="1449"/>
      <c r="AC24" s="1638" t="str">
        <f>IF('DATA ENTRY SHEET'!AW56&lt;&gt;"",IF(NOT(TRIM(MID($AC$8,FIND(":",$AC$8)+1,9))="EDLP"),IF(NOT(TRIM(MID($AC$8,FIND(":",$AC$8)+1,9))="NON-EDLP"),TEXT('DATA ENTRY SHEET'!AW56,"$#0.00"),_xlfn.CONCAT(TEXT('DATA ENTRY SHEET'!AW56,"$#0.00")," (NON-EDLP, ADJ is $0.00)")),_xlfn.CONCAT(TEXT('DATA ENTRY SHEET'!AW56,"$#0.00")," (EDLP, ADJ is $0.00)")),"")</f>
        <v/>
      </c>
      <c r="AD24" s="1639"/>
      <c r="AE24" s="1639"/>
      <c r="AF24" s="1639"/>
      <c r="AG24" s="1639"/>
      <c r="AH24" s="1639"/>
      <c r="AI24" s="1639"/>
      <c r="AJ24" s="1639"/>
      <c r="AK24" s="1639"/>
      <c r="AL24" s="1639"/>
      <c r="AM24" s="1639"/>
      <c r="AN24" s="1640"/>
      <c r="AO24" s="1450" t="str">
        <f>IF(NOT('DATA ENTRY SHEET'!BG56=""),'DATA ENTRY SHEET'!BG56,"")</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SHEET'!BN56=""),'DATA ENTRY SHEET'!BN56,"")</f>
        <v/>
      </c>
      <c r="BY24" s="1469"/>
      <c r="BZ24" s="1469"/>
      <c r="CA24" s="1470"/>
      <c r="CB24" s="1465" t="str">
        <f>IF(NOT('DATA ENTRY SHEET'!AR56=""),'DATA ENTRY SHEET'!AR56,"")</f>
        <v/>
      </c>
      <c r="CC24" s="1466"/>
      <c r="CD24" s="1467"/>
      <c r="CE24" s="1471"/>
      <c r="CF24" s="1472"/>
      <c r="CG24" s="1472"/>
      <c r="CH24" s="1473"/>
      <c r="CI24" s="190"/>
      <c r="CJ24" s="190"/>
      <c r="CK24" s="190"/>
      <c r="CL24" s="190"/>
      <c r="CM24" s="190"/>
      <c r="CN24" s="190"/>
      <c r="CO24" s="190"/>
      <c r="CP24" s="190"/>
    </row>
    <row r="25" spans="1:94" ht="15" customHeight="1" x14ac:dyDescent="0.2">
      <c r="A25" s="432"/>
      <c r="B25" s="1501" t="str">
        <f>IF(NOT('DATA ENTRY SHEET'!B56=""),'DATA ENTRY SHEET'!B56,"")</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SHEET'!AD56=""),'DATA ENTRY SHEET'!AD56,"")</f>
        <v/>
      </c>
      <c r="V25" s="1642"/>
      <c r="W25" s="1642"/>
      <c r="X25" s="1642"/>
      <c r="Y25" s="1642"/>
      <c r="Z25" s="1642"/>
      <c r="AA25" s="1642"/>
      <c r="AB25" s="1643"/>
      <c r="AC25" s="1644" t="str">
        <f>IF(NOT('DATA ENTRY SHEET'!BA56=""),IF('DATA ENTRY SHEET'!F56="","UPK?",TEXT('DATA ENTRY SHEET'!BA56/'DATA ENTRY SHEET'!F56,"$#0.00")),"")</f>
        <v/>
      </c>
      <c r="AD25" s="1645"/>
      <c r="AE25" s="1645"/>
      <c r="AF25" s="1646"/>
      <c r="AG25" s="1644" t="str">
        <f>IF(NOT('DATA ENTRY SHEET'!BB56=""),IF('DATA ENTRY SHEET'!F56="","UPK?",TEXT('DATA ENTRY SHEET'!BB56/'DATA ENTRY SHEET'!F56,"$#0.00")),"")</f>
        <v/>
      </c>
      <c r="AH25" s="1645"/>
      <c r="AI25" s="1645"/>
      <c r="AJ25" s="1646"/>
      <c r="AK25" s="1644" t="str">
        <f>IF(NOT('DATA ENTRY SHEET'!BC56=""),IF('DATA ENTRY SHEET'!F56="","UPK?",TEXT('DATA ENTRY SHEET'!BC56/'DATA ENTRY SHEET'!F56,"$#0.00")),"")</f>
        <v/>
      </c>
      <c r="AL25" s="1645"/>
      <c r="AM25" s="1645"/>
      <c r="AN25" s="1646"/>
      <c r="AO25" s="1510" t="str">
        <f>IF(NOT('DATA ENTRY SHEET'!BH56=""),'DATA ENTRY SHEET'!BH56,"")</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SHEET'!BK56=""),'DATA ENTRY SHEET'!BK56,"")</f>
        <v/>
      </c>
      <c r="BG25" s="1481"/>
      <c r="BH25" s="1481"/>
      <c r="BI25" s="1481"/>
      <c r="BJ25" s="1481"/>
      <c r="BK25" s="1482"/>
      <c r="BL25" s="1480" t="str">
        <f>IF(NOT('DATA ENTRY SHEET'!BL56=""),'DATA ENTRY SHEET'!BL56,"")</f>
        <v/>
      </c>
      <c r="BM25" s="1481"/>
      <c r="BN25" s="1481"/>
      <c r="BO25" s="1481"/>
      <c r="BP25" s="1481"/>
      <c r="BQ25" s="1482"/>
      <c r="BR25" s="1480" t="str">
        <f>IF(NOT('DATA ENTRY SHEET'!BM56=""),'DATA ENTRY SHEET'!BM56,"")</f>
        <v/>
      </c>
      <c r="BS25" s="1481"/>
      <c r="BT25" s="1481"/>
      <c r="BU25" s="1481"/>
      <c r="BV25" s="1481"/>
      <c r="BW25" s="1482"/>
      <c r="BX25" s="1483" t="str">
        <f>IF(NOT('DATA ENTRY SHEET'!BO56=""),'DATA ENTRY SHEET'!BO56,"")</f>
        <v/>
      </c>
      <c r="BY25" s="1484"/>
      <c r="BZ25" s="1484"/>
      <c r="CA25" s="1485"/>
      <c r="CB25" s="1486"/>
      <c r="CC25" s="1487"/>
      <c r="CD25" s="1488"/>
      <c r="CE25" s="1474"/>
      <c r="CF25" s="1475"/>
      <c r="CG25" s="1475"/>
      <c r="CH25" s="1476"/>
      <c r="CI25" s="190"/>
      <c r="CJ25" s="190"/>
      <c r="CK25" s="190"/>
      <c r="CL25" s="190"/>
      <c r="CM25" s="190"/>
      <c r="CN25" s="190"/>
      <c r="CO25" s="190"/>
      <c r="CP25" s="190"/>
    </row>
    <row r="26" spans="1:94" ht="15" customHeight="1" x14ac:dyDescent="0.2">
      <c r="A26" s="432"/>
      <c r="B26" s="1615" t="str">
        <f>IF(NOT('DATA ENTRY SHEET'!C56=""),'DATA ENTRY SHEET'!C56,"")</f>
        <v/>
      </c>
      <c r="C26" s="1616"/>
      <c r="D26" s="1616"/>
      <c r="E26" s="1616"/>
      <c r="F26" s="1616"/>
      <c r="G26" s="1616"/>
      <c r="H26" s="1616"/>
      <c r="I26" s="1616"/>
      <c r="J26" s="1616"/>
      <c r="K26" s="1616"/>
      <c r="L26" s="1616"/>
      <c r="M26" s="1616"/>
      <c r="N26" s="1616"/>
      <c r="O26" s="1616"/>
      <c r="P26" s="1616"/>
      <c r="Q26" s="1616"/>
      <c r="R26" s="1616"/>
      <c r="S26" s="1616"/>
      <c r="T26" s="655" t="str">
        <f>IF('DATA ENTRY SHEET'!AG56&lt;&gt;"",LEFT('DATA ENTRY SHEET'!AG56,1),"")</f>
        <v/>
      </c>
      <c r="U26" s="1650" t="str">
        <f>IF(NOT('DATA ENTRY SHEET'!AF56=""),'DATA ENTRY SHEET'!AF56,"")</f>
        <v/>
      </c>
      <c r="V26" s="1651"/>
      <c r="W26" s="1651"/>
      <c r="X26" s="1651"/>
      <c r="Y26" s="1651"/>
      <c r="Z26" s="1651"/>
      <c r="AA26" s="1651"/>
      <c r="AB26" s="1652"/>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SHEET'!BI56=""),'DATA ENTRY SHEET'!BI56,"")</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SHEET'!BP56=""),'DATA ENTRY SHEET'!BP56,"")</f>
        <v/>
      </c>
      <c r="BY26" s="1484"/>
      <c r="BZ26" s="1484"/>
      <c r="CA26" s="1485"/>
      <c r="CB26" s="1513" t="str">
        <f>IF(NOT('DATA ENTRY SHEET'!AP56=""),'DATA ENTRY SHEET'!AP56,"")</f>
        <v/>
      </c>
      <c r="CC26" s="1514"/>
      <c r="CD26" s="1515"/>
      <c r="CE26" s="1474"/>
      <c r="CF26" s="1475"/>
      <c r="CG26" s="1475"/>
      <c r="CH26" s="1476"/>
      <c r="CI26" s="190"/>
      <c r="CJ26" s="190"/>
      <c r="CK26" s="190"/>
      <c r="CL26" s="190"/>
      <c r="CM26" s="190"/>
      <c r="CN26" s="190"/>
      <c r="CO26" s="190"/>
      <c r="CP26" s="190"/>
    </row>
    <row r="27" spans="1:94" ht="15" customHeight="1" thickBot="1" x14ac:dyDescent="0.25">
      <c r="A27" s="432"/>
      <c r="B27" s="1516" t="str">
        <f>IF(NOT('DATA ENTRY SHEET'!D56=""),'DATA ENTRY SHEET'!D56,"")</f>
        <v/>
      </c>
      <c r="C27" s="1517"/>
      <c r="D27" s="1517"/>
      <c r="E27" s="1518"/>
      <c r="F27" s="1519" t="str">
        <f>IF(NOT('DATA ENTRY SHEET'!E56=""),'DATA ENTRY SHEET'!E56,"")</f>
        <v/>
      </c>
      <c r="G27" s="1520"/>
      <c r="H27" s="1521"/>
      <c r="I27" s="1522" t="str">
        <f>IF(NOT('DATA ENTRY SHEET'!F56=""),'DATA ENTRY SHEET'!F56,"")</f>
        <v/>
      </c>
      <c r="J27" s="1518"/>
      <c r="K27" s="1522" t="str">
        <f>IF(NOT('DATA ENTRY SHEET'!G56=""),'DATA ENTRY SHEET'!G56,"")</f>
        <v/>
      </c>
      <c r="L27" s="1518"/>
      <c r="M27" s="1523" t="str">
        <f>IF(NOT('DATA ENTRY SHEET'!H56=""),'DATA ENTRY SHEET'!H56,"")</f>
        <v/>
      </c>
      <c r="N27" s="1524"/>
      <c r="O27" s="1524"/>
      <c r="P27" s="1524"/>
      <c r="Q27" s="1525"/>
      <c r="R27" s="1522" t="str">
        <f>IF(NOT('DATA ENTRY SHEET'!I56=""),'DATA ENTRY SHEET'!I56,"")</f>
        <v/>
      </c>
      <c r="S27" s="1517"/>
      <c r="T27" s="1518"/>
      <c r="U27" s="1647" t="str">
        <f>IF(NOT('DATA ENTRY SHEET'!AE56=""),'DATA ENTRY SHEET'!AE56,"")</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SHEET'!BJ56=""),'DATA ENTRY SHEET'!BJ56,"")</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SHEET'!AU56=""),'DATA ENTRY SHEET'!AU56,"")</f>
        <v/>
      </c>
      <c r="BV27" s="1569"/>
      <c r="BW27" s="1570"/>
      <c r="BX27" s="1571"/>
      <c r="BY27" s="1572"/>
      <c r="BZ27" s="1572"/>
      <c r="CA27" s="1573"/>
      <c r="CB27" s="1556" t="str">
        <f>IF(NOT('DATA ENTRY SHEET'!AQ56=""),'DATA ENTRY SHEET'!AQ56,"")</f>
        <v/>
      </c>
      <c r="CC27" s="1557"/>
      <c r="CD27" s="1558"/>
      <c r="CE27" s="1477"/>
      <c r="CF27" s="1478"/>
      <c r="CG27" s="1478"/>
      <c r="CH27" s="1479"/>
      <c r="CI27" s="190"/>
      <c r="CJ27" s="190"/>
      <c r="CK27" s="190"/>
      <c r="CL27" s="190"/>
      <c r="CM27" s="190"/>
      <c r="CN27" s="190"/>
      <c r="CO27" s="190"/>
      <c r="CP27" s="190"/>
    </row>
    <row r="28" spans="1:94"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2">
      <c r="A29" s="432">
        <v>38</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SHEET'!J57=""),'DATA ENTRY SHEET'!J57,"")</f>
        <v/>
      </c>
      <c r="V29" s="1448"/>
      <c r="W29" s="1448"/>
      <c r="X29" s="1448"/>
      <c r="Y29" s="1448"/>
      <c r="Z29" s="1448"/>
      <c r="AA29" s="1448"/>
      <c r="AB29" s="1449"/>
      <c r="AC29" s="1638" t="str">
        <f>IF('DATA ENTRY SHEET'!AW57&lt;&gt;"",IF(NOT(TRIM(MID($AC$8,FIND(":",$AC$8)+1,9))="EDLP"),IF(NOT(TRIM(MID($AC$8,FIND(":",$AC$8)+1,9))="NON-EDLP"),TEXT('DATA ENTRY SHEET'!AW57,"$#0.00"),_xlfn.CONCAT(TEXT('DATA ENTRY SHEET'!AW57,"$#0.00")," (NON-EDLP, ADJ is $0.00)")),_xlfn.CONCAT(TEXT('DATA ENTRY SHEET'!AW57,"$#0.00")," (EDLP, ADJ is $0.00)")),"")</f>
        <v/>
      </c>
      <c r="AD29" s="1639"/>
      <c r="AE29" s="1639"/>
      <c r="AF29" s="1639"/>
      <c r="AG29" s="1639"/>
      <c r="AH29" s="1639"/>
      <c r="AI29" s="1639"/>
      <c r="AJ29" s="1639"/>
      <c r="AK29" s="1639"/>
      <c r="AL29" s="1639"/>
      <c r="AM29" s="1639"/>
      <c r="AN29" s="1640"/>
      <c r="AO29" s="1450" t="str">
        <f>IF(NOT('DATA ENTRY SHEET'!BG57=""),'DATA ENTRY SHEET'!BG57,"")</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SHEET'!BN57=""),'DATA ENTRY SHEET'!BN57,"")</f>
        <v/>
      </c>
      <c r="BY29" s="1469"/>
      <c r="BZ29" s="1469"/>
      <c r="CA29" s="1470"/>
      <c r="CB29" s="1465" t="str">
        <f>IF(NOT('DATA ENTRY SHEET'!AR57=""),'DATA ENTRY SHEET'!AR57,"")</f>
        <v/>
      </c>
      <c r="CC29" s="1466"/>
      <c r="CD29" s="1467"/>
      <c r="CE29" s="1471"/>
      <c r="CF29" s="1472"/>
      <c r="CG29" s="1472"/>
      <c r="CH29" s="1473"/>
      <c r="CI29" s="190"/>
      <c r="CJ29" s="190"/>
      <c r="CK29" s="190"/>
      <c r="CL29" s="190"/>
      <c r="CM29" s="190"/>
      <c r="CN29" s="190"/>
      <c r="CO29" s="190"/>
      <c r="CP29" s="190"/>
    </row>
    <row r="30" spans="1:94" ht="15" customHeight="1" x14ac:dyDescent="0.2">
      <c r="A30" s="432"/>
      <c r="B30" s="1501" t="str">
        <f>IF(NOT('DATA ENTRY SHEET'!B57=""),'DATA ENTRY SHEET'!B57,"")</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SHEET'!AD57=""),'DATA ENTRY SHEET'!AD57,"")</f>
        <v/>
      </c>
      <c r="V30" s="1642"/>
      <c r="W30" s="1642"/>
      <c r="X30" s="1642"/>
      <c r="Y30" s="1642"/>
      <c r="Z30" s="1642"/>
      <c r="AA30" s="1642"/>
      <c r="AB30" s="1643"/>
      <c r="AC30" s="1644" t="str">
        <f>IF(NOT('DATA ENTRY SHEET'!BA57=""),IF('DATA ENTRY SHEET'!F57="","UPK?",TEXT('DATA ENTRY SHEET'!BA57/'DATA ENTRY SHEET'!F57,"$#0.00")),"")</f>
        <v/>
      </c>
      <c r="AD30" s="1645"/>
      <c r="AE30" s="1645"/>
      <c r="AF30" s="1646"/>
      <c r="AG30" s="1644" t="str">
        <f>IF(NOT('DATA ENTRY SHEET'!BB57=""),IF('DATA ENTRY SHEET'!F57="","UPK?",TEXT('DATA ENTRY SHEET'!BB57/'DATA ENTRY SHEET'!F57,"$#0.00")),"")</f>
        <v/>
      </c>
      <c r="AH30" s="1645"/>
      <c r="AI30" s="1645"/>
      <c r="AJ30" s="1646"/>
      <c r="AK30" s="1644" t="str">
        <f>IF(NOT('DATA ENTRY SHEET'!BC57=""),IF('DATA ENTRY SHEET'!F57="","UPK?",TEXT('DATA ENTRY SHEET'!BC57/'DATA ENTRY SHEET'!F57,"$#0.00")),"")</f>
        <v/>
      </c>
      <c r="AL30" s="1645"/>
      <c r="AM30" s="1645"/>
      <c r="AN30" s="1646"/>
      <c r="AO30" s="1510" t="str">
        <f>IF(NOT('DATA ENTRY SHEET'!BH57=""),'DATA ENTRY SHEET'!BH57,"")</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SHEET'!BK57=""),'DATA ENTRY SHEET'!BK57,"")</f>
        <v/>
      </c>
      <c r="BG30" s="1481"/>
      <c r="BH30" s="1481"/>
      <c r="BI30" s="1481"/>
      <c r="BJ30" s="1481"/>
      <c r="BK30" s="1482"/>
      <c r="BL30" s="1480" t="str">
        <f>IF(NOT('DATA ENTRY SHEET'!BL57=""),'DATA ENTRY SHEET'!BL57,"")</f>
        <v/>
      </c>
      <c r="BM30" s="1481"/>
      <c r="BN30" s="1481"/>
      <c r="BO30" s="1481"/>
      <c r="BP30" s="1481"/>
      <c r="BQ30" s="1482"/>
      <c r="BR30" s="1480" t="str">
        <f>IF(NOT('DATA ENTRY SHEET'!BM57=""),'DATA ENTRY SHEET'!BM57,"")</f>
        <v/>
      </c>
      <c r="BS30" s="1481"/>
      <c r="BT30" s="1481"/>
      <c r="BU30" s="1481"/>
      <c r="BV30" s="1481"/>
      <c r="BW30" s="1482"/>
      <c r="BX30" s="1483" t="str">
        <f>IF(NOT('DATA ENTRY SHEET'!BO57=""),'DATA ENTRY SHEET'!BO57,"")</f>
        <v/>
      </c>
      <c r="BY30" s="1484"/>
      <c r="BZ30" s="1484"/>
      <c r="CA30" s="1485"/>
      <c r="CB30" s="1486"/>
      <c r="CC30" s="1487"/>
      <c r="CD30" s="1488"/>
      <c r="CE30" s="1474"/>
      <c r="CF30" s="1475"/>
      <c r="CG30" s="1475"/>
      <c r="CH30" s="1476"/>
      <c r="CI30" s="190"/>
      <c r="CJ30" s="190"/>
      <c r="CK30" s="190"/>
      <c r="CL30" s="190"/>
      <c r="CM30" s="190"/>
      <c r="CN30" s="190"/>
      <c r="CO30" s="190"/>
      <c r="CP30" s="190"/>
    </row>
    <row r="31" spans="1:94" ht="15" customHeight="1" x14ac:dyDescent="0.2">
      <c r="A31" s="432"/>
      <c r="B31" s="1615" t="str">
        <f>IF(NOT('DATA ENTRY SHEET'!C57=""),'DATA ENTRY SHEET'!C57,"")</f>
        <v/>
      </c>
      <c r="C31" s="1616"/>
      <c r="D31" s="1616"/>
      <c r="E31" s="1616"/>
      <c r="F31" s="1616"/>
      <c r="G31" s="1616"/>
      <c r="H31" s="1616"/>
      <c r="I31" s="1616"/>
      <c r="J31" s="1616"/>
      <c r="K31" s="1616"/>
      <c r="L31" s="1616"/>
      <c r="M31" s="1616"/>
      <c r="N31" s="1616"/>
      <c r="O31" s="1616"/>
      <c r="P31" s="1616"/>
      <c r="Q31" s="1616"/>
      <c r="R31" s="1616"/>
      <c r="S31" s="1616"/>
      <c r="T31" s="655" t="str">
        <f>IF('DATA ENTRY SHEET'!AG57&lt;&gt;"",LEFT('DATA ENTRY SHEET'!AG57,1),"")</f>
        <v/>
      </c>
      <c r="U31" s="1650" t="str">
        <f>IF(NOT('DATA ENTRY SHEET'!AF57=""),'DATA ENTRY SHEET'!AF57,"")</f>
        <v/>
      </c>
      <c r="V31" s="1651"/>
      <c r="W31" s="1651"/>
      <c r="X31" s="1651"/>
      <c r="Y31" s="1651"/>
      <c r="Z31" s="1651"/>
      <c r="AA31" s="1651"/>
      <c r="AB31" s="1652"/>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SHEET'!BI57=""),'DATA ENTRY SHEET'!BI57,"")</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SHEET'!BP57=""),'DATA ENTRY SHEET'!BP57,"")</f>
        <v/>
      </c>
      <c r="BY31" s="1484"/>
      <c r="BZ31" s="1484"/>
      <c r="CA31" s="1485"/>
      <c r="CB31" s="1513" t="str">
        <f>IF(NOT('DATA ENTRY SHEET'!AP57=""),'DATA ENTRY SHEET'!AP57,"")</f>
        <v/>
      </c>
      <c r="CC31" s="1514"/>
      <c r="CD31" s="1515"/>
      <c r="CE31" s="1474"/>
      <c r="CF31" s="1475"/>
      <c r="CG31" s="1475"/>
      <c r="CH31" s="1476"/>
      <c r="CI31" s="190"/>
      <c r="CJ31" s="190"/>
      <c r="CK31" s="190"/>
      <c r="CL31" s="190"/>
      <c r="CM31" s="190"/>
      <c r="CN31" s="190"/>
      <c r="CO31" s="190"/>
      <c r="CP31" s="190"/>
    </row>
    <row r="32" spans="1:94" ht="15" customHeight="1" thickBot="1" x14ac:dyDescent="0.25">
      <c r="A32" s="432"/>
      <c r="B32" s="1516" t="str">
        <f>IF(NOT('DATA ENTRY SHEET'!D57=""),'DATA ENTRY SHEET'!D57,"")</f>
        <v/>
      </c>
      <c r="C32" s="1517"/>
      <c r="D32" s="1517"/>
      <c r="E32" s="1518"/>
      <c r="F32" s="1519" t="str">
        <f>IF(NOT('DATA ENTRY SHEET'!E57=""),'DATA ENTRY SHEET'!E57,"")</f>
        <v/>
      </c>
      <c r="G32" s="1520"/>
      <c r="H32" s="1521"/>
      <c r="I32" s="1522" t="str">
        <f>IF(NOT('DATA ENTRY SHEET'!F57=""),'DATA ENTRY SHEET'!F57,"")</f>
        <v/>
      </c>
      <c r="J32" s="1518"/>
      <c r="K32" s="1522" t="str">
        <f>IF(NOT('DATA ENTRY SHEET'!G57=""),'DATA ENTRY SHEET'!G57,"")</f>
        <v/>
      </c>
      <c r="L32" s="1518"/>
      <c r="M32" s="1523" t="str">
        <f>IF(NOT('DATA ENTRY SHEET'!H57=""),'DATA ENTRY SHEET'!H57,"")</f>
        <v/>
      </c>
      <c r="N32" s="1524"/>
      <c r="O32" s="1524"/>
      <c r="P32" s="1524"/>
      <c r="Q32" s="1525"/>
      <c r="R32" s="1522" t="str">
        <f>IF(NOT('DATA ENTRY SHEET'!I57=""),'DATA ENTRY SHEET'!I57,"")</f>
        <v/>
      </c>
      <c r="S32" s="1517"/>
      <c r="T32" s="1518"/>
      <c r="U32" s="1647" t="str">
        <f>IF(NOT('DATA ENTRY SHEET'!AE57=""),'DATA ENTRY SHEET'!AE57,"")</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SHEET'!BJ57=""),'DATA ENTRY SHEET'!BJ57,"")</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SHEET'!AU57=""),'DATA ENTRY SHEET'!AU57,"")</f>
        <v/>
      </c>
      <c r="BV32" s="1569"/>
      <c r="BW32" s="1570"/>
      <c r="BX32" s="1571"/>
      <c r="BY32" s="1572"/>
      <c r="BZ32" s="1572"/>
      <c r="CA32" s="1573"/>
      <c r="CB32" s="1556" t="str">
        <f>IF(NOT('DATA ENTRY SHEET'!AQ57=""),'DATA ENTRY SHEET'!AQ57,"")</f>
        <v/>
      </c>
      <c r="CC32" s="1557"/>
      <c r="CD32" s="1558"/>
      <c r="CE32" s="1477"/>
      <c r="CF32" s="1478"/>
      <c r="CG32" s="1478"/>
      <c r="CH32" s="1479"/>
      <c r="CI32" s="190"/>
      <c r="CJ32" s="190"/>
      <c r="CK32" s="190"/>
      <c r="CL32" s="190"/>
      <c r="CM32" s="190"/>
      <c r="CN32" s="190"/>
      <c r="CO32" s="190"/>
      <c r="CP32" s="190"/>
    </row>
    <row r="33" spans="1:94"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2">
      <c r="A34" s="432">
        <v>39</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SHEET'!J58=""),'DATA ENTRY SHEET'!J58,"")</f>
        <v/>
      </c>
      <c r="V34" s="1448"/>
      <c r="W34" s="1448"/>
      <c r="X34" s="1448"/>
      <c r="Y34" s="1448"/>
      <c r="Z34" s="1448"/>
      <c r="AA34" s="1448"/>
      <c r="AB34" s="1449"/>
      <c r="AC34" s="1638" t="str">
        <f>IF('DATA ENTRY SHEET'!AW58&lt;&gt;"",IF(NOT(TRIM(MID($AC$8,FIND(":",$AC$8)+1,9))="EDLP"),IF(NOT(TRIM(MID($AC$8,FIND(":",$AC$8)+1,9))="NON-EDLP"),TEXT('DATA ENTRY SHEET'!AW58,"$#0.00"),_xlfn.CONCAT(TEXT('DATA ENTRY SHEET'!AW58,"$#0.00")," (NON-EDLP, ADJ is $0.00)")),_xlfn.CONCAT(TEXT('DATA ENTRY SHEET'!AW58,"$#0.00")," (EDLP, ADJ is $0.00)")),"")</f>
        <v/>
      </c>
      <c r="AD34" s="1639"/>
      <c r="AE34" s="1639"/>
      <c r="AF34" s="1639"/>
      <c r="AG34" s="1639"/>
      <c r="AH34" s="1639"/>
      <c r="AI34" s="1639"/>
      <c r="AJ34" s="1639"/>
      <c r="AK34" s="1639"/>
      <c r="AL34" s="1639"/>
      <c r="AM34" s="1639"/>
      <c r="AN34" s="1640"/>
      <c r="AO34" s="1450" t="str">
        <f>IF(NOT('DATA ENTRY SHEET'!BG58=""),'DATA ENTRY SHEET'!BG58,"")</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SHEET'!BN58=""),'DATA ENTRY SHEET'!BN58,"")</f>
        <v/>
      </c>
      <c r="BY34" s="1469"/>
      <c r="BZ34" s="1469"/>
      <c r="CA34" s="1470"/>
      <c r="CB34" s="1465" t="str">
        <f>IF(NOT('DATA ENTRY SHEET'!AR58=""),'DATA ENTRY SHEET'!AR58,"")</f>
        <v/>
      </c>
      <c r="CC34" s="1466"/>
      <c r="CD34" s="1467"/>
      <c r="CE34" s="1471"/>
      <c r="CF34" s="1472"/>
      <c r="CG34" s="1472"/>
      <c r="CH34" s="1473"/>
      <c r="CI34" s="190"/>
      <c r="CJ34" s="190"/>
      <c r="CK34" s="190"/>
      <c r="CL34" s="190"/>
      <c r="CM34" s="190"/>
      <c r="CN34" s="190"/>
      <c r="CO34" s="190"/>
      <c r="CP34" s="190"/>
    </row>
    <row r="35" spans="1:94" ht="15" customHeight="1" x14ac:dyDescent="0.2">
      <c r="A35" s="432"/>
      <c r="B35" s="1501" t="str">
        <f>IF(NOT('DATA ENTRY SHEET'!B58=""),'DATA ENTRY SHEET'!B58,"")</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SHEET'!AD58=""),'DATA ENTRY SHEET'!AD58,"")</f>
        <v/>
      </c>
      <c r="V35" s="1642"/>
      <c r="W35" s="1642"/>
      <c r="X35" s="1642"/>
      <c r="Y35" s="1642"/>
      <c r="Z35" s="1642"/>
      <c r="AA35" s="1642"/>
      <c r="AB35" s="1643"/>
      <c r="AC35" s="1644" t="str">
        <f>IF(NOT('DATA ENTRY SHEET'!BA58=""),IF('DATA ENTRY SHEET'!F58="","UPK?",TEXT('DATA ENTRY SHEET'!BA58/'DATA ENTRY SHEET'!F58,"$#0.00")),"")</f>
        <v/>
      </c>
      <c r="AD35" s="1645"/>
      <c r="AE35" s="1645"/>
      <c r="AF35" s="1646"/>
      <c r="AG35" s="1644" t="str">
        <f>IF(NOT('DATA ENTRY SHEET'!BB58=""),IF('DATA ENTRY SHEET'!F58="","UPK?",TEXT('DATA ENTRY SHEET'!BB58/'DATA ENTRY SHEET'!F58,"$#0.00")),"")</f>
        <v/>
      </c>
      <c r="AH35" s="1645"/>
      <c r="AI35" s="1645"/>
      <c r="AJ35" s="1646"/>
      <c r="AK35" s="1644" t="str">
        <f>IF(NOT('DATA ENTRY SHEET'!BC58=""),IF('DATA ENTRY SHEET'!F58="","UPK?",TEXT('DATA ENTRY SHEET'!BC58/'DATA ENTRY SHEET'!F58,"$#0.00")),"")</f>
        <v/>
      </c>
      <c r="AL35" s="1645"/>
      <c r="AM35" s="1645"/>
      <c r="AN35" s="1646"/>
      <c r="AO35" s="1510" t="str">
        <f>IF(NOT('DATA ENTRY SHEET'!BH58=""),'DATA ENTRY SHEET'!BH58,"")</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SHEET'!BK58=""),'DATA ENTRY SHEET'!BK58,"")</f>
        <v/>
      </c>
      <c r="BG35" s="1481"/>
      <c r="BH35" s="1481"/>
      <c r="BI35" s="1481"/>
      <c r="BJ35" s="1481"/>
      <c r="BK35" s="1482"/>
      <c r="BL35" s="1480" t="str">
        <f>IF(NOT('DATA ENTRY SHEET'!BL58=""),'DATA ENTRY SHEET'!BL58,"")</f>
        <v/>
      </c>
      <c r="BM35" s="1481"/>
      <c r="BN35" s="1481"/>
      <c r="BO35" s="1481"/>
      <c r="BP35" s="1481"/>
      <c r="BQ35" s="1482"/>
      <c r="BR35" s="1480" t="str">
        <f>IF(NOT('DATA ENTRY SHEET'!BM58=""),'DATA ENTRY SHEET'!BM58,"")</f>
        <v/>
      </c>
      <c r="BS35" s="1481"/>
      <c r="BT35" s="1481"/>
      <c r="BU35" s="1481"/>
      <c r="BV35" s="1481"/>
      <c r="BW35" s="1482"/>
      <c r="BX35" s="1483" t="str">
        <f>IF(NOT('DATA ENTRY SHEET'!BO58=""),'DATA ENTRY SHEET'!BO58,"")</f>
        <v/>
      </c>
      <c r="BY35" s="1484"/>
      <c r="BZ35" s="1484"/>
      <c r="CA35" s="1485"/>
      <c r="CB35" s="1486"/>
      <c r="CC35" s="1487"/>
      <c r="CD35" s="1488"/>
      <c r="CE35" s="1474"/>
      <c r="CF35" s="1475"/>
      <c r="CG35" s="1475"/>
      <c r="CH35" s="1476"/>
      <c r="CI35" s="190"/>
      <c r="CJ35" s="190"/>
      <c r="CK35" s="190"/>
      <c r="CL35" s="190"/>
      <c r="CM35" s="190"/>
      <c r="CN35" s="190"/>
      <c r="CO35" s="190"/>
      <c r="CP35" s="190"/>
    </row>
    <row r="36" spans="1:94" ht="15" customHeight="1" x14ac:dyDescent="0.2">
      <c r="A36" s="432"/>
      <c r="B36" s="1615" t="str">
        <f>IF(NOT('DATA ENTRY SHEET'!C58=""),'DATA ENTRY SHEET'!C58,"")</f>
        <v/>
      </c>
      <c r="C36" s="1616"/>
      <c r="D36" s="1616"/>
      <c r="E36" s="1616"/>
      <c r="F36" s="1616"/>
      <c r="G36" s="1616"/>
      <c r="H36" s="1616"/>
      <c r="I36" s="1616"/>
      <c r="J36" s="1616"/>
      <c r="K36" s="1616"/>
      <c r="L36" s="1616"/>
      <c r="M36" s="1616"/>
      <c r="N36" s="1616"/>
      <c r="O36" s="1616"/>
      <c r="P36" s="1616"/>
      <c r="Q36" s="1616"/>
      <c r="R36" s="1616"/>
      <c r="S36" s="1616"/>
      <c r="T36" s="655" t="str">
        <f>IF('DATA ENTRY SHEET'!AG58&lt;&gt;"",LEFT('DATA ENTRY SHEET'!AG58,1),"")</f>
        <v/>
      </c>
      <c r="U36" s="1650" t="str">
        <f>IF(NOT('DATA ENTRY SHEET'!AF58=""),'DATA ENTRY SHEET'!AF58,"")</f>
        <v/>
      </c>
      <c r="V36" s="1651"/>
      <c r="W36" s="1651"/>
      <c r="X36" s="1651"/>
      <c r="Y36" s="1651"/>
      <c r="Z36" s="1651"/>
      <c r="AA36" s="1651"/>
      <c r="AB36" s="1652"/>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SHEET'!BI58=""),'DATA ENTRY SHEET'!BI58,"")</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SHEET'!BP58=""),'DATA ENTRY SHEET'!BP58,"")</f>
        <v/>
      </c>
      <c r="BY36" s="1484"/>
      <c r="BZ36" s="1484"/>
      <c r="CA36" s="1485"/>
      <c r="CB36" s="1513" t="str">
        <f>IF(NOT('DATA ENTRY SHEET'!AP58=""),'DATA ENTRY SHEET'!AP58,"")</f>
        <v/>
      </c>
      <c r="CC36" s="1514"/>
      <c r="CD36" s="1515"/>
      <c r="CE36" s="1474"/>
      <c r="CF36" s="1475"/>
      <c r="CG36" s="1475"/>
      <c r="CH36" s="1476"/>
      <c r="CI36" s="190"/>
      <c r="CJ36" s="190"/>
      <c r="CK36" s="190"/>
      <c r="CL36" s="190"/>
      <c r="CM36" s="190"/>
      <c r="CN36" s="190"/>
      <c r="CO36" s="190"/>
      <c r="CP36" s="190"/>
    </row>
    <row r="37" spans="1:94" ht="15" customHeight="1" thickBot="1" x14ac:dyDescent="0.25">
      <c r="A37" s="432"/>
      <c r="B37" s="1516" t="str">
        <f>IF(NOT('DATA ENTRY SHEET'!D58=""),'DATA ENTRY SHEET'!D58,"")</f>
        <v/>
      </c>
      <c r="C37" s="1517"/>
      <c r="D37" s="1517"/>
      <c r="E37" s="1518"/>
      <c r="F37" s="1519" t="str">
        <f>IF(NOT('DATA ENTRY SHEET'!E58=""),'DATA ENTRY SHEET'!E58,"")</f>
        <v/>
      </c>
      <c r="G37" s="1520"/>
      <c r="H37" s="1521"/>
      <c r="I37" s="1522" t="str">
        <f>IF(NOT('DATA ENTRY SHEET'!F58=""),'DATA ENTRY SHEET'!F58,"")</f>
        <v/>
      </c>
      <c r="J37" s="1518"/>
      <c r="K37" s="1522" t="str">
        <f>IF(NOT('DATA ENTRY SHEET'!G58=""),'DATA ENTRY SHEET'!G58,"")</f>
        <v/>
      </c>
      <c r="L37" s="1518"/>
      <c r="M37" s="1523" t="str">
        <f>IF(NOT('DATA ENTRY SHEET'!H58=""),'DATA ENTRY SHEET'!H58,"")</f>
        <v/>
      </c>
      <c r="N37" s="1524"/>
      <c r="O37" s="1524"/>
      <c r="P37" s="1524"/>
      <c r="Q37" s="1525"/>
      <c r="R37" s="1522" t="str">
        <f>IF(NOT('DATA ENTRY SHEET'!I58=""),'DATA ENTRY SHEET'!I58,"")</f>
        <v/>
      </c>
      <c r="S37" s="1517"/>
      <c r="T37" s="1518"/>
      <c r="U37" s="1647" t="str">
        <f>IF(NOT('DATA ENTRY SHEET'!AE58=""),'DATA ENTRY SHEET'!AE58,"")</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SHEET'!BJ58=""),'DATA ENTRY SHEET'!BJ58,"")</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SHEET'!AU58=""),'DATA ENTRY SHEET'!AU58,"")</f>
        <v/>
      </c>
      <c r="BV37" s="1569"/>
      <c r="BW37" s="1570"/>
      <c r="BX37" s="1571"/>
      <c r="BY37" s="1572"/>
      <c r="BZ37" s="1572"/>
      <c r="CA37" s="1573"/>
      <c r="CB37" s="1556" t="str">
        <f>IF(NOT('DATA ENTRY SHEET'!AQ58=""),'DATA ENTRY SHEET'!AQ58,"")</f>
        <v/>
      </c>
      <c r="CC37" s="1557"/>
      <c r="CD37" s="1558"/>
      <c r="CE37" s="1477"/>
      <c r="CF37" s="1478"/>
      <c r="CG37" s="1478"/>
      <c r="CH37" s="1479"/>
      <c r="CI37" s="190"/>
      <c r="CJ37" s="190"/>
      <c r="CK37" s="190"/>
      <c r="CL37" s="190"/>
      <c r="CM37" s="190"/>
      <c r="CN37" s="190"/>
      <c r="CO37" s="190"/>
      <c r="CP37" s="190"/>
    </row>
    <row r="38" spans="1:94"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2">
      <c r="A39" s="432">
        <v>40</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SHEET'!J59=""),'DATA ENTRY SHEET'!J59,"")</f>
        <v/>
      </c>
      <c r="V39" s="1448"/>
      <c r="W39" s="1448"/>
      <c r="X39" s="1448"/>
      <c r="Y39" s="1448"/>
      <c r="Z39" s="1448"/>
      <c r="AA39" s="1448"/>
      <c r="AB39" s="1449"/>
      <c r="AC39" s="1638" t="str">
        <f>IF('DATA ENTRY SHEET'!AW59&lt;&gt;"",IF(NOT(TRIM(MID($AC$8,FIND(":",$AC$8)+1,9))="EDLP"),IF(NOT(TRIM(MID($AC$8,FIND(":",$AC$8)+1,9))="NON-EDLP"),TEXT('DATA ENTRY SHEET'!AW59,"$#0.00"),_xlfn.CONCAT(TEXT('DATA ENTRY SHEET'!AW59,"$#0.00")," (NON-EDLP, ADJ is $0.00)")),_xlfn.CONCAT(TEXT('DATA ENTRY SHEET'!AW59,"$#0.00")," (EDLP, ADJ is $0.00)")),"")</f>
        <v/>
      </c>
      <c r="AD39" s="1639"/>
      <c r="AE39" s="1639"/>
      <c r="AF39" s="1639"/>
      <c r="AG39" s="1639"/>
      <c r="AH39" s="1639"/>
      <c r="AI39" s="1639"/>
      <c r="AJ39" s="1639"/>
      <c r="AK39" s="1639"/>
      <c r="AL39" s="1639"/>
      <c r="AM39" s="1639"/>
      <c r="AN39" s="1640"/>
      <c r="AO39" s="1450" t="str">
        <f>IF(NOT('DATA ENTRY SHEET'!BG59=""),'DATA ENTRY SHEET'!BG59,"")</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SHEET'!BN59=""),'DATA ENTRY SHEET'!BN59,"")</f>
        <v/>
      </c>
      <c r="BY39" s="1469"/>
      <c r="BZ39" s="1469"/>
      <c r="CA39" s="1470"/>
      <c r="CB39" s="1465" t="str">
        <f>IF(NOT('DATA ENTRY SHEET'!AR59=""),'DATA ENTRY SHEET'!AR59,"")</f>
        <v/>
      </c>
      <c r="CC39" s="1466"/>
      <c r="CD39" s="1467"/>
      <c r="CE39" s="1471"/>
      <c r="CF39" s="1472"/>
      <c r="CG39" s="1472"/>
      <c r="CH39" s="1473"/>
      <c r="CI39" s="190"/>
      <c r="CJ39" s="190"/>
      <c r="CK39" s="190"/>
      <c r="CL39" s="190"/>
      <c r="CM39" s="190"/>
      <c r="CN39" s="190"/>
      <c r="CO39" s="190"/>
      <c r="CP39" s="190"/>
    </row>
    <row r="40" spans="1:94" ht="15" customHeight="1" x14ac:dyDescent="0.2">
      <c r="A40" s="432"/>
      <c r="B40" s="1501" t="str">
        <f>IF(NOT('DATA ENTRY SHEET'!B59=""),'DATA ENTRY SHEET'!B59,"")</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SHEET'!AD59=""),'DATA ENTRY SHEET'!AD59,"")</f>
        <v/>
      </c>
      <c r="V40" s="1642"/>
      <c r="W40" s="1642"/>
      <c r="X40" s="1642"/>
      <c r="Y40" s="1642"/>
      <c r="Z40" s="1642"/>
      <c r="AA40" s="1642"/>
      <c r="AB40" s="1643"/>
      <c r="AC40" s="1644" t="str">
        <f>IF(NOT('DATA ENTRY SHEET'!BA59=""),IF('DATA ENTRY SHEET'!F59="","UPK?",TEXT('DATA ENTRY SHEET'!BA59/'DATA ENTRY SHEET'!F59,"$#0.00")),"")</f>
        <v/>
      </c>
      <c r="AD40" s="1645"/>
      <c r="AE40" s="1645"/>
      <c r="AF40" s="1646"/>
      <c r="AG40" s="1644" t="str">
        <f>IF(NOT('DATA ENTRY SHEET'!BB59=""),IF('DATA ENTRY SHEET'!F59="","UPK?",TEXT('DATA ENTRY SHEET'!BB59/'DATA ENTRY SHEET'!F59,"$#0.00")),"")</f>
        <v/>
      </c>
      <c r="AH40" s="1645"/>
      <c r="AI40" s="1645"/>
      <c r="AJ40" s="1646"/>
      <c r="AK40" s="1644" t="str">
        <f>IF(NOT('DATA ENTRY SHEET'!BC59=""),IF('DATA ENTRY SHEET'!F59="","UPK?",TEXT('DATA ENTRY SHEET'!BC59/'DATA ENTRY SHEET'!F59,"$#0.00")),"")</f>
        <v/>
      </c>
      <c r="AL40" s="1645"/>
      <c r="AM40" s="1645"/>
      <c r="AN40" s="1646"/>
      <c r="AO40" s="1510" t="str">
        <f>IF(NOT('DATA ENTRY SHEET'!BH59=""),'DATA ENTRY SHEET'!BH59,"")</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SHEET'!BK59=""),'DATA ENTRY SHEET'!BK59,"")</f>
        <v/>
      </c>
      <c r="BG40" s="1481"/>
      <c r="BH40" s="1481"/>
      <c r="BI40" s="1481"/>
      <c r="BJ40" s="1481"/>
      <c r="BK40" s="1482"/>
      <c r="BL40" s="1480" t="str">
        <f>IF(NOT('DATA ENTRY SHEET'!BL59=""),'DATA ENTRY SHEET'!BL59,"")</f>
        <v/>
      </c>
      <c r="BM40" s="1481"/>
      <c r="BN40" s="1481"/>
      <c r="BO40" s="1481"/>
      <c r="BP40" s="1481"/>
      <c r="BQ40" s="1482"/>
      <c r="BR40" s="1480" t="str">
        <f>IF(NOT('DATA ENTRY SHEET'!BM59=""),'DATA ENTRY SHEET'!BM59,"")</f>
        <v/>
      </c>
      <c r="BS40" s="1481"/>
      <c r="BT40" s="1481"/>
      <c r="BU40" s="1481"/>
      <c r="BV40" s="1481"/>
      <c r="BW40" s="1482"/>
      <c r="BX40" s="1483" t="str">
        <f>IF(NOT('DATA ENTRY SHEET'!BO59=""),'DATA ENTRY SHEET'!BO59,"")</f>
        <v/>
      </c>
      <c r="BY40" s="1484"/>
      <c r="BZ40" s="1484"/>
      <c r="CA40" s="1485"/>
      <c r="CB40" s="1486"/>
      <c r="CC40" s="1487"/>
      <c r="CD40" s="1488"/>
      <c r="CE40" s="1474"/>
      <c r="CF40" s="1475"/>
      <c r="CG40" s="1475"/>
      <c r="CH40" s="1476"/>
      <c r="CI40" s="190"/>
      <c r="CJ40" s="190"/>
      <c r="CK40" s="190"/>
      <c r="CL40" s="190"/>
      <c r="CM40" s="190"/>
      <c r="CN40" s="190"/>
      <c r="CO40" s="190"/>
      <c r="CP40" s="190"/>
    </row>
    <row r="41" spans="1:94" ht="15" customHeight="1" x14ac:dyDescent="0.2">
      <c r="A41" s="432"/>
      <c r="B41" s="1615" t="str">
        <f>IF(NOT('DATA ENTRY SHEET'!C59=""),'DATA ENTRY SHEET'!C59,"")</f>
        <v/>
      </c>
      <c r="C41" s="1616"/>
      <c r="D41" s="1616"/>
      <c r="E41" s="1616"/>
      <c r="F41" s="1616"/>
      <c r="G41" s="1616"/>
      <c r="H41" s="1616"/>
      <c r="I41" s="1616"/>
      <c r="J41" s="1616"/>
      <c r="K41" s="1616"/>
      <c r="L41" s="1616"/>
      <c r="M41" s="1616"/>
      <c r="N41" s="1616"/>
      <c r="O41" s="1616"/>
      <c r="P41" s="1616"/>
      <c r="Q41" s="1616"/>
      <c r="R41" s="1616"/>
      <c r="S41" s="1616"/>
      <c r="T41" s="655" t="str">
        <f>IF('DATA ENTRY SHEET'!AG59&lt;&gt;"",LEFT('DATA ENTRY SHEET'!AG59,1),"")</f>
        <v/>
      </c>
      <c r="U41" s="1650" t="str">
        <f>IF(NOT('DATA ENTRY SHEET'!AF59=""),'DATA ENTRY SHEET'!AF59,"")</f>
        <v/>
      </c>
      <c r="V41" s="1651"/>
      <c r="W41" s="1651"/>
      <c r="X41" s="1651"/>
      <c r="Y41" s="1651"/>
      <c r="Z41" s="1651"/>
      <c r="AA41" s="1651"/>
      <c r="AB41" s="1652"/>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SHEET'!BI59=""),'DATA ENTRY SHEET'!BI59,"")</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SHEET'!BP59=""),'DATA ENTRY SHEET'!BP59,"")</f>
        <v/>
      </c>
      <c r="BY41" s="1484"/>
      <c r="BZ41" s="1484"/>
      <c r="CA41" s="1485"/>
      <c r="CB41" s="1513" t="str">
        <f>IF(NOT('DATA ENTRY SHEET'!AP59=""),'DATA ENTRY SHEET'!AP59,"")</f>
        <v/>
      </c>
      <c r="CC41" s="1514"/>
      <c r="CD41" s="1515"/>
      <c r="CE41" s="1474"/>
      <c r="CF41" s="1475"/>
      <c r="CG41" s="1475"/>
      <c r="CH41" s="1476"/>
      <c r="CI41" s="190"/>
      <c r="CJ41" s="190"/>
      <c r="CK41" s="190"/>
      <c r="CL41" s="190"/>
      <c r="CM41" s="190"/>
      <c r="CN41" s="190"/>
      <c r="CO41" s="190"/>
      <c r="CP41" s="190"/>
    </row>
    <row r="42" spans="1:94" ht="15" customHeight="1" thickBot="1" x14ac:dyDescent="0.25">
      <c r="A42" s="432"/>
      <c r="B42" s="1516" t="str">
        <f>IF(NOT('DATA ENTRY SHEET'!D59=""),'DATA ENTRY SHEET'!D59,"")</f>
        <v/>
      </c>
      <c r="C42" s="1517"/>
      <c r="D42" s="1517"/>
      <c r="E42" s="1518"/>
      <c r="F42" s="1519" t="str">
        <f>IF(NOT('DATA ENTRY SHEET'!E59=""),'DATA ENTRY SHEET'!E59,"")</f>
        <v/>
      </c>
      <c r="G42" s="1520"/>
      <c r="H42" s="1521"/>
      <c r="I42" s="1522" t="str">
        <f>IF(NOT('DATA ENTRY SHEET'!F59=""),'DATA ENTRY SHEET'!F59,"")</f>
        <v/>
      </c>
      <c r="J42" s="1518"/>
      <c r="K42" s="1522" t="str">
        <f>IF(NOT('DATA ENTRY SHEET'!G59=""),'DATA ENTRY SHEET'!G59,"")</f>
        <v/>
      </c>
      <c r="L42" s="1518"/>
      <c r="M42" s="1523" t="str">
        <f>IF(NOT('DATA ENTRY SHEET'!H59=""),'DATA ENTRY SHEET'!H59,"")</f>
        <v/>
      </c>
      <c r="N42" s="1524"/>
      <c r="O42" s="1524"/>
      <c r="P42" s="1524"/>
      <c r="Q42" s="1525"/>
      <c r="R42" s="1522" t="str">
        <f>IF(NOT('DATA ENTRY SHEET'!I59=""),'DATA ENTRY SHEET'!I59,"")</f>
        <v/>
      </c>
      <c r="S42" s="1517"/>
      <c r="T42" s="1518"/>
      <c r="U42" s="1647" t="str">
        <f>IF(NOT('DATA ENTRY SHEET'!AE59=""),'DATA ENTRY SHEET'!AE59,"")</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SHEET'!BJ59=""),'DATA ENTRY SHEET'!BJ59,"")</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SHEET'!AU59=""),'DATA ENTRY SHEET'!AU59,"")</f>
        <v/>
      </c>
      <c r="BV42" s="1569"/>
      <c r="BW42" s="1570"/>
      <c r="BX42" s="1571"/>
      <c r="BY42" s="1572"/>
      <c r="BZ42" s="1572"/>
      <c r="CA42" s="1573"/>
      <c r="CB42" s="1556" t="str">
        <f>IF(NOT('DATA ENTRY SHEET'!AQ59=""),'DATA ENTRY SHEET'!AQ59,"")</f>
        <v/>
      </c>
      <c r="CC42" s="1557"/>
      <c r="CD42" s="1558"/>
      <c r="CE42" s="1477"/>
      <c r="CF42" s="1478"/>
      <c r="CG42" s="1478"/>
      <c r="CH42" s="1479"/>
      <c r="CI42" s="190"/>
      <c r="CJ42" s="190"/>
      <c r="CK42" s="190"/>
      <c r="CL42" s="190"/>
      <c r="CM42" s="190"/>
      <c r="CN42" s="190"/>
      <c r="CO42" s="190"/>
      <c r="CP42" s="190"/>
    </row>
    <row r="43" spans="1:94"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row>
    <row r="64" spans="1:94" x14ac:dyDescent="0.2">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 ref="B16:S16"/>
    <mergeCell ref="B21:S21"/>
    <mergeCell ref="B26:S26"/>
    <mergeCell ref="B31:S31"/>
    <mergeCell ref="B36:S36"/>
    <mergeCell ref="B37:E37"/>
    <mergeCell ref="F37:H37"/>
    <mergeCell ref="I37:J37"/>
    <mergeCell ref="K37:L37"/>
    <mergeCell ref="M37:Q37"/>
    <mergeCell ref="R37:T37"/>
    <mergeCell ref="B35:T35"/>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AZ41:BB41"/>
    <mergeCell ref="BC41:BE41"/>
    <mergeCell ref="BF41:BK41"/>
    <mergeCell ref="BL41:BQ41"/>
    <mergeCell ref="AC41:AF41"/>
    <mergeCell ref="AG41:AJ41"/>
    <mergeCell ref="AK41:AN41"/>
    <mergeCell ref="AO41:AS41"/>
    <mergeCell ref="AT40:AV40"/>
    <mergeCell ref="AW40:AY40"/>
    <mergeCell ref="AZ40:BB40"/>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T31:AV31"/>
    <mergeCell ref="AW31:AY31"/>
    <mergeCell ref="AZ31:BB31"/>
    <mergeCell ref="BC31:BE31"/>
    <mergeCell ref="BF31:BK31"/>
    <mergeCell ref="BL31:BQ31"/>
    <mergeCell ref="U31:AB31"/>
    <mergeCell ref="AC31:AF31"/>
    <mergeCell ref="AG31:AJ31"/>
    <mergeCell ref="AK31:AN31"/>
    <mergeCell ref="AO31:AS31"/>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AT21:AV21"/>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1679" t="s">
        <v>793</v>
      </c>
      <c r="AU2" s="1679"/>
      <c r="AV2" s="1679"/>
      <c r="AW2" s="1679"/>
      <c r="AX2" s="1679"/>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1109"/>
      <c r="BG3" s="1109"/>
      <c r="BH3" s="1109"/>
      <c r="BI3" s="1109"/>
      <c r="BJ3" s="1109"/>
      <c r="BK3" s="1109"/>
      <c r="BL3" s="1109"/>
      <c r="BM3" s="1109"/>
      <c r="BN3" s="1109"/>
      <c r="BO3" s="1109"/>
      <c r="BP3" s="1109"/>
      <c r="BQ3" s="1109"/>
      <c r="BR3" s="1109"/>
      <c r="BS3" s="1109"/>
      <c r="BT3" s="1109"/>
      <c r="BU3" s="1109"/>
      <c r="BV3" s="1109"/>
      <c r="BW3" s="1109"/>
      <c r="BX3" s="1109"/>
      <c r="BY3" s="1109"/>
      <c r="BZ3" s="1109"/>
      <c r="CA3" s="1109"/>
      <c r="CB3" s="1109"/>
      <c r="CC3" s="1109"/>
      <c r="CD3" s="1109"/>
      <c r="CE3" s="1109"/>
      <c r="CF3" s="1109"/>
      <c r="CG3" s="1109"/>
      <c r="CH3" s="1109"/>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115"/>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1102</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357" t="s">
        <v>13</v>
      </c>
      <c r="C10" s="1355"/>
      <c r="D10" s="1355"/>
      <c r="E10" s="1355"/>
      <c r="F10" s="1355"/>
      <c r="G10" s="1355"/>
      <c r="H10" s="1355"/>
      <c r="I10" s="1355"/>
      <c r="J10" s="1355"/>
      <c r="K10" s="1355"/>
      <c r="L10" s="1355"/>
      <c r="M10" s="1355"/>
      <c r="N10" s="1355"/>
      <c r="O10" s="1355"/>
      <c r="P10" s="1355"/>
      <c r="Q10" s="1355"/>
      <c r="R10" s="1355"/>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25">
      <c r="A11" s="190"/>
      <c r="B11" s="792" t="s">
        <v>14</v>
      </c>
      <c r="C11" s="793"/>
      <c r="D11" s="793"/>
      <c r="E11" s="793"/>
      <c r="F11" s="793"/>
      <c r="G11" s="793"/>
      <c r="H11" s="793"/>
      <c r="I11" s="793"/>
      <c r="J11" s="793"/>
      <c r="K11" s="793"/>
      <c r="L11" s="793"/>
      <c r="M11" s="793"/>
      <c r="N11" s="793"/>
      <c r="O11" s="793"/>
      <c r="P11" s="793"/>
      <c r="Q11" s="793"/>
      <c r="R11" s="793"/>
      <c r="S11" s="794" t="s">
        <v>1072</v>
      </c>
      <c r="T11" s="795"/>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2">
      <c r="A14" s="480">
        <v>41</v>
      </c>
      <c r="B14" s="1301"/>
      <c r="C14" s="1302"/>
      <c r="D14" s="1302"/>
      <c r="E14" s="1302"/>
      <c r="F14" s="1302"/>
      <c r="G14" s="1302"/>
      <c r="H14" s="1302"/>
      <c r="I14" s="1302"/>
      <c r="J14" s="1302"/>
      <c r="K14" s="1302"/>
      <c r="L14" s="1302"/>
      <c r="M14" s="1302"/>
      <c r="N14" s="1302"/>
      <c r="O14" s="1302"/>
      <c r="P14" s="1302"/>
      <c r="Q14" s="1302"/>
      <c r="R14" s="1302"/>
      <c r="S14" s="1302"/>
      <c r="T14" s="1303"/>
      <c r="U14" s="1680" t="str">
        <f>IF(NOT('DATA ENTRY SHEET'!J60=""),'DATA ENTRY SHEET'!J60,"")</f>
        <v/>
      </c>
      <c r="V14" s="1681"/>
      <c r="W14" s="1681"/>
      <c r="X14" s="1681"/>
      <c r="Y14" s="1681"/>
      <c r="Z14" s="1681"/>
      <c r="AA14" s="1681"/>
      <c r="AB14" s="1682"/>
      <c r="AC14" s="1638" t="str">
        <f>IF('DATA ENTRY SHEET'!AW60&lt;&gt;"",IF(NOT(TRIM(MID($AC$8,FIND(":",$AC$8)+1,9))="EDLP"),IF(NOT(TRIM(MID($AC$8,FIND(":",$AC$8)+1,9))="NON-EDLP"),TEXT('DATA ENTRY SHEET'!AW60,"$#0.00"),_xlfn.CONCAT(TEXT('DATA ENTRY SHEET'!AW60,"$#0.00")," (NON-EDLP, ADJ is $0.00)")),_xlfn.CONCAT(TEXT('DATA ENTRY SHEET'!AW60,"$#0.00")," (EDLP, ADJ is $0.00)")),"")</f>
        <v/>
      </c>
      <c r="AD14" s="1639"/>
      <c r="AE14" s="1639"/>
      <c r="AF14" s="1639"/>
      <c r="AG14" s="1639"/>
      <c r="AH14" s="1639"/>
      <c r="AI14" s="1639"/>
      <c r="AJ14" s="1639"/>
      <c r="AK14" s="1639"/>
      <c r="AL14" s="1639"/>
      <c r="AM14" s="1639"/>
      <c r="AN14" s="1640"/>
      <c r="AO14" s="1450" t="str">
        <f>IF(NOT('DATA ENTRY SHEET'!BG60=""),'DATA ENTRY SHEET'!BG60,"")</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SHEET'!BN60=""),'DATA ENTRY SHEET'!BN60,"")</f>
        <v/>
      </c>
      <c r="BY14" s="1469"/>
      <c r="BZ14" s="1469"/>
      <c r="CA14" s="1470"/>
      <c r="CB14" s="1465" t="str">
        <f>IF(NOT('DATA ENTRY SHEET'!AR60=""),'DATA ENTRY SHEET'!AR60,"")</f>
        <v/>
      </c>
      <c r="CC14" s="1466"/>
      <c r="CD14" s="1467"/>
      <c r="CE14" s="1471"/>
      <c r="CF14" s="1472"/>
      <c r="CG14" s="1472"/>
      <c r="CH14" s="1473"/>
      <c r="CI14" s="190"/>
      <c r="CJ14" s="190"/>
      <c r="CK14" s="190"/>
      <c r="CL14" s="190"/>
      <c r="CM14" s="190"/>
      <c r="CN14" s="190"/>
      <c r="CO14" s="190"/>
      <c r="CP14" s="190"/>
    </row>
    <row r="15" spans="1:115" ht="15" customHeight="1" x14ac:dyDescent="0.2">
      <c r="A15" s="480"/>
      <c r="B15" s="1501" t="str">
        <f>IF(NOT('DATA ENTRY SHEET'!B60=""),'DATA ENTRY SHEET'!B60,"")</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SHEET'!AD60=""),'DATA ENTRY SHEET'!AD60,"")</f>
        <v/>
      </c>
      <c r="V15" s="1642"/>
      <c r="W15" s="1642"/>
      <c r="X15" s="1642"/>
      <c r="Y15" s="1642"/>
      <c r="Z15" s="1642"/>
      <c r="AA15" s="1642"/>
      <c r="AB15" s="1643"/>
      <c r="AC15" s="1644" t="str">
        <f>IF(NOT('DATA ENTRY SHEET'!BA60=""),IF('DATA ENTRY SHEET'!F60="","UPK?",TEXT('DATA ENTRY SHEET'!BA60/'DATA ENTRY SHEET'!F60,"$#0.00")),"")</f>
        <v/>
      </c>
      <c r="AD15" s="1645"/>
      <c r="AE15" s="1645"/>
      <c r="AF15" s="1646"/>
      <c r="AG15" s="1644" t="str">
        <f>IF(NOT('DATA ENTRY SHEET'!BB60=""),IF('DATA ENTRY SHEET'!F60="","UPK?",TEXT('DATA ENTRY SHEET'!BB60/'DATA ENTRY SHEET'!F60,"$#0.00")),"")</f>
        <v/>
      </c>
      <c r="AH15" s="1645"/>
      <c r="AI15" s="1645"/>
      <c r="AJ15" s="1646"/>
      <c r="AK15" s="1644" t="str">
        <f>IF(NOT('DATA ENTRY SHEET'!BC60=""),IF('DATA ENTRY SHEET'!F60="","UPK?",TEXT('DATA ENTRY SHEET'!BC60/'DATA ENTRY SHEET'!F60,"$#0.00")),"")</f>
        <v/>
      </c>
      <c r="AL15" s="1645"/>
      <c r="AM15" s="1645"/>
      <c r="AN15" s="1646"/>
      <c r="AO15" s="1510" t="str">
        <f>IF(NOT('DATA ENTRY SHEET'!BH60=""),'DATA ENTRY SHEET'!BH60,"")</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SHEET'!BK60=""),'DATA ENTRY SHEET'!BK60,"")</f>
        <v/>
      </c>
      <c r="BG15" s="1481"/>
      <c r="BH15" s="1481"/>
      <c r="BI15" s="1481"/>
      <c r="BJ15" s="1481"/>
      <c r="BK15" s="1482"/>
      <c r="BL15" s="1480" t="str">
        <f>IF(NOT('DATA ENTRY SHEET'!BL60=""),'DATA ENTRY SHEET'!BL60,"")</f>
        <v/>
      </c>
      <c r="BM15" s="1481"/>
      <c r="BN15" s="1481"/>
      <c r="BO15" s="1481"/>
      <c r="BP15" s="1481"/>
      <c r="BQ15" s="1482"/>
      <c r="BR15" s="1480" t="str">
        <f>IF(NOT('DATA ENTRY SHEET'!BM60=""),'DATA ENTRY SHEET'!BM60,"")</f>
        <v/>
      </c>
      <c r="BS15" s="1481"/>
      <c r="BT15" s="1481"/>
      <c r="BU15" s="1481"/>
      <c r="BV15" s="1481"/>
      <c r="BW15" s="1482"/>
      <c r="BX15" s="1483" t="str">
        <f>IF(NOT('DATA ENTRY SHEET'!BO60=""),'DATA ENTRY SHEET'!BO60,"")</f>
        <v/>
      </c>
      <c r="BY15" s="1484"/>
      <c r="BZ15" s="1484"/>
      <c r="CA15" s="1485"/>
      <c r="CB15" s="1486"/>
      <c r="CC15" s="1487"/>
      <c r="CD15" s="1488"/>
      <c r="CE15" s="1474"/>
      <c r="CF15" s="1475"/>
      <c r="CG15" s="1475"/>
      <c r="CH15" s="1476"/>
      <c r="CI15" s="190"/>
      <c r="CJ15" s="190"/>
      <c r="CK15" s="190"/>
      <c r="CL15" s="190"/>
      <c r="CM15" s="190"/>
      <c r="CN15" s="190"/>
      <c r="CO15" s="190"/>
      <c r="CP15" s="190"/>
    </row>
    <row r="16" spans="1:115" ht="15" customHeight="1" x14ac:dyDescent="0.2">
      <c r="A16" s="480"/>
      <c r="B16" s="1501" t="str">
        <f>IF(NOT('DATA ENTRY SHEET'!C60=""),'DATA ENTRY SHEET'!C60,"")</f>
        <v/>
      </c>
      <c r="C16" s="1502"/>
      <c r="D16" s="1502"/>
      <c r="E16" s="1502"/>
      <c r="F16" s="1502"/>
      <c r="G16" s="1502"/>
      <c r="H16" s="1502"/>
      <c r="I16" s="1502"/>
      <c r="J16" s="1502"/>
      <c r="K16" s="1502"/>
      <c r="L16" s="1502"/>
      <c r="M16" s="1502"/>
      <c r="N16" s="1502"/>
      <c r="O16" s="1502"/>
      <c r="P16" s="1502"/>
      <c r="Q16" s="1502"/>
      <c r="R16" s="1502"/>
      <c r="S16" s="1502"/>
      <c r="T16" s="796" t="str">
        <f>IF('DATA ENTRY SHEET'!AG60&lt;&gt;"",LEFT('DATA ENTRY SHEET'!AG60,1),"")</f>
        <v/>
      </c>
      <c r="U16" s="1686" t="str">
        <f>IF(NOT('DATA ENTRY SHEET'!AF60=""),'DATA ENTRY SHEET'!AF60,"")</f>
        <v/>
      </c>
      <c r="V16" s="1687"/>
      <c r="W16" s="1687"/>
      <c r="X16" s="1687"/>
      <c r="Y16" s="1687"/>
      <c r="Z16" s="1687"/>
      <c r="AA16" s="1687"/>
      <c r="AB16" s="1688"/>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SHEET'!BI60=""),'DATA ENTRY SHEET'!BI60,"")</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SHEET'!BP60=""),'DATA ENTRY SHEET'!BP60,"")</f>
        <v/>
      </c>
      <c r="BY16" s="1484"/>
      <c r="BZ16" s="1484"/>
      <c r="CA16" s="1485"/>
      <c r="CB16" s="1513" t="str">
        <f>IF(NOT('DATA ENTRY SHEET'!AP60=""),'DATA ENTRY SHEET'!AP60,"")</f>
        <v/>
      </c>
      <c r="CC16" s="1514"/>
      <c r="CD16" s="1515"/>
      <c r="CE16" s="1474"/>
      <c r="CF16" s="1475"/>
      <c r="CG16" s="1475"/>
      <c r="CH16" s="1476"/>
      <c r="CI16" s="190"/>
      <c r="CJ16" s="190"/>
      <c r="CK16" s="190"/>
      <c r="CL16" s="190"/>
      <c r="CM16" s="190"/>
      <c r="CN16" s="190"/>
      <c r="CO16" s="190"/>
      <c r="CP16" s="190"/>
    </row>
    <row r="17" spans="1:94" ht="15" customHeight="1" thickBot="1" x14ac:dyDescent="0.25">
      <c r="A17" s="480"/>
      <c r="B17" s="1516" t="str">
        <f>IF(NOT('DATA ENTRY SHEET'!D60=""),'DATA ENTRY SHEET'!D60,"")</f>
        <v/>
      </c>
      <c r="C17" s="1517"/>
      <c r="D17" s="1517"/>
      <c r="E17" s="1518"/>
      <c r="F17" s="1519" t="str">
        <f>IF(NOT('DATA ENTRY SHEET'!E60=""),'DATA ENTRY SHEET'!E60,"")</f>
        <v/>
      </c>
      <c r="G17" s="1520"/>
      <c r="H17" s="1521"/>
      <c r="I17" s="1522" t="str">
        <f>IF(NOT('DATA ENTRY SHEET'!F60=""),'DATA ENTRY SHEET'!F60,"")</f>
        <v/>
      </c>
      <c r="J17" s="1518"/>
      <c r="K17" s="1522" t="str">
        <f>IF(NOT('DATA ENTRY SHEET'!G60=""),'DATA ENTRY SHEET'!G60,"")</f>
        <v/>
      </c>
      <c r="L17" s="1518"/>
      <c r="M17" s="1523" t="str">
        <f>IF(NOT('DATA ENTRY SHEET'!H60=""),'DATA ENTRY SHEET'!H60,"")</f>
        <v/>
      </c>
      <c r="N17" s="1524"/>
      <c r="O17" s="1524"/>
      <c r="P17" s="1524"/>
      <c r="Q17" s="1525"/>
      <c r="R17" s="1522" t="str">
        <f>IF(NOT('DATA ENTRY SHEET'!I60=""),'DATA ENTRY SHEET'!I60,"")</f>
        <v/>
      </c>
      <c r="S17" s="1517"/>
      <c r="T17" s="1518"/>
      <c r="U17" s="1683" t="str">
        <f>IF(NOT('DATA ENTRY SHEET'!AE60=""),'DATA ENTRY SHEET'!AE60,"")</f>
        <v/>
      </c>
      <c r="V17" s="1684"/>
      <c r="W17" s="1684"/>
      <c r="X17" s="1684"/>
      <c r="Y17" s="1684"/>
      <c r="Z17" s="1684"/>
      <c r="AA17" s="1684"/>
      <c r="AB17" s="1685"/>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SHEET'!BJ60=""),'DATA ENTRY SHEET'!BJ60,"")</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SHEET'!AU60=""),'DATA ENTRY SHEET'!AU60,"")</f>
        <v/>
      </c>
      <c r="BV17" s="1569"/>
      <c r="BW17" s="1570"/>
      <c r="BX17" s="1571"/>
      <c r="BY17" s="1572"/>
      <c r="BZ17" s="1572"/>
      <c r="CA17" s="1573"/>
      <c r="CB17" s="1556" t="str">
        <f>IF(NOT('DATA ENTRY SHEET'!AQ60=""),'DATA ENTRY SHEET'!AQ60,"")</f>
        <v/>
      </c>
      <c r="CC17" s="1557"/>
      <c r="CD17" s="1558"/>
      <c r="CE17" s="1477"/>
      <c r="CF17" s="1478"/>
      <c r="CG17" s="1478"/>
      <c r="CH17" s="1479"/>
      <c r="CI17" s="190"/>
      <c r="CJ17" s="190"/>
      <c r="CK17" s="190"/>
      <c r="CL17" s="190"/>
      <c r="CM17" s="190"/>
      <c r="CN17" s="190"/>
      <c r="CO17" s="190"/>
      <c r="CP17" s="190"/>
    </row>
    <row r="18" spans="1:94"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79"/>
      <c r="V18" s="679"/>
      <c r="W18" s="679"/>
      <c r="X18" s="679"/>
      <c r="Y18" s="679"/>
      <c r="Z18" s="679"/>
      <c r="AA18" s="679"/>
      <c r="AB18" s="679"/>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2">
      <c r="A19" s="432">
        <v>42</v>
      </c>
      <c r="B19" s="1301"/>
      <c r="C19" s="1302"/>
      <c r="D19" s="1302"/>
      <c r="E19" s="1302"/>
      <c r="F19" s="1302"/>
      <c r="G19" s="1302"/>
      <c r="H19" s="1302"/>
      <c r="I19" s="1302"/>
      <c r="J19" s="1302"/>
      <c r="K19" s="1302"/>
      <c r="L19" s="1302"/>
      <c r="M19" s="1302"/>
      <c r="N19" s="1302"/>
      <c r="O19" s="1302"/>
      <c r="P19" s="1302"/>
      <c r="Q19" s="1302"/>
      <c r="R19" s="1302"/>
      <c r="S19" s="1302"/>
      <c r="T19" s="1303"/>
      <c r="U19" s="1680" t="str">
        <f>IF(NOT('DATA ENTRY SHEET'!J61=""),'DATA ENTRY SHEET'!J61,"")</f>
        <v/>
      </c>
      <c r="V19" s="1681"/>
      <c r="W19" s="1681"/>
      <c r="X19" s="1681"/>
      <c r="Y19" s="1681"/>
      <c r="Z19" s="1681"/>
      <c r="AA19" s="1681"/>
      <c r="AB19" s="1682"/>
      <c r="AC19" s="1638" t="str">
        <f>IF('DATA ENTRY SHEET'!AW61&lt;&gt;"",IF(NOT(TRIM(MID($AC$8,FIND(":",$AC$8)+1,9))="EDLP"),IF(NOT(TRIM(MID($AC$8,FIND(":",$AC$8)+1,9))="NON-EDLP"),TEXT('DATA ENTRY SHEET'!AW61,"$#0.00"),_xlfn.CONCAT(TEXT('DATA ENTRY SHEET'!AW61,"$#0.00")," (NON-EDLP, ADJ is $0.00)")),_xlfn.CONCAT(TEXT('DATA ENTRY SHEET'!AW61,"$#0.00")," (EDLP, ADJ is $0.00)")),"")</f>
        <v/>
      </c>
      <c r="AD19" s="1639"/>
      <c r="AE19" s="1639"/>
      <c r="AF19" s="1639"/>
      <c r="AG19" s="1639"/>
      <c r="AH19" s="1639"/>
      <c r="AI19" s="1639"/>
      <c r="AJ19" s="1639"/>
      <c r="AK19" s="1639"/>
      <c r="AL19" s="1639"/>
      <c r="AM19" s="1639"/>
      <c r="AN19" s="1640"/>
      <c r="AO19" s="1450" t="str">
        <f>IF(NOT('DATA ENTRY SHEET'!BG61=""),'DATA ENTRY SHEET'!BG61,"")</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SHEET'!BN61=""),'DATA ENTRY SHEET'!BN61,"")</f>
        <v/>
      </c>
      <c r="BY19" s="1469"/>
      <c r="BZ19" s="1469"/>
      <c r="CA19" s="1470"/>
      <c r="CB19" s="1465" t="str">
        <f>IF(NOT('DATA ENTRY SHEET'!AR61=""),'DATA ENTRY SHEET'!AR61,"")</f>
        <v/>
      </c>
      <c r="CC19" s="1466"/>
      <c r="CD19" s="1467"/>
      <c r="CE19" s="1471"/>
      <c r="CF19" s="1472"/>
      <c r="CG19" s="1472"/>
      <c r="CH19" s="1473"/>
      <c r="CI19" s="190"/>
      <c r="CJ19" s="190"/>
      <c r="CK19" s="190"/>
      <c r="CL19" s="190"/>
      <c r="CM19" s="190"/>
      <c r="CN19" s="190"/>
      <c r="CO19" s="190"/>
      <c r="CP19" s="190"/>
    </row>
    <row r="20" spans="1:94" ht="15" customHeight="1" x14ac:dyDescent="0.2">
      <c r="A20" s="432"/>
      <c r="B20" s="1501" t="str">
        <f>IF(NOT('DATA ENTRY SHEET'!B61=""),'DATA ENTRY SHEET'!B61,"")</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SHEET'!AD61=""),'DATA ENTRY SHEET'!AD61,"")</f>
        <v/>
      </c>
      <c r="V20" s="1642"/>
      <c r="W20" s="1642"/>
      <c r="X20" s="1642"/>
      <c r="Y20" s="1642"/>
      <c r="Z20" s="1642"/>
      <c r="AA20" s="1642"/>
      <c r="AB20" s="1643"/>
      <c r="AC20" s="1644" t="str">
        <f>IF(NOT('DATA ENTRY SHEET'!BA61=""),IF('DATA ENTRY SHEET'!F61="","UPK?",TEXT('DATA ENTRY SHEET'!BA61/'DATA ENTRY SHEET'!F61,"$#0.00")),"")</f>
        <v/>
      </c>
      <c r="AD20" s="1645"/>
      <c r="AE20" s="1645"/>
      <c r="AF20" s="1646"/>
      <c r="AG20" s="1644" t="str">
        <f>IF(NOT('DATA ENTRY SHEET'!BB61=""),IF('DATA ENTRY SHEET'!F61="","UPK?",TEXT('DATA ENTRY SHEET'!BB61/'DATA ENTRY SHEET'!F61,"$#0.00")),"")</f>
        <v/>
      </c>
      <c r="AH20" s="1645"/>
      <c r="AI20" s="1645"/>
      <c r="AJ20" s="1646"/>
      <c r="AK20" s="1644" t="str">
        <f>IF(NOT('DATA ENTRY SHEET'!BC61=""),IF('DATA ENTRY SHEET'!F61="","UPK?",TEXT('DATA ENTRY SHEET'!BC61/'DATA ENTRY SHEET'!F61,"$#0.00")),"")</f>
        <v/>
      </c>
      <c r="AL20" s="1645"/>
      <c r="AM20" s="1645"/>
      <c r="AN20" s="1646"/>
      <c r="AO20" s="1510" t="str">
        <f>IF(NOT('DATA ENTRY SHEET'!BH61=""),'DATA ENTRY SHEET'!BH61,"")</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SHEET'!BK61=""),'DATA ENTRY SHEET'!BK61,"")</f>
        <v/>
      </c>
      <c r="BG20" s="1481"/>
      <c r="BH20" s="1481"/>
      <c r="BI20" s="1481"/>
      <c r="BJ20" s="1481"/>
      <c r="BK20" s="1482"/>
      <c r="BL20" s="1480" t="str">
        <f>IF(NOT('DATA ENTRY SHEET'!BL61=""),'DATA ENTRY SHEET'!BL61,"")</f>
        <v/>
      </c>
      <c r="BM20" s="1481"/>
      <c r="BN20" s="1481"/>
      <c r="BO20" s="1481"/>
      <c r="BP20" s="1481"/>
      <c r="BQ20" s="1482"/>
      <c r="BR20" s="1480" t="str">
        <f>IF(NOT('DATA ENTRY SHEET'!BM61=""),'DATA ENTRY SHEET'!BM61,"")</f>
        <v/>
      </c>
      <c r="BS20" s="1481"/>
      <c r="BT20" s="1481"/>
      <c r="BU20" s="1481"/>
      <c r="BV20" s="1481"/>
      <c r="BW20" s="1482"/>
      <c r="BX20" s="1483" t="str">
        <f>IF(NOT('DATA ENTRY SHEET'!BO61=""),'DATA ENTRY SHEET'!BO61,"")</f>
        <v/>
      </c>
      <c r="BY20" s="1484"/>
      <c r="BZ20" s="1484"/>
      <c r="CA20" s="1485"/>
      <c r="CB20" s="1486"/>
      <c r="CC20" s="1487"/>
      <c r="CD20" s="1488"/>
      <c r="CE20" s="1474"/>
      <c r="CF20" s="1475"/>
      <c r="CG20" s="1475"/>
      <c r="CH20" s="1476"/>
      <c r="CI20" s="190"/>
      <c r="CJ20" s="190"/>
      <c r="CK20" s="190"/>
      <c r="CL20" s="190"/>
      <c r="CM20" s="190"/>
      <c r="CN20" s="190"/>
      <c r="CO20" s="190"/>
      <c r="CP20" s="190"/>
    </row>
    <row r="21" spans="1:94" ht="15" customHeight="1" x14ac:dyDescent="0.2">
      <c r="A21" s="432"/>
      <c r="B21" s="1501" t="str">
        <f>IF(NOT('DATA ENTRY SHEET'!C61=""),'DATA ENTRY SHEET'!C61,"")</f>
        <v/>
      </c>
      <c r="C21" s="1502"/>
      <c r="D21" s="1502"/>
      <c r="E21" s="1502"/>
      <c r="F21" s="1502"/>
      <c r="G21" s="1502"/>
      <c r="H21" s="1502"/>
      <c r="I21" s="1502"/>
      <c r="J21" s="1502"/>
      <c r="K21" s="1502"/>
      <c r="L21" s="1502"/>
      <c r="M21" s="1502"/>
      <c r="N21" s="1502"/>
      <c r="O21" s="1502"/>
      <c r="P21" s="1502"/>
      <c r="Q21" s="1502"/>
      <c r="R21" s="1502"/>
      <c r="S21" s="1502"/>
      <c r="T21" s="796" t="str">
        <f>IF('DATA ENTRY SHEET'!AG61&lt;&gt;"",LEFT('DATA ENTRY SHEET'!AG61,1),"")</f>
        <v/>
      </c>
      <c r="U21" s="1686" t="str">
        <f>IF(NOT('DATA ENTRY SHEET'!AF61=""),'DATA ENTRY SHEET'!AF61,"")</f>
        <v/>
      </c>
      <c r="V21" s="1687"/>
      <c r="W21" s="1687"/>
      <c r="X21" s="1687"/>
      <c r="Y21" s="1687"/>
      <c r="Z21" s="1687"/>
      <c r="AA21" s="1687"/>
      <c r="AB21" s="1688"/>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SHEET'!BI61=""),'DATA ENTRY SHEET'!BI61,"")</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SHEET'!BP61=""),'DATA ENTRY SHEET'!BP61,"")</f>
        <v/>
      </c>
      <c r="BY21" s="1484"/>
      <c r="BZ21" s="1484"/>
      <c r="CA21" s="1485"/>
      <c r="CB21" s="1513" t="str">
        <f>IF(NOT('DATA ENTRY SHEET'!AP61=""),'DATA ENTRY SHEET'!AP61,"")</f>
        <v/>
      </c>
      <c r="CC21" s="1514"/>
      <c r="CD21" s="1515"/>
      <c r="CE21" s="1474"/>
      <c r="CF21" s="1475"/>
      <c r="CG21" s="1475"/>
      <c r="CH21" s="1476"/>
      <c r="CI21" s="190"/>
      <c r="CJ21" s="190"/>
      <c r="CK21" s="190"/>
      <c r="CL21" s="190"/>
      <c r="CM21" s="190"/>
      <c r="CN21" s="190"/>
      <c r="CO21" s="190"/>
      <c r="CP21" s="190"/>
    </row>
    <row r="22" spans="1:94" ht="15" customHeight="1" thickBot="1" x14ac:dyDescent="0.25">
      <c r="A22" s="432"/>
      <c r="B22" s="1516" t="str">
        <f>IF(NOT('DATA ENTRY SHEET'!D61=""),'DATA ENTRY SHEET'!D61,"")</f>
        <v/>
      </c>
      <c r="C22" s="1517"/>
      <c r="D22" s="1517"/>
      <c r="E22" s="1518"/>
      <c r="F22" s="1519" t="str">
        <f>IF(NOT('DATA ENTRY SHEET'!E61=""),'DATA ENTRY SHEET'!E61,"")</f>
        <v/>
      </c>
      <c r="G22" s="1520"/>
      <c r="H22" s="1521"/>
      <c r="I22" s="1522" t="str">
        <f>IF(NOT('DATA ENTRY SHEET'!F61=""),'DATA ENTRY SHEET'!F61,"")</f>
        <v/>
      </c>
      <c r="J22" s="1518"/>
      <c r="K22" s="1522" t="str">
        <f>IF(NOT('DATA ENTRY SHEET'!G61=""),'DATA ENTRY SHEET'!G61,"")</f>
        <v/>
      </c>
      <c r="L22" s="1518"/>
      <c r="M22" s="1523" t="str">
        <f>IF(NOT('DATA ENTRY SHEET'!H61=""),'DATA ENTRY SHEET'!H61,"")</f>
        <v/>
      </c>
      <c r="N22" s="1524"/>
      <c r="O22" s="1524"/>
      <c r="P22" s="1524"/>
      <c r="Q22" s="1525"/>
      <c r="R22" s="1522" t="str">
        <f>IF(NOT('DATA ENTRY SHEET'!I61=""),'DATA ENTRY SHEET'!I61,"")</f>
        <v/>
      </c>
      <c r="S22" s="1517"/>
      <c r="T22" s="1518"/>
      <c r="U22" s="1683" t="str">
        <f>IF(NOT('DATA ENTRY SHEET'!AE61=""),'DATA ENTRY SHEET'!AE61,"")</f>
        <v/>
      </c>
      <c r="V22" s="1684"/>
      <c r="W22" s="1684"/>
      <c r="X22" s="1684"/>
      <c r="Y22" s="1684"/>
      <c r="Z22" s="1684"/>
      <c r="AA22" s="1684"/>
      <c r="AB22" s="1685"/>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SHEET'!BJ61=""),'DATA ENTRY SHEET'!BJ61,"")</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SHEET'!AU61=""),'DATA ENTRY SHEET'!AU61,"")</f>
        <v/>
      </c>
      <c r="BV22" s="1569"/>
      <c r="BW22" s="1570"/>
      <c r="BX22" s="1571"/>
      <c r="BY22" s="1572"/>
      <c r="BZ22" s="1572"/>
      <c r="CA22" s="1573"/>
      <c r="CB22" s="1556" t="str">
        <f>IF(NOT('DATA ENTRY SHEET'!AQ61=""),'DATA ENTRY SHEET'!AQ61,"")</f>
        <v/>
      </c>
      <c r="CC22" s="1557"/>
      <c r="CD22" s="1558"/>
      <c r="CE22" s="1477"/>
      <c r="CF22" s="1478"/>
      <c r="CG22" s="1478"/>
      <c r="CH22" s="1479"/>
      <c r="CI22" s="190"/>
      <c r="CJ22" s="190"/>
      <c r="CK22" s="190"/>
      <c r="CL22" s="190"/>
      <c r="CM22" s="190"/>
      <c r="CN22" s="190"/>
      <c r="CO22" s="190"/>
      <c r="CP22" s="190"/>
    </row>
    <row r="23" spans="1:94"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79"/>
      <c r="V23" s="679"/>
      <c r="W23" s="679"/>
      <c r="X23" s="679"/>
      <c r="Y23" s="679"/>
      <c r="Z23" s="679"/>
      <c r="AA23" s="679"/>
      <c r="AB23" s="679"/>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2">
      <c r="A24" s="432">
        <v>43</v>
      </c>
      <c r="B24" s="1301"/>
      <c r="C24" s="1302"/>
      <c r="D24" s="1302"/>
      <c r="E24" s="1302"/>
      <c r="F24" s="1302"/>
      <c r="G24" s="1302"/>
      <c r="H24" s="1302"/>
      <c r="I24" s="1302"/>
      <c r="J24" s="1302"/>
      <c r="K24" s="1302"/>
      <c r="L24" s="1302"/>
      <c r="M24" s="1302"/>
      <c r="N24" s="1302"/>
      <c r="O24" s="1302"/>
      <c r="P24" s="1302"/>
      <c r="Q24" s="1302"/>
      <c r="R24" s="1302"/>
      <c r="S24" s="1302"/>
      <c r="T24" s="1303"/>
      <c r="U24" s="1680" t="str">
        <f>IF(NOT('DATA ENTRY SHEET'!J62=""),'DATA ENTRY SHEET'!J62,"")</f>
        <v/>
      </c>
      <c r="V24" s="1681"/>
      <c r="W24" s="1681"/>
      <c r="X24" s="1681"/>
      <c r="Y24" s="1681"/>
      <c r="Z24" s="1681"/>
      <c r="AA24" s="1681"/>
      <c r="AB24" s="1682"/>
      <c r="AC24" s="1638" t="str">
        <f>IF('DATA ENTRY SHEET'!AW62&lt;&gt;"",IF(NOT(TRIM(MID($AC$8,FIND(":",$AC$8)+1,9))="EDLP"),IF(NOT(TRIM(MID($AC$8,FIND(":",$AC$8)+1,9))="NON-EDLP"),TEXT('DATA ENTRY SHEET'!AW62,"$#0.00"),_xlfn.CONCAT(TEXT('DATA ENTRY SHEET'!AW62,"$#0.00")," (NON-EDLP, ADJ is $0.00)")),_xlfn.CONCAT(TEXT('DATA ENTRY SHEET'!AW62,"$#0.00")," (EDLP, ADJ is $0.00)")),"")</f>
        <v/>
      </c>
      <c r="AD24" s="1639"/>
      <c r="AE24" s="1639"/>
      <c r="AF24" s="1639"/>
      <c r="AG24" s="1639"/>
      <c r="AH24" s="1639"/>
      <c r="AI24" s="1639"/>
      <c r="AJ24" s="1639"/>
      <c r="AK24" s="1639"/>
      <c r="AL24" s="1639"/>
      <c r="AM24" s="1639"/>
      <c r="AN24" s="1640"/>
      <c r="AO24" s="1450" t="str">
        <f>IF(NOT('DATA ENTRY SHEET'!BG62=""),'DATA ENTRY SHEET'!BG62,"")</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SHEET'!BN62=""),'DATA ENTRY SHEET'!BN62,"")</f>
        <v/>
      </c>
      <c r="BY24" s="1469"/>
      <c r="BZ24" s="1469"/>
      <c r="CA24" s="1470"/>
      <c r="CB24" s="1465" t="str">
        <f>IF(NOT('DATA ENTRY SHEET'!AR62=""),'DATA ENTRY SHEET'!AR62,"")</f>
        <v/>
      </c>
      <c r="CC24" s="1466"/>
      <c r="CD24" s="1467"/>
      <c r="CE24" s="1471"/>
      <c r="CF24" s="1472"/>
      <c r="CG24" s="1472"/>
      <c r="CH24" s="1473"/>
      <c r="CI24" s="190"/>
      <c r="CJ24" s="190"/>
      <c r="CK24" s="190"/>
      <c r="CL24" s="190"/>
      <c r="CM24" s="190"/>
      <c r="CN24" s="190"/>
      <c r="CO24" s="190"/>
      <c r="CP24" s="190"/>
    </row>
    <row r="25" spans="1:94" ht="15" customHeight="1" x14ac:dyDescent="0.2">
      <c r="A25" s="432"/>
      <c r="B25" s="1501" t="str">
        <f>IF(NOT('DATA ENTRY SHEET'!B62=""),'DATA ENTRY SHEET'!B62,"")</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SHEET'!AD62=""),'DATA ENTRY SHEET'!AD62,"")</f>
        <v/>
      </c>
      <c r="V25" s="1642"/>
      <c r="W25" s="1642"/>
      <c r="X25" s="1642"/>
      <c r="Y25" s="1642"/>
      <c r="Z25" s="1642"/>
      <c r="AA25" s="1642"/>
      <c r="AB25" s="1643"/>
      <c r="AC25" s="1644" t="str">
        <f>IF(NOT('DATA ENTRY SHEET'!BA62=""),IF('DATA ENTRY SHEET'!F62="","UPK?",TEXT('DATA ENTRY SHEET'!BA62/'DATA ENTRY SHEET'!F62,"$#0.00")),"")</f>
        <v/>
      </c>
      <c r="AD25" s="1645"/>
      <c r="AE25" s="1645"/>
      <c r="AF25" s="1646"/>
      <c r="AG25" s="1644" t="str">
        <f>IF(NOT('DATA ENTRY SHEET'!BB62=""),IF('DATA ENTRY SHEET'!F62="","UPK?",TEXT('DATA ENTRY SHEET'!BB62/'DATA ENTRY SHEET'!F62,"$#0.00")),"")</f>
        <v/>
      </c>
      <c r="AH25" s="1645"/>
      <c r="AI25" s="1645"/>
      <c r="AJ25" s="1646"/>
      <c r="AK25" s="1644" t="str">
        <f>IF(NOT('DATA ENTRY SHEET'!BC62=""),IF('DATA ENTRY SHEET'!F62="","UPK?",TEXT('DATA ENTRY SHEET'!BC62/'DATA ENTRY SHEET'!F62,"$#0.00")),"")</f>
        <v/>
      </c>
      <c r="AL25" s="1645"/>
      <c r="AM25" s="1645"/>
      <c r="AN25" s="1646"/>
      <c r="AO25" s="1510" t="str">
        <f>IF(NOT('DATA ENTRY SHEET'!BH62=""),'DATA ENTRY SHEET'!BH62,"")</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SHEET'!BK62=""),'DATA ENTRY SHEET'!BK62,"")</f>
        <v/>
      </c>
      <c r="BG25" s="1481"/>
      <c r="BH25" s="1481"/>
      <c r="BI25" s="1481"/>
      <c r="BJ25" s="1481"/>
      <c r="BK25" s="1482"/>
      <c r="BL25" s="1480" t="str">
        <f>IF(NOT('DATA ENTRY SHEET'!BL62=""),'DATA ENTRY SHEET'!BL62,"")</f>
        <v/>
      </c>
      <c r="BM25" s="1481"/>
      <c r="BN25" s="1481"/>
      <c r="BO25" s="1481"/>
      <c r="BP25" s="1481"/>
      <c r="BQ25" s="1482"/>
      <c r="BR25" s="1480" t="str">
        <f>IF(NOT('DATA ENTRY SHEET'!BM62=""),'DATA ENTRY SHEET'!BM62,"")</f>
        <v/>
      </c>
      <c r="BS25" s="1481"/>
      <c r="BT25" s="1481"/>
      <c r="BU25" s="1481"/>
      <c r="BV25" s="1481"/>
      <c r="BW25" s="1482"/>
      <c r="BX25" s="1483" t="str">
        <f>IF(NOT('DATA ENTRY SHEET'!BO62=""),'DATA ENTRY SHEET'!BO62,"")</f>
        <v/>
      </c>
      <c r="BY25" s="1484"/>
      <c r="BZ25" s="1484"/>
      <c r="CA25" s="1485"/>
      <c r="CB25" s="1486"/>
      <c r="CC25" s="1487"/>
      <c r="CD25" s="1488"/>
      <c r="CE25" s="1474"/>
      <c r="CF25" s="1475"/>
      <c r="CG25" s="1475"/>
      <c r="CH25" s="1476"/>
      <c r="CI25" s="190"/>
      <c r="CJ25" s="190"/>
      <c r="CK25" s="190"/>
      <c r="CL25" s="190"/>
      <c r="CM25" s="190"/>
      <c r="CN25" s="190"/>
      <c r="CO25" s="190"/>
      <c r="CP25" s="190"/>
    </row>
    <row r="26" spans="1:94" ht="15" customHeight="1" x14ac:dyDescent="0.2">
      <c r="A26" s="432"/>
      <c r="B26" s="1501" t="str">
        <f>IF(NOT('DATA ENTRY SHEET'!C62=""),'DATA ENTRY SHEET'!C62,"")</f>
        <v/>
      </c>
      <c r="C26" s="1502"/>
      <c r="D26" s="1502"/>
      <c r="E26" s="1502"/>
      <c r="F26" s="1502"/>
      <c r="G26" s="1502"/>
      <c r="H26" s="1502"/>
      <c r="I26" s="1502"/>
      <c r="J26" s="1502"/>
      <c r="K26" s="1502"/>
      <c r="L26" s="1502"/>
      <c r="M26" s="1502"/>
      <c r="N26" s="1502"/>
      <c r="O26" s="1502"/>
      <c r="P26" s="1502"/>
      <c r="Q26" s="1502"/>
      <c r="R26" s="1502"/>
      <c r="S26" s="1502"/>
      <c r="T26" s="796" t="str">
        <f>IF('DATA ENTRY SHEET'!AG62&lt;&gt;"",LEFT('DATA ENTRY SHEET'!AG62,1),"")</f>
        <v/>
      </c>
      <c r="U26" s="1686" t="str">
        <f>IF(NOT('DATA ENTRY SHEET'!AF62=""),'DATA ENTRY SHEET'!AF62,"")</f>
        <v/>
      </c>
      <c r="V26" s="1687"/>
      <c r="W26" s="1687"/>
      <c r="X26" s="1687"/>
      <c r="Y26" s="1687"/>
      <c r="Z26" s="1687"/>
      <c r="AA26" s="1687"/>
      <c r="AB26" s="1688"/>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SHEET'!BI62=""),'DATA ENTRY SHEET'!BI62,"")</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SHEET'!BP62=""),'DATA ENTRY SHEET'!BP62,"")</f>
        <v/>
      </c>
      <c r="BY26" s="1484"/>
      <c r="BZ26" s="1484"/>
      <c r="CA26" s="1485"/>
      <c r="CB26" s="1513" t="str">
        <f>IF(NOT('DATA ENTRY SHEET'!AP62=""),'DATA ENTRY SHEET'!AP62,"")</f>
        <v/>
      </c>
      <c r="CC26" s="1514"/>
      <c r="CD26" s="1515"/>
      <c r="CE26" s="1474"/>
      <c r="CF26" s="1475"/>
      <c r="CG26" s="1475"/>
      <c r="CH26" s="1476"/>
      <c r="CI26" s="190"/>
      <c r="CJ26" s="190"/>
      <c r="CK26" s="190"/>
      <c r="CL26" s="190"/>
      <c r="CM26" s="190"/>
      <c r="CN26" s="190"/>
      <c r="CO26" s="190"/>
      <c r="CP26" s="190"/>
    </row>
    <row r="27" spans="1:94" ht="15" customHeight="1" thickBot="1" x14ac:dyDescent="0.25">
      <c r="A27" s="432"/>
      <c r="B27" s="1516" t="str">
        <f>IF(NOT('DATA ENTRY SHEET'!D62=""),'DATA ENTRY SHEET'!D62,"")</f>
        <v/>
      </c>
      <c r="C27" s="1517"/>
      <c r="D27" s="1517"/>
      <c r="E27" s="1518"/>
      <c r="F27" s="1519" t="str">
        <f>IF(NOT('DATA ENTRY SHEET'!E62=""),'DATA ENTRY SHEET'!E62,"")</f>
        <v/>
      </c>
      <c r="G27" s="1520"/>
      <c r="H27" s="1521"/>
      <c r="I27" s="1522" t="str">
        <f>IF(NOT('DATA ENTRY SHEET'!F62=""),'DATA ENTRY SHEET'!F62,"")</f>
        <v/>
      </c>
      <c r="J27" s="1518"/>
      <c r="K27" s="1522" t="str">
        <f>IF(NOT('DATA ENTRY SHEET'!G62=""),'DATA ENTRY SHEET'!G62,"")</f>
        <v/>
      </c>
      <c r="L27" s="1518"/>
      <c r="M27" s="1523" t="str">
        <f>IF(NOT('DATA ENTRY SHEET'!H62=""),'DATA ENTRY SHEET'!H62,"")</f>
        <v/>
      </c>
      <c r="N27" s="1524"/>
      <c r="O27" s="1524"/>
      <c r="P27" s="1524"/>
      <c r="Q27" s="1525"/>
      <c r="R27" s="1522" t="str">
        <f>IF(NOT('DATA ENTRY SHEET'!I62=""),'DATA ENTRY SHEET'!I62,"")</f>
        <v/>
      </c>
      <c r="S27" s="1517"/>
      <c r="T27" s="1518"/>
      <c r="U27" s="1683" t="str">
        <f>IF(NOT('DATA ENTRY SHEET'!AE62=""),'DATA ENTRY SHEET'!AE62,"")</f>
        <v/>
      </c>
      <c r="V27" s="1684"/>
      <c r="W27" s="1684"/>
      <c r="X27" s="1684"/>
      <c r="Y27" s="1684"/>
      <c r="Z27" s="1684"/>
      <c r="AA27" s="1684"/>
      <c r="AB27" s="1685"/>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SHEET'!BJ62=""),'DATA ENTRY SHEET'!BJ62,"")</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SHEET'!AU62=""),'DATA ENTRY SHEET'!AU62,"")</f>
        <v/>
      </c>
      <c r="BV27" s="1569"/>
      <c r="BW27" s="1570"/>
      <c r="BX27" s="1571"/>
      <c r="BY27" s="1572"/>
      <c r="BZ27" s="1572"/>
      <c r="CA27" s="1573"/>
      <c r="CB27" s="1556" t="str">
        <f>IF(NOT('DATA ENTRY SHEET'!AQ62=""),'DATA ENTRY SHEET'!AQ62,"")</f>
        <v/>
      </c>
      <c r="CC27" s="1557"/>
      <c r="CD27" s="1558"/>
      <c r="CE27" s="1477"/>
      <c r="CF27" s="1478"/>
      <c r="CG27" s="1478"/>
      <c r="CH27" s="1479"/>
      <c r="CI27" s="190"/>
      <c r="CJ27" s="190"/>
      <c r="CK27" s="190"/>
      <c r="CL27" s="190"/>
      <c r="CM27" s="190"/>
      <c r="CN27" s="190"/>
      <c r="CO27" s="190"/>
      <c r="CP27" s="190"/>
    </row>
    <row r="28" spans="1:94"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79"/>
      <c r="V28" s="679"/>
      <c r="W28" s="679"/>
      <c r="X28" s="679"/>
      <c r="Y28" s="679"/>
      <c r="Z28" s="679"/>
      <c r="AA28" s="679"/>
      <c r="AB28" s="679"/>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2">
      <c r="A29" s="432">
        <v>44</v>
      </c>
      <c r="B29" s="1301"/>
      <c r="C29" s="1302"/>
      <c r="D29" s="1302"/>
      <c r="E29" s="1302"/>
      <c r="F29" s="1302"/>
      <c r="G29" s="1302"/>
      <c r="H29" s="1302"/>
      <c r="I29" s="1302"/>
      <c r="J29" s="1302"/>
      <c r="K29" s="1302"/>
      <c r="L29" s="1302"/>
      <c r="M29" s="1302"/>
      <c r="N29" s="1302"/>
      <c r="O29" s="1302"/>
      <c r="P29" s="1302"/>
      <c r="Q29" s="1302"/>
      <c r="R29" s="1302"/>
      <c r="S29" s="1302"/>
      <c r="T29" s="1303"/>
      <c r="U29" s="1680" t="str">
        <f>IF(NOT('DATA ENTRY SHEET'!J63=""),'DATA ENTRY SHEET'!J63,"")</f>
        <v/>
      </c>
      <c r="V29" s="1681"/>
      <c r="W29" s="1681"/>
      <c r="X29" s="1681"/>
      <c r="Y29" s="1681"/>
      <c r="Z29" s="1681"/>
      <c r="AA29" s="1681"/>
      <c r="AB29" s="1682"/>
      <c r="AC29" s="1638" t="str">
        <f>IF('DATA ENTRY SHEET'!AW63&lt;&gt;"",IF(NOT(TRIM(MID($AC$8,FIND(":",$AC$8)+1,9))="EDLP"),IF(NOT(TRIM(MID($AC$8,FIND(":",$AC$8)+1,9))="NON-EDLP"),TEXT('DATA ENTRY SHEET'!AW63,"$#0.00"),_xlfn.CONCAT(TEXT('DATA ENTRY SHEET'!AW63,"$#0.00")," (NON-EDLP, ADJ is $0.00)")),_xlfn.CONCAT(TEXT('DATA ENTRY SHEET'!AW63,"$#0.00")," (EDLP, ADJ is $0.00)")),"")</f>
        <v/>
      </c>
      <c r="AD29" s="1639"/>
      <c r="AE29" s="1639"/>
      <c r="AF29" s="1639"/>
      <c r="AG29" s="1639"/>
      <c r="AH29" s="1639"/>
      <c r="AI29" s="1639"/>
      <c r="AJ29" s="1639"/>
      <c r="AK29" s="1639"/>
      <c r="AL29" s="1639"/>
      <c r="AM29" s="1639"/>
      <c r="AN29" s="1640"/>
      <c r="AO29" s="1450" t="str">
        <f>IF(NOT('DATA ENTRY SHEET'!BG63=""),'DATA ENTRY SHEET'!BG63,"")</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SHEET'!BN63=""),'DATA ENTRY SHEET'!BN63,"")</f>
        <v/>
      </c>
      <c r="BY29" s="1469"/>
      <c r="BZ29" s="1469"/>
      <c r="CA29" s="1470"/>
      <c r="CB29" s="1465" t="str">
        <f>IF(NOT('DATA ENTRY SHEET'!AR63=""),'DATA ENTRY SHEET'!AR63,"")</f>
        <v/>
      </c>
      <c r="CC29" s="1466"/>
      <c r="CD29" s="1467"/>
      <c r="CE29" s="1471"/>
      <c r="CF29" s="1472"/>
      <c r="CG29" s="1472"/>
      <c r="CH29" s="1473"/>
      <c r="CI29" s="190"/>
      <c r="CJ29" s="190"/>
      <c r="CK29" s="190"/>
      <c r="CL29" s="190"/>
      <c r="CM29" s="190"/>
      <c r="CN29" s="190"/>
      <c r="CO29" s="190"/>
      <c r="CP29" s="190"/>
    </row>
    <row r="30" spans="1:94" ht="15" customHeight="1" x14ac:dyDescent="0.2">
      <c r="A30" s="432"/>
      <c r="B30" s="1501" t="str">
        <f>IF(NOT('DATA ENTRY SHEET'!B63=""),'DATA ENTRY SHEET'!B63,"")</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SHEET'!AD63=""),'DATA ENTRY SHEET'!AD63,"")</f>
        <v/>
      </c>
      <c r="V30" s="1642"/>
      <c r="W30" s="1642"/>
      <c r="X30" s="1642"/>
      <c r="Y30" s="1642"/>
      <c r="Z30" s="1642"/>
      <c r="AA30" s="1642"/>
      <c r="AB30" s="1643"/>
      <c r="AC30" s="1644" t="str">
        <f>IF(NOT('DATA ENTRY SHEET'!BA63=""),IF('DATA ENTRY SHEET'!F63="","UPK?",TEXT('DATA ENTRY SHEET'!BA63/'DATA ENTRY SHEET'!F63,"$#0.00")),"")</f>
        <v/>
      </c>
      <c r="AD30" s="1645"/>
      <c r="AE30" s="1645"/>
      <c r="AF30" s="1646"/>
      <c r="AG30" s="1644" t="str">
        <f>IF(NOT('DATA ENTRY SHEET'!BB63=""),IF('DATA ENTRY SHEET'!F63="","UPK?",TEXT('DATA ENTRY SHEET'!BB63/'DATA ENTRY SHEET'!F63,"$#0.00")),"")</f>
        <v/>
      </c>
      <c r="AH30" s="1645"/>
      <c r="AI30" s="1645"/>
      <c r="AJ30" s="1646"/>
      <c r="AK30" s="1644" t="str">
        <f>IF(NOT('DATA ENTRY SHEET'!BC63=""),IF('DATA ENTRY SHEET'!F63="","UPK?",TEXT('DATA ENTRY SHEET'!BC63/'DATA ENTRY SHEET'!F63,"$#0.00")),"")</f>
        <v/>
      </c>
      <c r="AL30" s="1645"/>
      <c r="AM30" s="1645"/>
      <c r="AN30" s="1646"/>
      <c r="AO30" s="1510" t="str">
        <f>IF(NOT('DATA ENTRY SHEET'!BH63=""),'DATA ENTRY SHEET'!BH63,"")</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SHEET'!BK63=""),'DATA ENTRY SHEET'!BK63,"")</f>
        <v/>
      </c>
      <c r="BG30" s="1481"/>
      <c r="BH30" s="1481"/>
      <c r="BI30" s="1481"/>
      <c r="BJ30" s="1481"/>
      <c r="BK30" s="1482"/>
      <c r="BL30" s="1480" t="str">
        <f>IF(NOT('DATA ENTRY SHEET'!BL63=""),'DATA ENTRY SHEET'!BL63,"")</f>
        <v/>
      </c>
      <c r="BM30" s="1481"/>
      <c r="BN30" s="1481"/>
      <c r="BO30" s="1481"/>
      <c r="BP30" s="1481"/>
      <c r="BQ30" s="1482"/>
      <c r="BR30" s="1480" t="str">
        <f>IF(NOT('DATA ENTRY SHEET'!BM63=""),'DATA ENTRY SHEET'!BM63,"")</f>
        <v/>
      </c>
      <c r="BS30" s="1481"/>
      <c r="BT30" s="1481"/>
      <c r="BU30" s="1481"/>
      <c r="BV30" s="1481"/>
      <c r="BW30" s="1482"/>
      <c r="BX30" s="1483" t="str">
        <f>IF(NOT('DATA ENTRY SHEET'!BO63=""),'DATA ENTRY SHEET'!BO63,"")</f>
        <v/>
      </c>
      <c r="BY30" s="1484"/>
      <c r="BZ30" s="1484"/>
      <c r="CA30" s="1485"/>
      <c r="CB30" s="1486"/>
      <c r="CC30" s="1487"/>
      <c r="CD30" s="1488"/>
      <c r="CE30" s="1474"/>
      <c r="CF30" s="1475"/>
      <c r="CG30" s="1475"/>
      <c r="CH30" s="1476"/>
      <c r="CI30" s="190"/>
      <c r="CJ30" s="190"/>
      <c r="CK30" s="190"/>
      <c r="CL30" s="190"/>
      <c r="CM30" s="190"/>
      <c r="CN30" s="190"/>
      <c r="CO30" s="190"/>
      <c r="CP30" s="190"/>
    </row>
    <row r="31" spans="1:94" ht="15" customHeight="1" x14ac:dyDescent="0.2">
      <c r="A31" s="432"/>
      <c r="B31" s="1501" t="str">
        <f>IF(NOT('DATA ENTRY SHEET'!C63=""),'DATA ENTRY SHEET'!C63,"")</f>
        <v/>
      </c>
      <c r="C31" s="1502"/>
      <c r="D31" s="1502"/>
      <c r="E31" s="1502"/>
      <c r="F31" s="1502"/>
      <c r="G31" s="1502"/>
      <c r="H31" s="1502"/>
      <c r="I31" s="1502"/>
      <c r="J31" s="1502"/>
      <c r="K31" s="1502"/>
      <c r="L31" s="1502"/>
      <c r="M31" s="1502"/>
      <c r="N31" s="1502"/>
      <c r="O31" s="1502"/>
      <c r="P31" s="1502"/>
      <c r="Q31" s="1502"/>
      <c r="R31" s="1502"/>
      <c r="S31" s="1502"/>
      <c r="T31" s="796" t="str">
        <f>IF('DATA ENTRY SHEET'!AG63&lt;&gt;"",LEFT('DATA ENTRY SHEET'!AG63,1),"")</f>
        <v/>
      </c>
      <c r="U31" s="1686" t="str">
        <f>IF(NOT('DATA ENTRY SHEET'!AF63=""),'DATA ENTRY SHEET'!AF63,"")</f>
        <v/>
      </c>
      <c r="V31" s="1687"/>
      <c r="W31" s="1687"/>
      <c r="X31" s="1687"/>
      <c r="Y31" s="1687"/>
      <c r="Z31" s="1687"/>
      <c r="AA31" s="1687"/>
      <c r="AB31" s="1688"/>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SHEET'!BI63=""),'DATA ENTRY SHEET'!BI63,"")</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SHEET'!BP63=""),'DATA ENTRY SHEET'!BP63,"")</f>
        <v/>
      </c>
      <c r="BY31" s="1484"/>
      <c r="BZ31" s="1484"/>
      <c r="CA31" s="1485"/>
      <c r="CB31" s="1513" t="str">
        <f>IF(NOT('DATA ENTRY SHEET'!AP63=""),'DATA ENTRY SHEET'!AP63,"")</f>
        <v/>
      </c>
      <c r="CC31" s="1514"/>
      <c r="CD31" s="1515"/>
      <c r="CE31" s="1474"/>
      <c r="CF31" s="1475"/>
      <c r="CG31" s="1475"/>
      <c r="CH31" s="1476"/>
      <c r="CI31" s="190"/>
      <c r="CJ31" s="190"/>
      <c r="CK31" s="190"/>
      <c r="CL31" s="190"/>
      <c r="CM31" s="190"/>
      <c r="CN31" s="190"/>
      <c r="CO31" s="190"/>
      <c r="CP31" s="190"/>
    </row>
    <row r="32" spans="1:94" ht="15" customHeight="1" thickBot="1" x14ac:dyDescent="0.25">
      <c r="A32" s="432"/>
      <c r="B32" s="1516" t="str">
        <f>IF(NOT('DATA ENTRY SHEET'!D63=""),'DATA ENTRY SHEET'!D63,"")</f>
        <v/>
      </c>
      <c r="C32" s="1517"/>
      <c r="D32" s="1517"/>
      <c r="E32" s="1518"/>
      <c r="F32" s="1519" t="str">
        <f>IF(NOT('DATA ENTRY SHEET'!E63=""),'DATA ENTRY SHEET'!E63,"")</f>
        <v/>
      </c>
      <c r="G32" s="1520"/>
      <c r="H32" s="1521"/>
      <c r="I32" s="1522" t="str">
        <f>IF(NOT('DATA ENTRY SHEET'!F63=""),'DATA ENTRY SHEET'!F63,"")</f>
        <v/>
      </c>
      <c r="J32" s="1518"/>
      <c r="K32" s="1522" t="str">
        <f>IF(NOT('DATA ENTRY SHEET'!G63=""),'DATA ENTRY SHEET'!G63,"")</f>
        <v/>
      </c>
      <c r="L32" s="1518"/>
      <c r="M32" s="1523" t="str">
        <f>IF(NOT('DATA ENTRY SHEET'!H63=""),'DATA ENTRY SHEET'!H63,"")</f>
        <v/>
      </c>
      <c r="N32" s="1524"/>
      <c r="O32" s="1524"/>
      <c r="P32" s="1524"/>
      <c r="Q32" s="1525"/>
      <c r="R32" s="1522" t="str">
        <f>IF(NOT('DATA ENTRY SHEET'!I63=""),'DATA ENTRY SHEET'!I63,"")</f>
        <v/>
      </c>
      <c r="S32" s="1517"/>
      <c r="T32" s="1518"/>
      <c r="U32" s="1683" t="str">
        <f>IF(NOT('DATA ENTRY SHEET'!AE63=""),'DATA ENTRY SHEET'!AE63,"")</f>
        <v/>
      </c>
      <c r="V32" s="1684"/>
      <c r="W32" s="1684"/>
      <c r="X32" s="1684"/>
      <c r="Y32" s="1684"/>
      <c r="Z32" s="1684"/>
      <c r="AA32" s="1684"/>
      <c r="AB32" s="1685"/>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SHEET'!BJ63=""),'DATA ENTRY SHEET'!BJ63,"")</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SHEET'!AU63=""),'DATA ENTRY SHEET'!AU63,"")</f>
        <v/>
      </c>
      <c r="BV32" s="1569"/>
      <c r="BW32" s="1570"/>
      <c r="BX32" s="1571"/>
      <c r="BY32" s="1572"/>
      <c r="BZ32" s="1572"/>
      <c r="CA32" s="1573"/>
      <c r="CB32" s="1556" t="str">
        <f>IF(NOT('DATA ENTRY SHEET'!AQ63=""),'DATA ENTRY SHEET'!AQ63,"")</f>
        <v/>
      </c>
      <c r="CC32" s="1557"/>
      <c r="CD32" s="1558"/>
      <c r="CE32" s="1477"/>
      <c r="CF32" s="1478"/>
      <c r="CG32" s="1478"/>
      <c r="CH32" s="1479"/>
      <c r="CI32" s="190"/>
      <c r="CJ32" s="190"/>
      <c r="CK32" s="190"/>
      <c r="CL32" s="190"/>
      <c r="CM32" s="190"/>
      <c r="CN32" s="190"/>
      <c r="CO32" s="190"/>
      <c r="CP32" s="190"/>
    </row>
    <row r="33" spans="1:94"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79"/>
      <c r="V33" s="679"/>
      <c r="W33" s="679"/>
      <c r="X33" s="679"/>
      <c r="Y33" s="679"/>
      <c r="Z33" s="679"/>
      <c r="AA33" s="679"/>
      <c r="AB33" s="679"/>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2">
      <c r="A34" s="432">
        <v>45</v>
      </c>
      <c r="B34" s="1301"/>
      <c r="C34" s="1302"/>
      <c r="D34" s="1302"/>
      <c r="E34" s="1302"/>
      <c r="F34" s="1302"/>
      <c r="G34" s="1302"/>
      <c r="H34" s="1302"/>
      <c r="I34" s="1302"/>
      <c r="J34" s="1302"/>
      <c r="K34" s="1302"/>
      <c r="L34" s="1302"/>
      <c r="M34" s="1302"/>
      <c r="N34" s="1302"/>
      <c r="O34" s="1302"/>
      <c r="P34" s="1302"/>
      <c r="Q34" s="1302"/>
      <c r="R34" s="1302"/>
      <c r="S34" s="1302"/>
      <c r="T34" s="1303"/>
      <c r="U34" s="1680" t="str">
        <f>IF(NOT('DATA ENTRY SHEET'!J64=""),'DATA ENTRY SHEET'!J64,"")</f>
        <v/>
      </c>
      <c r="V34" s="1681"/>
      <c r="W34" s="1681"/>
      <c r="X34" s="1681"/>
      <c r="Y34" s="1681"/>
      <c r="Z34" s="1681"/>
      <c r="AA34" s="1681"/>
      <c r="AB34" s="1682"/>
      <c r="AC34" s="1638" t="str">
        <f>IF('DATA ENTRY SHEET'!AW64&lt;&gt;"",IF(NOT(TRIM(MID($AC$8,FIND(":",$AC$8)+1,9))="EDLP"),IF(NOT(TRIM(MID($AC$8,FIND(":",$AC$8)+1,9))="NON-EDLP"),TEXT('DATA ENTRY SHEET'!AW64,"$#0.00"),_xlfn.CONCAT(TEXT('DATA ENTRY SHEET'!AW64,"$#0.00")," (NON-EDLP, ADJ is $0.00)")),_xlfn.CONCAT(TEXT('DATA ENTRY SHEET'!AW64,"$#0.00")," (EDLP, ADJ is $0.00)")),"")</f>
        <v/>
      </c>
      <c r="AD34" s="1639"/>
      <c r="AE34" s="1639"/>
      <c r="AF34" s="1639"/>
      <c r="AG34" s="1639"/>
      <c r="AH34" s="1639"/>
      <c r="AI34" s="1639"/>
      <c r="AJ34" s="1639"/>
      <c r="AK34" s="1639"/>
      <c r="AL34" s="1639"/>
      <c r="AM34" s="1639"/>
      <c r="AN34" s="1640"/>
      <c r="AO34" s="1450" t="str">
        <f>IF(NOT('DATA ENTRY SHEET'!BG64=""),'DATA ENTRY SHEET'!BG64,"")</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SHEET'!BN64=""),'DATA ENTRY SHEET'!BN64,"")</f>
        <v/>
      </c>
      <c r="BY34" s="1469"/>
      <c r="BZ34" s="1469"/>
      <c r="CA34" s="1470"/>
      <c r="CB34" s="1465" t="str">
        <f>IF(NOT('DATA ENTRY SHEET'!AR64=""),'DATA ENTRY SHEET'!AR64,"")</f>
        <v/>
      </c>
      <c r="CC34" s="1466"/>
      <c r="CD34" s="1467"/>
      <c r="CE34" s="1471"/>
      <c r="CF34" s="1472"/>
      <c r="CG34" s="1472"/>
      <c r="CH34" s="1473"/>
      <c r="CI34" s="190"/>
      <c r="CJ34" s="190"/>
      <c r="CK34" s="190"/>
      <c r="CL34" s="190"/>
      <c r="CM34" s="190"/>
      <c r="CN34" s="190"/>
      <c r="CO34" s="190"/>
      <c r="CP34" s="190"/>
    </row>
    <row r="35" spans="1:94" ht="15" customHeight="1" x14ac:dyDescent="0.2">
      <c r="A35" s="432"/>
      <c r="B35" s="1501" t="str">
        <f>IF(NOT('DATA ENTRY SHEET'!B64=""),'DATA ENTRY SHEET'!B64,"")</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SHEET'!AD64=""),'DATA ENTRY SHEET'!AD64,"")</f>
        <v/>
      </c>
      <c r="V35" s="1642"/>
      <c r="W35" s="1642"/>
      <c r="X35" s="1642"/>
      <c r="Y35" s="1642"/>
      <c r="Z35" s="1642"/>
      <c r="AA35" s="1642"/>
      <c r="AB35" s="1643"/>
      <c r="AC35" s="1644" t="str">
        <f>IF(NOT('DATA ENTRY SHEET'!BA64=""),IF('DATA ENTRY SHEET'!F64="","UPK?",TEXT('DATA ENTRY SHEET'!BA64/'DATA ENTRY SHEET'!F64,"$#0.00")),"")</f>
        <v/>
      </c>
      <c r="AD35" s="1645"/>
      <c r="AE35" s="1645"/>
      <c r="AF35" s="1646"/>
      <c r="AG35" s="1644" t="str">
        <f>IF(NOT('DATA ENTRY SHEET'!BB64=""),IF('DATA ENTRY SHEET'!F64="","UPK?",TEXT('DATA ENTRY SHEET'!BB64/'DATA ENTRY SHEET'!F64,"$#0.00")),"")</f>
        <v/>
      </c>
      <c r="AH35" s="1645"/>
      <c r="AI35" s="1645"/>
      <c r="AJ35" s="1646"/>
      <c r="AK35" s="1644" t="str">
        <f>IF(NOT('DATA ENTRY SHEET'!BC64=""),IF('DATA ENTRY SHEET'!F64="","UPK?",TEXT('DATA ENTRY SHEET'!BC64/'DATA ENTRY SHEET'!F64,"$#0.00")),"")</f>
        <v/>
      </c>
      <c r="AL35" s="1645"/>
      <c r="AM35" s="1645"/>
      <c r="AN35" s="1646"/>
      <c r="AO35" s="1510" t="str">
        <f>IF(NOT('DATA ENTRY SHEET'!BH64=""),'DATA ENTRY SHEET'!BH64,"")</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SHEET'!BK64=""),'DATA ENTRY SHEET'!BK64,"")</f>
        <v/>
      </c>
      <c r="BG35" s="1481"/>
      <c r="BH35" s="1481"/>
      <c r="BI35" s="1481"/>
      <c r="BJ35" s="1481"/>
      <c r="BK35" s="1482"/>
      <c r="BL35" s="1480" t="str">
        <f>IF(NOT('DATA ENTRY SHEET'!BL64=""),'DATA ENTRY SHEET'!BL64,"")</f>
        <v/>
      </c>
      <c r="BM35" s="1481"/>
      <c r="BN35" s="1481"/>
      <c r="BO35" s="1481"/>
      <c r="BP35" s="1481"/>
      <c r="BQ35" s="1482"/>
      <c r="BR35" s="1480" t="str">
        <f>IF(NOT('DATA ENTRY SHEET'!BM64=""),'DATA ENTRY SHEET'!BM64,"")</f>
        <v/>
      </c>
      <c r="BS35" s="1481"/>
      <c r="BT35" s="1481"/>
      <c r="BU35" s="1481"/>
      <c r="BV35" s="1481"/>
      <c r="BW35" s="1482"/>
      <c r="BX35" s="1483" t="str">
        <f>IF(NOT('DATA ENTRY SHEET'!BO64=""),'DATA ENTRY SHEET'!BO64,"")</f>
        <v/>
      </c>
      <c r="BY35" s="1484"/>
      <c r="BZ35" s="1484"/>
      <c r="CA35" s="1485"/>
      <c r="CB35" s="1486"/>
      <c r="CC35" s="1487"/>
      <c r="CD35" s="1488"/>
      <c r="CE35" s="1474"/>
      <c r="CF35" s="1475"/>
      <c r="CG35" s="1475"/>
      <c r="CH35" s="1476"/>
      <c r="CI35" s="190"/>
      <c r="CJ35" s="190"/>
      <c r="CK35" s="190"/>
      <c r="CL35" s="190"/>
      <c r="CM35" s="190"/>
      <c r="CN35" s="190"/>
      <c r="CO35" s="190"/>
      <c r="CP35" s="190"/>
    </row>
    <row r="36" spans="1:94" ht="15" customHeight="1" x14ac:dyDescent="0.2">
      <c r="A36" s="432"/>
      <c r="B36" s="1501" t="str">
        <f>IF(NOT('DATA ENTRY SHEET'!C64=""),'DATA ENTRY SHEET'!C64,"")</f>
        <v/>
      </c>
      <c r="C36" s="1502"/>
      <c r="D36" s="1502"/>
      <c r="E36" s="1502"/>
      <c r="F36" s="1502"/>
      <c r="G36" s="1502"/>
      <c r="H36" s="1502"/>
      <c r="I36" s="1502"/>
      <c r="J36" s="1502"/>
      <c r="K36" s="1502"/>
      <c r="L36" s="1502"/>
      <c r="M36" s="1502"/>
      <c r="N36" s="1502"/>
      <c r="O36" s="1502"/>
      <c r="P36" s="1502"/>
      <c r="Q36" s="1502"/>
      <c r="R36" s="1502"/>
      <c r="S36" s="1502"/>
      <c r="T36" s="796" t="str">
        <f>IF('DATA ENTRY SHEET'!AG64&lt;&gt;"",LEFT('DATA ENTRY SHEET'!AG64,1),"")</f>
        <v/>
      </c>
      <c r="U36" s="1686" t="str">
        <f>IF(NOT('DATA ENTRY SHEET'!AF64=""),'DATA ENTRY SHEET'!AF64,"")</f>
        <v/>
      </c>
      <c r="V36" s="1687"/>
      <c r="W36" s="1687"/>
      <c r="X36" s="1687"/>
      <c r="Y36" s="1687"/>
      <c r="Z36" s="1687"/>
      <c r="AA36" s="1687"/>
      <c r="AB36" s="1688"/>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SHEET'!BI64=""),'DATA ENTRY SHEET'!BI64,"")</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SHEET'!BP64=""),'DATA ENTRY SHEET'!BP64,"")</f>
        <v/>
      </c>
      <c r="BY36" s="1484"/>
      <c r="BZ36" s="1484"/>
      <c r="CA36" s="1485"/>
      <c r="CB36" s="1513" t="str">
        <f>IF(NOT('DATA ENTRY SHEET'!AP64=""),'DATA ENTRY SHEET'!AP64,"")</f>
        <v/>
      </c>
      <c r="CC36" s="1514"/>
      <c r="CD36" s="1515"/>
      <c r="CE36" s="1474"/>
      <c r="CF36" s="1475"/>
      <c r="CG36" s="1475"/>
      <c r="CH36" s="1476"/>
      <c r="CI36" s="190"/>
      <c r="CJ36" s="190"/>
      <c r="CK36" s="190"/>
      <c r="CL36" s="190"/>
      <c r="CM36" s="190"/>
      <c r="CN36" s="190"/>
      <c r="CO36" s="190"/>
      <c r="CP36" s="190"/>
    </row>
    <row r="37" spans="1:94" ht="15" customHeight="1" thickBot="1" x14ac:dyDescent="0.25">
      <c r="A37" s="432"/>
      <c r="B37" s="1516" t="str">
        <f>IF(NOT('DATA ENTRY SHEET'!D64=""),'DATA ENTRY SHEET'!D64,"")</f>
        <v/>
      </c>
      <c r="C37" s="1517"/>
      <c r="D37" s="1517"/>
      <c r="E37" s="1518"/>
      <c r="F37" s="1519" t="str">
        <f>IF(NOT('DATA ENTRY SHEET'!E64=""),'DATA ENTRY SHEET'!E64,"")</f>
        <v/>
      </c>
      <c r="G37" s="1520"/>
      <c r="H37" s="1521"/>
      <c r="I37" s="1522" t="str">
        <f>IF(NOT('DATA ENTRY SHEET'!F64=""),'DATA ENTRY SHEET'!F64,"")</f>
        <v/>
      </c>
      <c r="J37" s="1518"/>
      <c r="K37" s="1522" t="str">
        <f>IF(NOT('DATA ENTRY SHEET'!G64=""),'DATA ENTRY SHEET'!G64,"")</f>
        <v/>
      </c>
      <c r="L37" s="1518"/>
      <c r="M37" s="1523" t="str">
        <f>IF(NOT('DATA ENTRY SHEET'!H64=""),'DATA ENTRY SHEET'!H64,"")</f>
        <v/>
      </c>
      <c r="N37" s="1524"/>
      <c r="O37" s="1524"/>
      <c r="P37" s="1524"/>
      <c r="Q37" s="1525"/>
      <c r="R37" s="1522" t="str">
        <f>IF(NOT('DATA ENTRY SHEET'!I64=""),'DATA ENTRY SHEET'!I64,"")</f>
        <v/>
      </c>
      <c r="S37" s="1517"/>
      <c r="T37" s="1518"/>
      <c r="U37" s="1683" t="str">
        <f>IF(NOT('DATA ENTRY SHEET'!AE64=""),'DATA ENTRY SHEET'!AE64,"")</f>
        <v/>
      </c>
      <c r="V37" s="1684"/>
      <c r="W37" s="1684"/>
      <c r="X37" s="1684"/>
      <c r="Y37" s="1684"/>
      <c r="Z37" s="1684"/>
      <c r="AA37" s="1684"/>
      <c r="AB37" s="1685"/>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SHEET'!BJ64=""),'DATA ENTRY SHEET'!BJ64,"")</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SHEET'!AU64=""),'DATA ENTRY SHEET'!AU64,"")</f>
        <v/>
      </c>
      <c r="BV37" s="1569"/>
      <c r="BW37" s="1570"/>
      <c r="BX37" s="1571"/>
      <c r="BY37" s="1572"/>
      <c r="BZ37" s="1572"/>
      <c r="CA37" s="1573"/>
      <c r="CB37" s="1556" t="str">
        <f>IF(NOT('DATA ENTRY SHEET'!AQ64=""),'DATA ENTRY SHEET'!AQ64,"")</f>
        <v/>
      </c>
      <c r="CC37" s="1557"/>
      <c r="CD37" s="1558"/>
      <c r="CE37" s="1477"/>
      <c r="CF37" s="1478"/>
      <c r="CG37" s="1478"/>
      <c r="CH37" s="1479"/>
      <c r="CI37" s="190"/>
      <c r="CJ37" s="190"/>
      <c r="CK37" s="190"/>
      <c r="CL37" s="190"/>
      <c r="CM37" s="190"/>
      <c r="CN37" s="190"/>
      <c r="CO37" s="190"/>
      <c r="CP37" s="190"/>
    </row>
    <row r="38" spans="1:94"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79"/>
      <c r="V38" s="679"/>
      <c r="W38" s="679"/>
      <c r="X38" s="679"/>
      <c r="Y38" s="679"/>
      <c r="Z38" s="679"/>
      <c r="AA38" s="679"/>
      <c r="AB38" s="679"/>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2">
      <c r="A39" s="432">
        <v>46</v>
      </c>
      <c r="B39" s="1301"/>
      <c r="C39" s="1302"/>
      <c r="D39" s="1302"/>
      <c r="E39" s="1302"/>
      <c r="F39" s="1302"/>
      <c r="G39" s="1302"/>
      <c r="H39" s="1302"/>
      <c r="I39" s="1302"/>
      <c r="J39" s="1302"/>
      <c r="K39" s="1302"/>
      <c r="L39" s="1302"/>
      <c r="M39" s="1302"/>
      <c r="N39" s="1302"/>
      <c r="O39" s="1302"/>
      <c r="P39" s="1302"/>
      <c r="Q39" s="1302"/>
      <c r="R39" s="1302"/>
      <c r="S39" s="1302"/>
      <c r="T39" s="1303"/>
      <c r="U39" s="1680" t="str">
        <f>IF(NOT('DATA ENTRY SHEET'!J65=""),'DATA ENTRY SHEET'!J65,"")</f>
        <v/>
      </c>
      <c r="V39" s="1681"/>
      <c r="W39" s="1681"/>
      <c r="X39" s="1681"/>
      <c r="Y39" s="1681"/>
      <c r="Z39" s="1681"/>
      <c r="AA39" s="1681"/>
      <c r="AB39" s="1682"/>
      <c r="AC39" s="1638" t="str">
        <f>IF('DATA ENTRY SHEET'!AW65&lt;&gt;"",IF(NOT(TRIM(MID($AC$8,FIND(":",$AC$8)+1,9))="EDLP"),IF(NOT(TRIM(MID($AC$8,FIND(":",$AC$8)+1,9))="NON-EDLP"),TEXT('DATA ENTRY SHEET'!AW65,"$#0.00"),_xlfn.CONCAT(TEXT('DATA ENTRY SHEET'!AW65,"$#0.00")," (NON-EDLP, ADJ is $0.00)")),_xlfn.CONCAT(TEXT('DATA ENTRY SHEET'!AW65,"$#0.00")," (EDLP, ADJ is $0.00)")),"")</f>
        <v/>
      </c>
      <c r="AD39" s="1639"/>
      <c r="AE39" s="1639"/>
      <c r="AF39" s="1639"/>
      <c r="AG39" s="1639"/>
      <c r="AH39" s="1639"/>
      <c r="AI39" s="1639"/>
      <c r="AJ39" s="1639"/>
      <c r="AK39" s="1639"/>
      <c r="AL39" s="1639"/>
      <c r="AM39" s="1639"/>
      <c r="AN39" s="1640"/>
      <c r="AO39" s="1450" t="str">
        <f>IF(NOT('DATA ENTRY SHEET'!BG65=""),'DATA ENTRY SHEET'!BG65,"")</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SHEET'!BN65=""),'DATA ENTRY SHEET'!BN65,"")</f>
        <v/>
      </c>
      <c r="BY39" s="1469"/>
      <c r="BZ39" s="1469"/>
      <c r="CA39" s="1470"/>
      <c r="CB39" s="1465" t="str">
        <f>IF(NOT('DATA ENTRY SHEET'!AR65=""),'DATA ENTRY SHEET'!AR65,"")</f>
        <v/>
      </c>
      <c r="CC39" s="1466"/>
      <c r="CD39" s="1467"/>
      <c r="CE39" s="1471"/>
      <c r="CF39" s="1472"/>
      <c r="CG39" s="1472"/>
      <c r="CH39" s="1473"/>
      <c r="CI39" s="190"/>
      <c r="CJ39" s="190"/>
      <c r="CK39" s="190"/>
      <c r="CL39" s="190"/>
      <c r="CM39" s="190"/>
      <c r="CN39" s="190"/>
      <c r="CO39" s="190"/>
      <c r="CP39" s="190"/>
    </row>
    <row r="40" spans="1:94" ht="15" customHeight="1" x14ac:dyDescent="0.2">
      <c r="A40" s="432"/>
      <c r="B40" s="1501" t="str">
        <f>IF(NOT('DATA ENTRY SHEET'!B65=""),'DATA ENTRY SHEET'!B65,"")</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SHEET'!AD65=""),'DATA ENTRY SHEET'!AD65,"")</f>
        <v/>
      </c>
      <c r="V40" s="1642"/>
      <c r="W40" s="1642"/>
      <c r="X40" s="1642"/>
      <c r="Y40" s="1642"/>
      <c r="Z40" s="1642"/>
      <c r="AA40" s="1642"/>
      <c r="AB40" s="1643"/>
      <c r="AC40" s="1644" t="str">
        <f>IF(NOT('DATA ENTRY SHEET'!BA65=""),IF('DATA ENTRY SHEET'!F65="","UPK?",TEXT('DATA ENTRY SHEET'!BA65/'DATA ENTRY SHEET'!F65,"$#0.00")),"")</f>
        <v/>
      </c>
      <c r="AD40" s="1645"/>
      <c r="AE40" s="1645"/>
      <c r="AF40" s="1646"/>
      <c r="AG40" s="1644" t="str">
        <f>IF(NOT('DATA ENTRY SHEET'!BB65=""),IF('DATA ENTRY SHEET'!F65="","UPK?",TEXT('DATA ENTRY SHEET'!BB65/'DATA ENTRY SHEET'!F65,"$#0.00")),"")</f>
        <v/>
      </c>
      <c r="AH40" s="1645"/>
      <c r="AI40" s="1645"/>
      <c r="AJ40" s="1646"/>
      <c r="AK40" s="1644" t="str">
        <f>IF(NOT('DATA ENTRY SHEET'!BC65=""),IF('DATA ENTRY SHEET'!F65="","UPK?",TEXT('DATA ENTRY SHEET'!BC65/'DATA ENTRY SHEET'!F65,"$#0.00")),"")</f>
        <v/>
      </c>
      <c r="AL40" s="1645"/>
      <c r="AM40" s="1645"/>
      <c r="AN40" s="1646"/>
      <c r="AO40" s="1510" t="str">
        <f>IF(NOT('DATA ENTRY SHEET'!BH65=""),'DATA ENTRY SHEET'!BH65,"")</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SHEET'!BK65=""),'DATA ENTRY SHEET'!BK65,"")</f>
        <v/>
      </c>
      <c r="BG40" s="1481"/>
      <c r="BH40" s="1481"/>
      <c r="BI40" s="1481"/>
      <c r="BJ40" s="1481"/>
      <c r="BK40" s="1482"/>
      <c r="BL40" s="1480" t="str">
        <f>IF(NOT('DATA ENTRY SHEET'!BL65=""),'DATA ENTRY SHEET'!BL65,"")</f>
        <v/>
      </c>
      <c r="BM40" s="1481"/>
      <c r="BN40" s="1481"/>
      <c r="BO40" s="1481"/>
      <c r="BP40" s="1481"/>
      <c r="BQ40" s="1482"/>
      <c r="BR40" s="1480" t="str">
        <f>IF(NOT('DATA ENTRY SHEET'!BM65=""),'DATA ENTRY SHEET'!BM65,"")</f>
        <v/>
      </c>
      <c r="BS40" s="1481"/>
      <c r="BT40" s="1481"/>
      <c r="BU40" s="1481"/>
      <c r="BV40" s="1481"/>
      <c r="BW40" s="1482"/>
      <c r="BX40" s="1483" t="str">
        <f>IF(NOT('DATA ENTRY SHEET'!BO65=""),'DATA ENTRY SHEET'!BO65,"")</f>
        <v/>
      </c>
      <c r="BY40" s="1484"/>
      <c r="BZ40" s="1484"/>
      <c r="CA40" s="1485"/>
      <c r="CB40" s="1486"/>
      <c r="CC40" s="1487"/>
      <c r="CD40" s="1488"/>
      <c r="CE40" s="1474"/>
      <c r="CF40" s="1475"/>
      <c r="CG40" s="1475"/>
      <c r="CH40" s="1476"/>
      <c r="CI40" s="190"/>
      <c r="CJ40" s="190"/>
      <c r="CK40" s="190"/>
      <c r="CL40" s="190"/>
      <c r="CM40" s="190"/>
      <c r="CN40" s="190"/>
      <c r="CO40" s="190"/>
      <c r="CP40" s="190"/>
    </row>
    <row r="41" spans="1:94" ht="15" customHeight="1" x14ac:dyDescent="0.2">
      <c r="A41" s="432"/>
      <c r="B41" s="1501" t="str">
        <f>IF(NOT('DATA ENTRY SHEET'!C65=""),'DATA ENTRY SHEET'!C65,"")</f>
        <v/>
      </c>
      <c r="C41" s="1502"/>
      <c r="D41" s="1502"/>
      <c r="E41" s="1502"/>
      <c r="F41" s="1502"/>
      <c r="G41" s="1502"/>
      <c r="H41" s="1502"/>
      <c r="I41" s="1502"/>
      <c r="J41" s="1502"/>
      <c r="K41" s="1502"/>
      <c r="L41" s="1502"/>
      <c r="M41" s="1502"/>
      <c r="N41" s="1502"/>
      <c r="O41" s="1502"/>
      <c r="P41" s="1502"/>
      <c r="Q41" s="1502"/>
      <c r="R41" s="1502"/>
      <c r="S41" s="1502"/>
      <c r="T41" s="796" t="str">
        <f>IF('DATA ENTRY SHEET'!AG65&lt;&gt;"",LEFT('DATA ENTRY SHEET'!AG65,1),"")</f>
        <v/>
      </c>
      <c r="U41" s="1686" t="str">
        <f>IF(NOT('DATA ENTRY SHEET'!AF65=""),'DATA ENTRY SHEET'!AF65,"")</f>
        <v/>
      </c>
      <c r="V41" s="1687"/>
      <c r="W41" s="1687"/>
      <c r="X41" s="1687"/>
      <c r="Y41" s="1687"/>
      <c r="Z41" s="1687"/>
      <c r="AA41" s="1687"/>
      <c r="AB41" s="1688"/>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SHEET'!BI65=""),'DATA ENTRY SHEET'!BI65,"")</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SHEET'!BP65=""),'DATA ENTRY SHEET'!BP65,"")</f>
        <v/>
      </c>
      <c r="BY41" s="1484"/>
      <c r="BZ41" s="1484"/>
      <c r="CA41" s="1485"/>
      <c r="CB41" s="1513" t="str">
        <f>IF(NOT('DATA ENTRY SHEET'!AP65=""),'DATA ENTRY SHEET'!AP65,"")</f>
        <v/>
      </c>
      <c r="CC41" s="1514"/>
      <c r="CD41" s="1515"/>
      <c r="CE41" s="1474"/>
      <c r="CF41" s="1475"/>
      <c r="CG41" s="1475"/>
      <c r="CH41" s="1476"/>
      <c r="CI41" s="190"/>
      <c r="CJ41" s="190"/>
      <c r="CK41" s="190"/>
      <c r="CL41" s="190"/>
      <c r="CM41" s="190"/>
      <c r="CN41" s="190"/>
      <c r="CO41" s="190"/>
      <c r="CP41" s="190"/>
    </row>
    <row r="42" spans="1:94" ht="15" customHeight="1" thickBot="1" x14ac:dyDescent="0.25">
      <c r="A42" s="432"/>
      <c r="B42" s="1516" t="str">
        <f>IF(NOT('DATA ENTRY SHEET'!D65=""),'DATA ENTRY SHEET'!D65,"")</f>
        <v/>
      </c>
      <c r="C42" s="1517"/>
      <c r="D42" s="1517"/>
      <c r="E42" s="1518"/>
      <c r="F42" s="1519" t="str">
        <f>IF(NOT('DATA ENTRY SHEET'!E65=""),'DATA ENTRY SHEET'!E65,"")</f>
        <v/>
      </c>
      <c r="G42" s="1520"/>
      <c r="H42" s="1521"/>
      <c r="I42" s="1522" t="str">
        <f>IF(NOT('DATA ENTRY SHEET'!F65=""),'DATA ENTRY SHEET'!F65,"")</f>
        <v/>
      </c>
      <c r="J42" s="1518"/>
      <c r="K42" s="1522" t="str">
        <f>IF(NOT('DATA ENTRY SHEET'!G65=""),'DATA ENTRY SHEET'!G65,"")</f>
        <v/>
      </c>
      <c r="L42" s="1518"/>
      <c r="M42" s="1523" t="str">
        <f>IF(NOT('DATA ENTRY SHEET'!H65=""),'DATA ENTRY SHEET'!H65,"")</f>
        <v/>
      </c>
      <c r="N42" s="1524"/>
      <c r="O42" s="1524"/>
      <c r="P42" s="1524"/>
      <c r="Q42" s="1525"/>
      <c r="R42" s="1522" t="str">
        <f>IF(NOT('DATA ENTRY SHEET'!I65=""),'DATA ENTRY SHEET'!I65,"")</f>
        <v/>
      </c>
      <c r="S42" s="1517"/>
      <c r="T42" s="1518"/>
      <c r="U42" s="1683" t="str">
        <f>IF(NOT('DATA ENTRY SHEET'!AE65=""),'DATA ENTRY SHEET'!AE65,"")</f>
        <v/>
      </c>
      <c r="V42" s="1684"/>
      <c r="W42" s="1684"/>
      <c r="X42" s="1684"/>
      <c r="Y42" s="1684"/>
      <c r="Z42" s="1684"/>
      <c r="AA42" s="1684"/>
      <c r="AB42" s="1685"/>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SHEET'!BJ65=""),'DATA ENTRY SHEET'!BJ65,"")</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SHEET'!AU65=""),'DATA ENTRY SHEET'!AU65,"")</f>
        <v/>
      </c>
      <c r="BV42" s="1569"/>
      <c r="BW42" s="1570"/>
      <c r="BX42" s="1571"/>
      <c r="BY42" s="1572"/>
      <c r="BZ42" s="1572"/>
      <c r="CA42" s="1573"/>
      <c r="CB42" s="1556" t="str">
        <f>IF(NOT('DATA ENTRY SHEET'!AQ65=""),'DATA ENTRY SHEET'!AQ65,"")</f>
        <v/>
      </c>
      <c r="CC42" s="1557"/>
      <c r="CD42" s="1558"/>
      <c r="CE42" s="1477"/>
      <c r="CF42" s="1478"/>
      <c r="CG42" s="1478"/>
      <c r="CH42" s="1479"/>
      <c r="CI42" s="190"/>
      <c r="CJ42" s="190"/>
      <c r="CK42" s="190"/>
      <c r="CL42" s="190"/>
      <c r="CM42" s="190"/>
      <c r="CN42" s="190"/>
      <c r="CO42" s="190"/>
      <c r="CP42" s="190"/>
    </row>
    <row r="43" spans="1:94"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row>
    <row r="64" spans="1:94" x14ac:dyDescent="0.2">
      <c r="CG64" s="191">
        <f>'40-15 PRES - MANDATORY'!AO63</f>
        <v>0</v>
      </c>
    </row>
  </sheetData>
  <sheetProtection algorithmName="SHA-512" hashValue="s9WKDTeFSHomG6n70wCDMjhNparAtnEREDHpU10tu8abm18aCW4g8MmDiWgcATWAlZqo18h8z+SLLXiQWITafg==" saltValue="1Y4HiyMLeWwASsHB6+w9lQ==" spinCount="100000" sheet="1"/>
  <mergeCells count="450">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BC20:BE20"/>
    <mergeCell ref="BF20:BK20"/>
    <mergeCell ref="AG16:AJ16"/>
    <mergeCell ref="AK16:AN16"/>
    <mergeCell ref="AO16:AS16"/>
    <mergeCell ref="BL20:BQ20"/>
    <mergeCell ref="BR20:BW20"/>
    <mergeCell ref="BX20:CA20"/>
    <mergeCell ref="AC19:AN19"/>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CW4:DC4"/>
    <mergeCell ref="K6:M6"/>
    <mergeCell ref="N6:U6"/>
    <mergeCell ref="Y6:AF6"/>
    <mergeCell ref="CJ6:CK6"/>
    <mergeCell ref="AT2:AX2"/>
    <mergeCell ref="BF2:CH3"/>
    <mergeCell ref="BF4:CH4"/>
    <mergeCell ref="AY6:BE6"/>
    <mergeCell ref="BF6:CH6"/>
    <mergeCell ref="AM6:AX6"/>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1678" t="s">
        <v>793</v>
      </c>
      <c r="AU2" s="1678"/>
      <c r="AV2" s="1678"/>
      <c r="AW2" s="1678"/>
      <c r="AX2" s="167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115"/>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1103</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357" t="s">
        <v>13</v>
      </c>
      <c r="C10" s="1355"/>
      <c r="D10" s="1355"/>
      <c r="E10" s="1355"/>
      <c r="F10" s="1355"/>
      <c r="G10" s="1355"/>
      <c r="H10" s="1355"/>
      <c r="I10" s="1355"/>
      <c r="J10" s="1355"/>
      <c r="K10" s="1355"/>
      <c r="L10" s="1355"/>
      <c r="M10" s="1355"/>
      <c r="N10" s="1355"/>
      <c r="O10" s="1355"/>
      <c r="P10" s="1355"/>
      <c r="Q10" s="1355"/>
      <c r="R10" s="1355"/>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25">
      <c r="A11" s="190"/>
      <c r="B11" s="792" t="s">
        <v>14</v>
      </c>
      <c r="C11" s="793"/>
      <c r="D11" s="793"/>
      <c r="E11" s="793"/>
      <c r="F11" s="793"/>
      <c r="G11" s="793"/>
      <c r="H11" s="793"/>
      <c r="I11" s="793"/>
      <c r="J11" s="793"/>
      <c r="K11" s="793"/>
      <c r="L11" s="793"/>
      <c r="M11" s="793"/>
      <c r="N11" s="793"/>
      <c r="O11" s="793"/>
      <c r="P11" s="793"/>
      <c r="Q11" s="793"/>
      <c r="R11" s="793"/>
      <c r="S11" s="794" t="s">
        <v>1072</v>
      </c>
      <c r="T11" s="795"/>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2">
      <c r="A14" s="480">
        <v>47</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SHEET'!J66=""),'DATA ENTRY SHEET'!J66,"")</f>
        <v/>
      </c>
      <c r="V14" s="1448"/>
      <c r="W14" s="1448"/>
      <c r="X14" s="1448"/>
      <c r="Y14" s="1448"/>
      <c r="Z14" s="1448"/>
      <c r="AA14" s="1448"/>
      <c r="AB14" s="1449"/>
      <c r="AC14" s="1638" t="str">
        <f>IF('DATA ENTRY SHEET'!AW66&lt;&gt;"",IF(NOT(TRIM(MID($AC$8,FIND(":",$AC$8)+1,9))="EDLP"),IF(NOT(TRIM(MID($AC$8,FIND(":",$AC$8)+1,9))="NON-EDLP"),TEXT('DATA ENTRY SHEET'!AW66,"$#0.00"),_xlfn.CONCAT(TEXT('DATA ENTRY SHEET'!AW66,"$#0.00")," (NON-EDLP, ADJ is $0.00)")),_xlfn.CONCAT(TEXT('DATA ENTRY SHEET'!AW66,"$#0.00")," (EDLP, ADJ is $0.00)")),"")</f>
        <v/>
      </c>
      <c r="AD14" s="1639"/>
      <c r="AE14" s="1639"/>
      <c r="AF14" s="1639"/>
      <c r="AG14" s="1639"/>
      <c r="AH14" s="1639"/>
      <c r="AI14" s="1639"/>
      <c r="AJ14" s="1639"/>
      <c r="AK14" s="1639"/>
      <c r="AL14" s="1639"/>
      <c r="AM14" s="1639"/>
      <c r="AN14" s="1640"/>
      <c r="AO14" s="1450" t="str">
        <f>IF(NOT('DATA ENTRY SHEET'!BG66=""),'DATA ENTRY SHEET'!BG66,"")</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SHEET'!BN66=""),'DATA ENTRY SHEET'!BN66,"")</f>
        <v/>
      </c>
      <c r="BY14" s="1469"/>
      <c r="BZ14" s="1469"/>
      <c r="CA14" s="1470"/>
      <c r="CB14" s="1465" t="str">
        <f>IF(NOT('DATA ENTRY SHEET'!AR66=""),'DATA ENTRY SHEET'!AR66,"")</f>
        <v/>
      </c>
      <c r="CC14" s="1466"/>
      <c r="CD14" s="1467"/>
      <c r="CE14" s="1471"/>
      <c r="CF14" s="1472"/>
      <c r="CG14" s="1472"/>
      <c r="CH14" s="1473"/>
      <c r="CI14" s="190"/>
      <c r="CJ14" s="190"/>
      <c r="CK14" s="190"/>
      <c r="CL14" s="190"/>
      <c r="CM14" s="190"/>
      <c r="CN14" s="190"/>
      <c r="CO14" s="190"/>
      <c r="CP14" s="190"/>
    </row>
    <row r="15" spans="1:115" ht="15" customHeight="1" x14ac:dyDescent="0.2">
      <c r="A15" s="480"/>
      <c r="B15" s="1501" t="str">
        <f>IF(NOT('DATA ENTRY SHEET'!B66=""),'DATA ENTRY SHEET'!B66,"")</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SHEET'!AD66=""),'DATA ENTRY SHEET'!AD66,"")</f>
        <v/>
      </c>
      <c r="V15" s="1642"/>
      <c r="W15" s="1642"/>
      <c r="X15" s="1642"/>
      <c r="Y15" s="1642"/>
      <c r="Z15" s="1642"/>
      <c r="AA15" s="1642"/>
      <c r="AB15" s="1643"/>
      <c r="AC15" s="1644" t="str">
        <f>IF(NOT('DATA ENTRY SHEET'!BA66=""),IF('DATA ENTRY SHEET'!F66="","UPK?",TEXT('DATA ENTRY SHEET'!BA66/'DATA ENTRY SHEET'!F66,"$#0.00")),"")</f>
        <v/>
      </c>
      <c r="AD15" s="1645"/>
      <c r="AE15" s="1645"/>
      <c r="AF15" s="1646"/>
      <c r="AG15" s="1644" t="str">
        <f>IF(NOT('DATA ENTRY SHEET'!BB66=""),IF('DATA ENTRY SHEET'!F66="","UPK?",TEXT('DATA ENTRY SHEET'!BB66/'DATA ENTRY SHEET'!F66,"$#0.00")),"")</f>
        <v/>
      </c>
      <c r="AH15" s="1645"/>
      <c r="AI15" s="1645"/>
      <c r="AJ15" s="1646"/>
      <c r="AK15" s="1644" t="str">
        <f>IF(NOT('DATA ENTRY SHEET'!BC66=""),IF('DATA ENTRY SHEET'!F66="","UPK?",TEXT('DATA ENTRY SHEET'!BC66/'DATA ENTRY SHEET'!F66,"$#0.00")),"")</f>
        <v/>
      </c>
      <c r="AL15" s="1645"/>
      <c r="AM15" s="1645"/>
      <c r="AN15" s="1646"/>
      <c r="AO15" s="1510" t="str">
        <f>IF(NOT('DATA ENTRY SHEET'!BH66=""),'DATA ENTRY SHEET'!BH66,"")</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SHEET'!BK66=""),'DATA ENTRY SHEET'!BK66,"")</f>
        <v/>
      </c>
      <c r="BG15" s="1481"/>
      <c r="BH15" s="1481"/>
      <c r="BI15" s="1481"/>
      <c r="BJ15" s="1481"/>
      <c r="BK15" s="1482"/>
      <c r="BL15" s="1480" t="str">
        <f>IF(NOT('DATA ENTRY SHEET'!BL66=""),'DATA ENTRY SHEET'!BL66,"")</f>
        <v/>
      </c>
      <c r="BM15" s="1481"/>
      <c r="BN15" s="1481"/>
      <c r="BO15" s="1481"/>
      <c r="BP15" s="1481"/>
      <c r="BQ15" s="1482"/>
      <c r="BR15" s="1480" t="str">
        <f>IF(NOT('DATA ENTRY SHEET'!BM66=""),'DATA ENTRY SHEET'!BM66,"")</f>
        <v/>
      </c>
      <c r="BS15" s="1481"/>
      <c r="BT15" s="1481"/>
      <c r="BU15" s="1481"/>
      <c r="BV15" s="1481"/>
      <c r="BW15" s="1482"/>
      <c r="BX15" s="1483" t="str">
        <f>IF(NOT('DATA ENTRY SHEET'!BO66=""),'DATA ENTRY SHEET'!BO66,"")</f>
        <v/>
      </c>
      <c r="BY15" s="1484"/>
      <c r="BZ15" s="1484"/>
      <c r="CA15" s="1485"/>
      <c r="CB15" s="1486"/>
      <c r="CC15" s="1487"/>
      <c r="CD15" s="1488"/>
      <c r="CE15" s="1474"/>
      <c r="CF15" s="1475"/>
      <c r="CG15" s="1475"/>
      <c r="CH15" s="1476"/>
      <c r="CI15" s="190"/>
      <c r="CJ15" s="190"/>
      <c r="CK15" s="190"/>
      <c r="CL15" s="190"/>
      <c r="CM15" s="190"/>
      <c r="CN15" s="190"/>
      <c r="CO15" s="190"/>
      <c r="CP15" s="190"/>
    </row>
    <row r="16" spans="1:115" ht="15" customHeight="1" x14ac:dyDescent="0.2">
      <c r="A16" s="480"/>
      <c r="B16" s="1501" t="str">
        <f>IF(NOT('DATA ENTRY SHEET'!C66=""),'DATA ENTRY SHEET'!C66,"")</f>
        <v/>
      </c>
      <c r="C16" s="1502"/>
      <c r="D16" s="1502"/>
      <c r="E16" s="1502"/>
      <c r="F16" s="1502"/>
      <c r="G16" s="1502"/>
      <c r="H16" s="1502"/>
      <c r="I16" s="1502"/>
      <c r="J16" s="1502"/>
      <c r="K16" s="1502"/>
      <c r="L16" s="1502"/>
      <c r="M16" s="1502"/>
      <c r="N16" s="1502"/>
      <c r="O16" s="1502"/>
      <c r="P16" s="1502"/>
      <c r="Q16" s="1502"/>
      <c r="R16" s="1502"/>
      <c r="S16" s="1502"/>
      <c r="T16" s="796" t="str">
        <f>IF('DATA ENTRY SHEET'!AG66&lt;&gt;"",LEFT('DATA ENTRY SHEET'!AG66,1),"")</f>
        <v/>
      </c>
      <c r="U16" s="1650" t="str">
        <f>IF(NOT('DATA ENTRY SHEET'!AF66=""),'DATA ENTRY SHEET'!AF66,"")</f>
        <v/>
      </c>
      <c r="V16" s="1651"/>
      <c r="W16" s="1651"/>
      <c r="X16" s="1651"/>
      <c r="Y16" s="1651"/>
      <c r="Z16" s="1651"/>
      <c r="AA16" s="1651"/>
      <c r="AB16" s="1652"/>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SHEET'!BI66=""),'DATA ENTRY SHEET'!BI66,"")</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SHEET'!BP66=""),'DATA ENTRY SHEET'!BP66,"")</f>
        <v/>
      </c>
      <c r="BY16" s="1484"/>
      <c r="BZ16" s="1484"/>
      <c r="CA16" s="1485"/>
      <c r="CB16" s="1513" t="str">
        <f>IF(NOT('DATA ENTRY SHEET'!AP66=""),'DATA ENTRY SHEET'!AP66,"")</f>
        <v/>
      </c>
      <c r="CC16" s="1514"/>
      <c r="CD16" s="1515"/>
      <c r="CE16" s="1474"/>
      <c r="CF16" s="1475"/>
      <c r="CG16" s="1475"/>
      <c r="CH16" s="1476"/>
      <c r="CI16" s="190"/>
      <c r="CJ16" s="190"/>
      <c r="CK16" s="190"/>
      <c r="CL16" s="190"/>
      <c r="CM16" s="190"/>
      <c r="CN16" s="190"/>
      <c r="CO16" s="190"/>
      <c r="CP16" s="190"/>
    </row>
    <row r="17" spans="1:94" ht="15" customHeight="1" thickBot="1" x14ac:dyDescent="0.25">
      <c r="A17" s="480"/>
      <c r="B17" s="1516" t="str">
        <f>IF(NOT('DATA ENTRY SHEET'!D66=""),'DATA ENTRY SHEET'!D66,"")</f>
        <v/>
      </c>
      <c r="C17" s="1517"/>
      <c r="D17" s="1517"/>
      <c r="E17" s="1518"/>
      <c r="F17" s="1519" t="str">
        <f>IF(NOT('DATA ENTRY SHEET'!E66=""),'DATA ENTRY SHEET'!E66,"")</f>
        <v/>
      </c>
      <c r="G17" s="1520"/>
      <c r="H17" s="1521"/>
      <c r="I17" s="1522" t="str">
        <f>IF(NOT('DATA ENTRY SHEET'!F66=""),'DATA ENTRY SHEET'!F66,"")</f>
        <v/>
      </c>
      <c r="J17" s="1518"/>
      <c r="K17" s="1522" t="str">
        <f>IF(NOT('DATA ENTRY SHEET'!G66=""),'DATA ENTRY SHEET'!G66,"")</f>
        <v/>
      </c>
      <c r="L17" s="1518"/>
      <c r="M17" s="1523" t="str">
        <f>IF(NOT('DATA ENTRY SHEET'!H66=""),'DATA ENTRY SHEET'!H66,"")</f>
        <v/>
      </c>
      <c r="N17" s="1524"/>
      <c r="O17" s="1524"/>
      <c r="P17" s="1524"/>
      <c r="Q17" s="1525"/>
      <c r="R17" s="1522" t="str">
        <f>IF(NOT('DATA ENTRY SHEET'!I66=""),'DATA ENTRY SHEET'!I66,"")</f>
        <v/>
      </c>
      <c r="S17" s="1517"/>
      <c r="T17" s="1518"/>
      <c r="U17" s="1647" t="str">
        <f>IF(NOT('DATA ENTRY SHEET'!AE66=""),'DATA ENTRY SHEET'!AE66,"")</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SHEET'!BJ66=""),'DATA ENTRY SHEET'!BJ66,"")</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SHEET'!AU66=""),'DATA ENTRY SHEET'!AU66,"")</f>
        <v/>
      </c>
      <c r="BV17" s="1569"/>
      <c r="BW17" s="1570"/>
      <c r="BX17" s="1571"/>
      <c r="BY17" s="1572"/>
      <c r="BZ17" s="1572"/>
      <c r="CA17" s="1573"/>
      <c r="CB17" s="1556" t="str">
        <f>IF(NOT('DATA ENTRY SHEET'!AQ66=""),'DATA ENTRY SHEET'!AQ66,"")</f>
        <v/>
      </c>
      <c r="CC17" s="1557"/>
      <c r="CD17" s="1558"/>
      <c r="CE17" s="1477"/>
      <c r="CF17" s="1478"/>
      <c r="CG17" s="1478"/>
      <c r="CH17" s="1479"/>
      <c r="CI17" s="190"/>
      <c r="CJ17" s="190"/>
      <c r="CK17" s="190"/>
      <c r="CL17" s="190"/>
      <c r="CM17" s="190"/>
      <c r="CN17" s="190"/>
      <c r="CO17" s="190"/>
      <c r="CP17" s="190"/>
    </row>
    <row r="18" spans="1:94"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2">
      <c r="A19" s="432">
        <v>48</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SHEET'!J67=""),'DATA ENTRY SHEET'!J67,"")</f>
        <v/>
      </c>
      <c r="V19" s="1448"/>
      <c r="W19" s="1448"/>
      <c r="X19" s="1448"/>
      <c r="Y19" s="1448"/>
      <c r="Z19" s="1448"/>
      <c r="AA19" s="1448"/>
      <c r="AB19" s="1449"/>
      <c r="AC19" s="1638" t="str">
        <f>IF('DATA ENTRY SHEET'!AW67&lt;&gt;"",IF(NOT(TRIM(MID($AC$8,FIND(":",$AC$8)+1,9))="EDLP"),IF(NOT(TRIM(MID($AC$8,FIND(":",$AC$8)+1,9))="NON-EDLP"),TEXT('DATA ENTRY SHEET'!AW67,"$#0.00"),_xlfn.CONCAT(TEXT('DATA ENTRY SHEET'!AW67,"$#0.00")," (NON-EDLP, ADJ is $0.00)")),_xlfn.CONCAT(TEXT('DATA ENTRY SHEET'!AW67,"$#0.00")," (EDLP, ADJ is $0.00)")),"")</f>
        <v/>
      </c>
      <c r="AD19" s="1639"/>
      <c r="AE19" s="1639"/>
      <c r="AF19" s="1639"/>
      <c r="AG19" s="1639"/>
      <c r="AH19" s="1639"/>
      <c r="AI19" s="1639"/>
      <c r="AJ19" s="1639"/>
      <c r="AK19" s="1639"/>
      <c r="AL19" s="1639"/>
      <c r="AM19" s="1639"/>
      <c r="AN19" s="1640"/>
      <c r="AO19" s="1450" t="str">
        <f>IF(NOT('DATA ENTRY SHEET'!BG67=""),'DATA ENTRY SHEET'!BG67,"")</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SHEET'!BN67=""),'DATA ENTRY SHEET'!BN67,"")</f>
        <v/>
      </c>
      <c r="BY19" s="1469"/>
      <c r="BZ19" s="1469"/>
      <c r="CA19" s="1470"/>
      <c r="CB19" s="1465" t="str">
        <f>IF(NOT('DATA ENTRY SHEET'!AR67=""),'DATA ENTRY SHEET'!AR67,"")</f>
        <v/>
      </c>
      <c r="CC19" s="1466"/>
      <c r="CD19" s="1467"/>
      <c r="CE19" s="1471"/>
      <c r="CF19" s="1472"/>
      <c r="CG19" s="1472"/>
      <c r="CH19" s="1473"/>
      <c r="CI19" s="190"/>
      <c r="CJ19" s="190"/>
      <c r="CK19" s="190"/>
      <c r="CL19" s="190"/>
      <c r="CM19" s="190"/>
      <c r="CN19" s="190"/>
      <c r="CO19" s="190"/>
      <c r="CP19" s="190"/>
    </row>
    <row r="20" spans="1:94" ht="15" customHeight="1" x14ac:dyDescent="0.2">
      <c r="A20" s="432"/>
      <c r="B20" s="1501" t="str">
        <f>IF(NOT('DATA ENTRY SHEET'!B67=""),'DATA ENTRY SHEET'!B67,"")</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SHEET'!AD67=""),'DATA ENTRY SHEET'!AD67,"")</f>
        <v/>
      </c>
      <c r="V20" s="1642"/>
      <c r="W20" s="1642"/>
      <c r="X20" s="1642"/>
      <c r="Y20" s="1642"/>
      <c r="Z20" s="1642"/>
      <c r="AA20" s="1642"/>
      <c r="AB20" s="1643"/>
      <c r="AC20" s="1644" t="str">
        <f>IF(NOT('DATA ENTRY SHEET'!BA67=""),IF('DATA ENTRY SHEET'!F67="","UPK?",TEXT('DATA ENTRY SHEET'!BA67/'DATA ENTRY SHEET'!F67,"$#0.00")),"")</f>
        <v/>
      </c>
      <c r="AD20" s="1645"/>
      <c r="AE20" s="1645"/>
      <c r="AF20" s="1646"/>
      <c r="AG20" s="1644" t="str">
        <f>IF(NOT('DATA ENTRY SHEET'!BB67=""),IF('DATA ENTRY SHEET'!F67="","UPK?",TEXT('DATA ENTRY SHEET'!BB67/'DATA ENTRY SHEET'!F67,"$#0.00")),"")</f>
        <v/>
      </c>
      <c r="AH20" s="1645"/>
      <c r="AI20" s="1645"/>
      <c r="AJ20" s="1646"/>
      <c r="AK20" s="1644" t="str">
        <f>IF(NOT('DATA ENTRY SHEET'!BC67=""),IF('DATA ENTRY SHEET'!F67="","UPK?",TEXT('DATA ENTRY SHEET'!BC67/'DATA ENTRY SHEET'!F67,"$#0.00")),"")</f>
        <v/>
      </c>
      <c r="AL20" s="1645"/>
      <c r="AM20" s="1645"/>
      <c r="AN20" s="1646"/>
      <c r="AO20" s="1510" t="str">
        <f>IF(NOT('DATA ENTRY SHEET'!BH67=""),'DATA ENTRY SHEET'!BH67,"")</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SHEET'!BK67=""),'DATA ENTRY SHEET'!BK67,"")</f>
        <v/>
      </c>
      <c r="BG20" s="1481"/>
      <c r="BH20" s="1481"/>
      <c r="BI20" s="1481"/>
      <c r="BJ20" s="1481"/>
      <c r="BK20" s="1482"/>
      <c r="BL20" s="1480" t="str">
        <f>IF(NOT('DATA ENTRY SHEET'!BL67=""),'DATA ENTRY SHEET'!BL67,"")</f>
        <v/>
      </c>
      <c r="BM20" s="1481"/>
      <c r="BN20" s="1481"/>
      <c r="BO20" s="1481"/>
      <c r="BP20" s="1481"/>
      <c r="BQ20" s="1482"/>
      <c r="BR20" s="1480" t="str">
        <f>IF(NOT('DATA ENTRY SHEET'!BM67=""),'DATA ENTRY SHEET'!BM67,"")</f>
        <v/>
      </c>
      <c r="BS20" s="1481"/>
      <c r="BT20" s="1481"/>
      <c r="BU20" s="1481"/>
      <c r="BV20" s="1481"/>
      <c r="BW20" s="1482"/>
      <c r="BX20" s="1483" t="str">
        <f>IF(NOT('DATA ENTRY SHEET'!BO67=""),'DATA ENTRY SHEET'!BO67,"")</f>
        <v/>
      </c>
      <c r="BY20" s="1484"/>
      <c r="BZ20" s="1484"/>
      <c r="CA20" s="1485"/>
      <c r="CB20" s="1486"/>
      <c r="CC20" s="1487"/>
      <c r="CD20" s="1488"/>
      <c r="CE20" s="1474"/>
      <c r="CF20" s="1475"/>
      <c r="CG20" s="1475"/>
      <c r="CH20" s="1476"/>
      <c r="CI20" s="190"/>
      <c r="CJ20" s="190"/>
      <c r="CK20" s="190"/>
      <c r="CL20" s="190"/>
      <c r="CM20" s="190"/>
      <c r="CN20" s="190"/>
      <c r="CO20" s="190"/>
      <c r="CP20" s="190"/>
    </row>
    <row r="21" spans="1:94" ht="15" customHeight="1" x14ac:dyDescent="0.2">
      <c r="A21" s="432"/>
      <c r="B21" s="1501" t="str">
        <f>IF(NOT('DATA ENTRY SHEET'!C67=""),'DATA ENTRY SHEET'!C67,"")</f>
        <v/>
      </c>
      <c r="C21" s="1502"/>
      <c r="D21" s="1502"/>
      <c r="E21" s="1502"/>
      <c r="F21" s="1502"/>
      <c r="G21" s="1502"/>
      <c r="H21" s="1502"/>
      <c r="I21" s="1502"/>
      <c r="J21" s="1502"/>
      <c r="K21" s="1502"/>
      <c r="L21" s="1502"/>
      <c r="M21" s="1502"/>
      <c r="N21" s="1502"/>
      <c r="O21" s="1502"/>
      <c r="P21" s="1502"/>
      <c r="Q21" s="1502"/>
      <c r="R21" s="1502"/>
      <c r="S21" s="1502"/>
      <c r="T21" s="796" t="str">
        <f>IF('DATA ENTRY SHEET'!AG67&lt;&gt;"",LEFT('DATA ENTRY SHEET'!AG67,1),"")</f>
        <v/>
      </c>
      <c r="U21" s="1650" t="str">
        <f>IF(NOT('DATA ENTRY SHEET'!AF67=""),'DATA ENTRY SHEET'!AF67,"")</f>
        <v/>
      </c>
      <c r="V21" s="1651"/>
      <c r="W21" s="1651"/>
      <c r="X21" s="1651"/>
      <c r="Y21" s="1651"/>
      <c r="Z21" s="1651"/>
      <c r="AA21" s="1651"/>
      <c r="AB21" s="1652"/>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SHEET'!BI67=""),'DATA ENTRY SHEET'!BI67,"")</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SHEET'!BP67=""),'DATA ENTRY SHEET'!BP67,"")</f>
        <v/>
      </c>
      <c r="BY21" s="1484"/>
      <c r="BZ21" s="1484"/>
      <c r="CA21" s="1485"/>
      <c r="CB21" s="1513" t="str">
        <f>IF(NOT('DATA ENTRY SHEET'!AP67=""),'DATA ENTRY SHEET'!AP67,"")</f>
        <v/>
      </c>
      <c r="CC21" s="1514"/>
      <c r="CD21" s="1515"/>
      <c r="CE21" s="1474"/>
      <c r="CF21" s="1475"/>
      <c r="CG21" s="1475"/>
      <c r="CH21" s="1476"/>
      <c r="CI21" s="190"/>
      <c r="CJ21" s="190"/>
      <c r="CK21" s="190"/>
      <c r="CL21" s="190"/>
      <c r="CM21" s="190"/>
      <c r="CN21" s="190"/>
      <c r="CO21" s="190"/>
      <c r="CP21" s="190"/>
    </row>
    <row r="22" spans="1:94" ht="15" customHeight="1" thickBot="1" x14ac:dyDescent="0.25">
      <c r="A22" s="432"/>
      <c r="B22" s="1516" t="str">
        <f>IF(NOT('DATA ENTRY SHEET'!D67=""),'DATA ENTRY SHEET'!D67,"")</f>
        <v/>
      </c>
      <c r="C22" s="1517"/>
      <c r="D22" s="1517"/>
      <c r="E22" s="1518"/>
      <c r="F22" s="1519" t="str">
        <f>IF(NOT('DATA ENTRY SHEET'!E67=""),'DATA ENTRY SHEET'!E67,"")</f>
        <v/>
      </c>
      <c r="G22" s="1520"/>
      <c r="H22" s="1521"/>
      <c r="I22" s="1522" t="str">
        <f>IF(NOT('DATA ENTRY SHEET'!F67=""),'DATA ENTRY SHEET'!F67,"")</f>
        <v/>
      </c>
      <c r="J22" s="1518"/>
      <c r="K22" s="1522" t="str">
        <f>IF(NOT('DATA ENTRY SHEET'!G67=""),'DATA ENTRY SHEET'!G67,"")</f>
        <v/>
      </c>
      <c r="L22" s="1518"/>
      <c r="M22" s="1523" t="str">
        <f>IF(NOT('DATA ENTRY SHEET'!H67=""),'DATA ENTRY SHEET'!H67,"")</f>
        <v/>
      </c>
      <c r="N22" s="1524"/>
      <c r="O22" s="1524"/>
      <c r="P22" s="1524"/>
      <c r="Q22" s="1525"/>
      <c r="R22" s="1522" t="str">
        <f>IF(NOT('DATA ENTRY SHEET'!I67=""),'DATA ENTRY SHEET'!I67,"")</f>
        <v/>
      </c>
      <c r="S22" s="1517"/>
      <c r="T22" s="1518"/>
      <c r="U22" s="1647" t="str">
        <f>IF(NOT('DATA ENTRY SHEET'!AE67=""),'DATA ENTRY SHEET'!AE67,"")</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SHEET'!BJ67=""),'DATA ENTRY SHEET'!BJ67,"")</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SHEET'!AU67=""),'DATA ENTRY SHEET'!AU67,"")</f>
        <v/>
      </c>
      <c r="BV22" s="1569"/>
      <c r="BW22" s="1570"/>
      <c r="BX22" s="1571"/>
      <c r="BY22" s="1572"/>
      <c r="BZ22" s="1572"/>
      <c r="CA22" s="1573"/>
      <c r="CB22" s="1556" t="str">
        <f>IF(NOT('DATA ENTRY SHEET'!AQ67=""),'DATA ENTRY SHEET'!AQ67,"")</f>
        <v/>
      </c>
      <c r="CC22" s="1557"/>
      <c r="CD22" s="1558"/>
      <c r="CE22" s="1477"/>
      <c r="CF22" s="1478"/>
      <c r="CG22" s="1478"/>
      <c r="CH22" s="1479"/>
      <c r="CI22" s="190"/>
      <c r="CJ22" s="190"/>
      <c r="CK22" s="190"/>
      <c r="CL22" s="190"/>
      <c r="CM22" s="190"/>
      <c r="CN22" s="190"/>
      <c r="CO22" s="190"/>
      <c r="CP22" s="190"/>
    </row>
    <row r="23" spans="1:94"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2">
      <c r="A24" s="432">
        <v>49</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SHEET'!J68=""),'DATA ENTRY SHEET'!J68,"")</f>
        <v/>
      </c>
      <c r="V24" s="1448"/>
      <c r="W24" s="1448"/>
      <c r="X24" s="1448"/>
      <c r="Y24" s="1448"/>
      <c r="Z24" s="1448"/>
      <c r="AA24" s="1448"/>
      <c r="AB24" s="1449"/>
      <c r="AC24" s="1638" t="str">
        <f>IF('DATA ENTRY SHEET'!AW68&lt;&gt;"",IF(NOT(TRIM(MID($AC$8,FIND(":",$AC$8)+1,9))="EDLP"),IF(NOT(TRIM(MID($AC$8,FIND(":",$AC$8)+1,9))="NON-EDLP"),TEXT('DATA ENTRY SHEET'!AW68,"$#0.00"),_xlfn.CONCAT(TEXT('DATA ENTRY SHEET'!AW68,"$#0.00")," (NON-EDLP, ADJ is $0.00)")),_xlfn.CONCAT(TEXT('DATA ENTRY SHEET'!AW68,"$#0.00")," (EDLP, ADJ is $0.00)")),"")</f>
        <v/>
      </c>
      <c r="AD24" s="1639"/>
      <c r="AE24" s="1639"/>
      <c r="AF24" s="1639"/>
      <c r="AG24" s="1639"/>
      <c r="AH24" s="1639"/>
      <c r="AI24" s="1639"/>
      <c r="AJ24" s="1639"/>
      <c r="AK24" s="1639"/>
      <c r="AL24" s="1639"/>
      <c r="AM24" s="1639"/>
      <c r="AN24" s="1640"/>
      <c r="AO24" s="1450" t="str">
        <f>IF(NOT('DATA ENTRY SHEET'!BG68=""),'DATA ENTRY SHEET'!BG68,"")</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SHEET'!BN68=""),'DATA ENTRY SHEET'!BN68,"")</f>
        <v/>
      </c>
      <c r="BY24" s="1469"/>
      <c r="BZ24" s="1469"/>
      <c r="CA24" s="1470"/>
      <c r="CB24" s="1465" t="str">
        <f>IF(NOT('DATA ENTRY SHEET'!AR68=""),'DATA ENTRY SHEET'!AR68,"")</f>
        <v/>
      </c>
      <c r="CC24" s="1466"/>
      <c r="CD24" s="1467"/>
      <c r="CE24" s="1471"/>
      <c r="CF24" s="1472"/>
      <c r="CG24" s="1472"/>
      <c r="CH24" s="1473"/>
      <c r="CI24" s="190"/>
      <c r="CJ24" s="190"/>
      <c r="CK24" s="190"/>
      <c r="CL24" s="190"/>
      <c r="CM24" s="190"/>
      <c r="CN24" s="190"/>
      <c r="CO24" s="190"/>
      <c r="CP24" s="190"/>
    </row>
    <row r="25" spans="1:94" ht="15" customHeight="1" x14ac:dyDescent="0.2">
      <c r="A25" s="432"/>
      <c r="B25" s="1501" t="str">
        <f>IF(NOT('DATA ENTRY SHEET'!B68=""),'DATA ENTRY SHEET'!B68,"")</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SHEET'!AD68=""),'DATA ENTRY SHEET'!AD68,"")</f>
        <v/>
      </c>
      <c r="V25" s="1642"/>
      <c r="W25" s="1642"/>
      <c r="X25" s="1642"/>
      <c r="Y25" s="1642"/>
      <c r="Z25" s="1642"/>
      <c r="AA25" s="1642"/>
      <c r="AB25" s="1643"/>
      <c r="AC25" s="1644" t="str">
        <f>IF(NOT('DATA ENTRY SHEET'!BA68=""),IF('DATA ENTRY SHEET'!F68="","UPK?",TEXT('DATA ENTRY SHEET'!BA68/'DATA ENTRY SHEET'!F68,"$#0.00")),"")</f>
        <v/>
      </c>
      <c r="AD25" s="1645"/>
      <c r="AE25" s="1645"/>
      <c r="AF25" s="1646"/>
      <c r="AG25" s="1644" t="str">
        <f>IF(NOT('DATA ENTRY SHEET'!BB68=""),IF('DATA ENTRY SHEET'!F68="","UPK?",TEXT('DATA ENTRY SHEET'!BB68/'DATA ENTRY SHEET'!F68,"$#0.00")),"")</f>
        <v/>
      </c>
      <c r="AH25" s="1645"/>
      <c r="AI25" s="1645"/>
      <c r="AJ25" s="1646"/>
      <c r="AK25" s="1644" t="str">
        <f>IF(NOT('DATA ENTRY SHEET'!BC68=""),IF('DATA ENTRY SHEET'!F68="","UPK?",TEXT('DATA ENTRY SHEET'!BC68/'DATA ENTRY SHEET'!F68,"$#0.00")),"")</f>
        <v/>
      </c>
      <c r="AL25" s="1645"/>
      <c r="AM25" s="1645"/>
      <c r="AN25" s="1646"/>
      <c r="AO25" s="1510" t="str">
        <f>IF(NOT('DATA ENTRY SHEET'!BH68=""),'DATA ENTRY SHEET'!BH68,"")</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SHEET'!BK68=""),'DATA ENTRY SHEET'!BK68,"")</f>
        <v/>
      </c>
      <c r="BG25" s="1481"/>
      <c r="BH25" s="1481"/>
      <c r="BI25" s="1481"/>
      <c r="BJ25" s="1481"/>
      <c r="BK25" s="1482"/>
      <c r="BL25" s="1480" t="str">
        <f>IF(NOT('DATA ENTRY SHEET'!BL68=""),'DATA ENTRY SHEET'!BL68,"")</f>
        <v/>
      </c>
      <c r="BM25" s="1481"/>
      <c r="BN25" s="1481"/>
      <c r="BO25" s="1481"/>
      <c r="BP25" s="1481"/>
      <c r="BQ25" s="1482"/>
      <c r="BR25" s="1480" t="str">
        <f>IF(NOT('DATA ENTRY SHEET'!BM68=""),'DATA ENTRY SHEET'!BM68,"")</f>
        <v/>
      </c>
      <c r="BS25" s="1481"/>
      <c r="BT25" s="1481"/>
      <c r="BU25" s="1481"/>
      <c r="BV25" s="1481"/>
      <c r="BW25" s="1482"/>
      <c r="BX25" s="1483" t="str">
        <f>IF(NOT('DATA ENTRY SHEET'!BO68=""),'DATA ENTRY SHEET'!BO68,"")</f>
        <v/>
      </c>
      <c r="BY25" s="1484"/>
      <c r="BZ25" s="1484"/>
      <c r="CA25" s="1485"/>
      <c r="CB25" s="1486"/>
      <c r="CC25" s="1487"/>
      <c r="CD25" s="1488"/>
      <c r="CE25" s="1474"/>
      <c r="CF25" s="1475"/>
      <c r="CG25" s="1475"/>
      <c r="CH25" s="1476"/>
      <c r="CI25" s="190"/>
      <c r="CJ25" s="190"/>
      <c r="CK25" s="190"/>
      <c r="CL25" s="190"/>
      <c r="CM25" s="190"/>
      <c r="CN25" s="190"/>
      <c r="CO25" s="190"/>
      <c r="CP25" s="190"/>
    </row>
    <row r="26" spans="1:94" ht="15" customHeight="1" x14ac:dyDescent="0.2">
      <c r="A26" s="432"/>
      <c r="B26" s="1501" t="str">
        <f>IF(NOT('DATA ENTRY SHEET'!C68=""),'DATA ENTRY SHEET'!C68,"")</f>
        <v/>
      </c>
      <c r="C26" s="1502"/>
      <c r="D26" s="1502"/>
      <c r="E26" s="1502"/>
      <c r="F26" s="1502"/>
      <c r="G26" s="1502"/>
      <c r="H26" s="1502"/>
      <c r="I26" s="1502"/>
      <c r="J26" s="1502"/>
      <c r="K26" s="1502"/>
      <c r="L26" s="1502"/>
      <c r="M26" s="1502"/>
      <c r="N26" s="1502"/>
      <c r="O26" s="1502"/>
      <c r="P26" s="1502"/>
      <c r="Q26" s="1502"/>
      <c r="R26" s="1502"/>
      <c r="S26" s="1502"/>
      <c r="T26" s="796" t="str">
        <f>IF('DATA ENTRY SHEET'!AG68&lt;&gt;"",LEFT('DATA ENTRY SHEET'!AG68,1),"")</f>
        <v/>
      </c>
      <c r="U26" s="1650" t="str">
        <f>IF(NOT('DATA ENTRY SHEET'!AF68=""),'DATA ENTRY SHEET'!AF68,"")</f>
        <v/>
      </c>
      <c r="V26" s="1651"/>
      <c r="W26" s="1651"/>
      <c r="X26" s="1651"/>
      <c r="Y26" s="1651"/>
      <c r="Z26" s="1651"/>
      <c r="AA26" s="1651"/>
      <c r="AB26" s="1652"/>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SHEET'!BI68=""),'DATA ENTRY SHEET'!BI68,"")</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SHEET'!BP68=""),'DATA ENTRY SHEET'!BP68,"")</f>
        <v/>
      </c>
      <c r="BY26" s="1484"/>
      <c r="BZ26" s="1484"/>
      <c r="CA26" s="1485"/>
      <c r="CB26" s="1513" t="str">
        <f>IF(NOT('DATA ENTRY SHEET'!AP68=""),'DATA ENTRY SHEET'!AP68,"")</f>
        <v/>
      </c>
      <c r="CC26" s="1514"/>
      <c r="CD26" s="1515"/>
      <c r="CE26" s="1474"/>
      <c r="CF26" s="1475"/>
      <c r="CG26" s="1475"/>
      <c r="CH26" s="1476"/>
      <c r="CI26" s="190"/>
      <c r="CJ26" s="190"/>
      <c r="CK26" s="190"/>
      <c r="CL26" s="190"/>
      <c r="CM26" s="190"/>
      <c r="CN26" s="190"/>
      <c r="CO26" s="190"/>
      <c r="CP26" s="190"/>
    </row>
    <row r="27" spans="1:94" ht="15" customHeight="1" thickBot="1" x14ac:dyDescent="0.25">
      <c r="A27" s="432"/>
      <c r="B27" s="1516" t="str">
        <f>IF(NOT('DATA ENTRY SHEET'!D68=""),'DATA ENTRY SHEET'!D68,"")</f>
        <v/>
      </c>
      <c r="C27" s="1517"/>
      <c r="D27" s="1517"/>
      <c r="E27" s="1518"/>
      <c r="F27" s="1519" t="str">
        <f>IF(NOT('DATA ENTRY SHEET'!E68=""),'DATA ENTRY SHEET'!E68,"")</f>
        <v/>
      </c>
      <c r="G27" s="1520"/>
      <c r="H27" s="1521"/>
      <c r="I27" s="1522" t="str">
        <f>IF(NOT('DATA ENTRY SHEET'!F68=""),'DATA ENTRY SHEET'!F68,"")</f>
        <v/>
      </c>
      <c r="J27" s="1518"/>
      <c r="K27" s="1522" t="str">
        <f>IF(NOT('DATA ENTRY SHEET'!G68=""),'DATA ENTRY SHEET'!G68,"")</f>
        <v/>
      </c>
      <c r="L27" s="1518"/>
      <c r="M27" s="1523" t="str">
        <f>IF(NOT('DATA ENTRY SHEET'!H68=""),'DATA ENTRY SHEET'!H68,"")</f>
        <v/>
      </c>
      <c r="N27" s="1524"/>
      <c r="O27" s="1524"/>
      <c r="P27" s="1524"/>
      <c r="Q27" s="1525"/>
      <c r="R27" s="1522" t="str">
        <f>IF(NOT('DATA ENTRY SHEET'!I68=""),'DATA ENTRY SHEET'!I68,"")</f>
        <v/>
      </c>
      <c r="S27" s="1517"/>
      <c r="T27" s="1518"/>
      <c r="U27" s="1647" t="str">
        <f>IF(NOT('DATA ENTRY SHEET'!AE68=""),'DATA ENTRY SHEET'!AE68,"")</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SHEET'!BJ68=""),'DATA ENTRY SHEET'!BJ68,"")</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SHEET'!AU68=""),'DATA ENTRY SHEET'!AU68,"")</f>
        <v/>
      </c>
      <c r="BV27" s="1569"/>
      <c r="BW27" s="1570"/>
      <c r="BX27" s="1571"/>
      <c r="BY27" s="1572"/>
      <c r="BZ27" s="1572"/>
      <c r="CA27" s="1573"/>
      <c r="CB27" s="1556" t="str">
        <f>IF(NOT('DATA ENTRY SHEET'!AQ68=""),'DATA ENTRY SHEET'!AQ68,"")</f>
        <v/>
      </c>
      <c r="CC27" s="1557"/>
      <c r="CD27" s="1558"/>
      <c r="CE27" s="1477"/>
      <c r="CF27" s="1478"/>
      <c r="CG27" s="1478"/>
      <c r="CH27" s="1479"/>
      <c r="CI27" s="190"/>
      <c r="CJ27" s="190"/>
      <c r="CK27" s="190"/>
      <c r="CL27" s="190"/>
      <c r="CM27" s="190"/>
      <c r="CN27" s="190"/>
      <c r="CO27" s="190"/>
      <c r="CP27" s="190"/>
    </row>
    <row r="28" spans="1:94"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2">
      <c r="A29" s="432">
        <v>50</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SHEET'!J69=""),'DATA ENTRY SHEET'!J69,"")</f>
        <v/>
      </c>
      <c r="V29" s="1448"/>
      <c r="W29" s="1448"/>
      <c r="X29" s="1448"/>
      <c r="Y29" s="1448"/>
      <c r="Z29" s="1448"/>
      <c r="AA29" s="1448"/>
      <c r="AB29" s="1449"/>
      <c r="AC29" s="1638" t="str">
        <f>IF('DATA ENTRY SHEET'!AW69&lt;&gt;"",IF(NOT(TRIM(MID($AC$8,FIND(":",$AC$8)+1,9))="EDLP"),IF(NOT(TRIM(MID($AC$8,FIND(":",$AC$8)+1,9))="NON-EDLP"),TEXT('DATA ENTRY SHEET'!AW69,"$#0.00"),_xlfn.CONCAT(TEXT('DATA ENTRY SHEET'!AW69,"$#0.00")," (NON-EDLP, ADJ is $0.00)")),_xlfn.CONCAT(TEXT('DATA ENTRY SHEET'!AW69,"$#0.00")," (EDLP, ADJ is $0.00)")),"")</f>
        <v/>
      </c>
      <c r="AD29" s="1639"/>
      <c r="AE29" s="1639"/>
      <c r="AF29" s="1639"/>
      <c r="AG29" s="1639"/>
      <c r="AH29" s="1639"/>
      <c r="AI29" s="1639"/>
      <c r="AJ29" s="1639"/>
      <c r="AK29" s="1639"/>
      <c r="AL29" s="1639"/>
      <c r="AM29" s="1639"/>
      <c r="AN29" s="1640"/>
      <c r="AO29" s="1450" t="str">
        <f>IF(NOT('DATA ENTRY SHEET'!BG69=""),'DATA ENTRY SHEET'!BG69,"")</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SHEET'!BN69=""),'DATA ENTRY SHEET'!BN69,"")</f>
        <v/>
      </c>
      <c r="BY29" s="1469"/>
      <c r="BZ29" s="1469"/>
      <c r="CA29" s="1470"/>
      <c r="CB29" s="1465" t="str">
        <f>IF(NOT('DATA ENTRY SHEET'!AR69=""),'DATA ENTRY SHEET'!AR69,"")</f>
        <v/>
      </c>
      <c r="CC29" s="1466"/>
      <c r="CD29" s="1467"/>
      <c r="CE29" s="1471"/>
      <c r="CF29" s="1472"/>
      <c r="CG29" s="1472"/>
      <c r="CH29" s="1473"/>
      <c r="CI29" s="190"/>
      <c r="CJ29" s="190"/>
      <c r="CK29" s="190"/>
      <c r="CL29" s="190"/>
      <c r="CM29" s="190"/>
      <c r="CN29" s="190"/>
      <c r="CO29" s="190"/>
      <c r="CP29" s="190"/>
    </row>
    <row r="30" spans="1:94" ht="15" customHeight="1" x14ac:dyDescent="0.2">
      <c r="A30" s="432"/>
      <c r="B30" s="1501" t="str">
        <f>IF(NOT('DATA ENTRY SHEET'!B69=""),'DATA ENTRY SHEET'!B69,"")</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SHEET'!AD69=""),'DATA ENTRY SHEET'!AD69,"")</f>
        <v/>
      </c>
      <c r="V30" s="1642"/>
      <c r="W30" s="1642"/>
      <c r="X30" s="1642"/>
      <c r="Y30" s="1642"/>
      <c r="Z30" s="1642"/>
      <c r="AA30" s="1642"/>
      <c r="AB30" s="1643"/>
      <c r="AC30" s="1644" t="str">
        <f>IF(NOT('DATA ENTRY SHEET'!BA69=""),IF('DATA ENTRY SHEET'!F69="","UPK?",TEXT('DATA ENTRY SHEET'!BA69/'DATA ENTRY SHEET'!F69,"$#0.00")),"")</f>
        <v/>
      </c>
      <c r="AD30" s="1645"/>
      <c r="AE30" s="1645"/>
      <c r="AF30" s="1646"/>
      <c r="AG30" s="1644" t="str">
        <f>IF(NOT('DATA ENTRY SHEET'!BB69=""),IF('DATA ENTRY SHEET'!F69="","UPK?",TEXT('DATA ENTRY SHEET'!BB69/'DATA ENTRY SHEET'!F69,"$#0.00")),"")</f>
        <v/>
      </c>
      <c r="AH30" s="1645"/>
      <c r="AI30" s="1645"/>
      <c r="AJ30" s="1646"/>
      <c r="AK30" s="1644" t="str">
        <f>IF(NOT('DATA ENTRY SHEET'!BC69=""),IF('DATA ENTRY SHEET'!F69="","UPK?",TEXT('DATA ENTRY SHEET'!BC69/'DATA ENTRY SHEET'!F69,"$#0.00")),"")</f>
        <v/>
      </c>
      <c r="AL30" s="1645"/>
      <c r="AM30" s="1645"/>
      <c r="AN30" s="1646"/>
      <c r="AO30" s="1510" t="str">
        <f>IF(NOT('DATA ENTRY SHEET'!BH69=""),'DATA ENTRY SHEET'!BH69,"")</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SHEET'!BK69=""),'DATA ENTRY SHEET'!BK69,"")</f>
        <v/>
      </c>
      <c r="BG30" s="1481"/>
      <c r="BH30" s="1481"/>
      <c r="BI30" s="1481"/>
      <c r="BJ30" s="1481"/>
      <c r="BK30" s="1482"/>
      <c r="BL30" s="1480" t="str">
        <f>IF(NOT('DATA ENTRY SHEET'!BL69=""),'DATA ENTRY SHEET'!BL69,"")</f>
        <v/>
      </c>
      <c r="BM30" s="1481"/>
      <c r="BN30" s="1481"/>
      <c r="BO30" s="1481"/>
      <c r="BP30" s="1481"/>
      <c r="BQ30" s="1482"/>
      <c r="BR30" s="1480" t="str">
        <f>IF(NOT('DATA ENTRY SHEET'!BM69=""),'DATA ENTRY SHEET'!BM69,"")</f>
        <v/>
      </c>
      <c r="BS30" s="1481"/>
      <c r="BT30" s="1481"/>
      <c r="BU30" s="1481"/>
      <c r="BV30" s="1481"/>
      <c r="BW30" s="1482"/>
      <c r="BX30" s="1483" t="str">
        <f>IF(NOT('DATA ENTRY SHEET'!BO69=""),'DATA ENTRY SHEET'!BO69,"")</f>
        <v/>
      </c>
      <c r="BY30" s="1484"/>
      <c r="BZ30" s="1484"/>
      <c r="CA30" s="1485"/>
      <c r="CB30" s="1486"/>
      <c r="CC30" s="1487"/>
      <c r="CD30" s="1488"/>
      <c r="CE30" s="1474"/>
      <c r="CF30" s="1475"/>
      <c r="CG30" s="1475"/>
      <c r="CH30" s="1476"/>
      <c r="CI30" s="190"/>
      <c r="CJ30" s="190"/>
      <c r="CK30" s="190"/>
      <c r="CL30" s="190"/>
      <c r="CM30" s="190"/>
      <c r="CN30" s="190"/>
      <c r="CO30" s="190"/>
      <c r="CP30" s="190"/>
    </row>
    <row r="31" spans="1:94" ht="15" customHeight="1" x14ac:dyDescent="0.2">
      <c r="A31" s="432"/>
      <c r="B31" s="1501" t="str">
        <f>IF(NOT('DATA ENTRY SHEET'!C69=""),'DATA ENTRY SHEET'!C69,"")</f>
        <v/>
      </c>
      <c r="C31" s="1502"/>
      <c r="D31" s="1502"/>
      <c r="E31" s="1502"/>
      <c r="F31" s="1502"/>
      <c r="G31" s="1502"/>
      <c r="H31" s="1502"/>
      <c r="I31" s="1502"/>
      <c r="J31" s="1502"/>
      <c r="K31" s="1502"/>
      <c r="L31" s="1502"/>
      <c r="M31" s="1502"/>
      <c r="N31" s="1502"/>
      <c r="O31" s="1502"/>
      <c r="P31" s="1502"/>
      <c r="Q31" s="1502"/>
      <c r="R31" s="1502"/>
      <c r="S31" s="1502"/>
      <c r="T31" s="796" t="str">
        <f>IF('DATA ENTRY SHEET'!AG69&lt;&gt;"",LEFT('DATA ENTRY SHEET'!AG69,1),"")</f>
        <v/>
      </c>
      <c r="U31" s="1650" t="str">
        <f>IF(NOT('DATA ENTRY SHEET'!AF69=""),'DATA ENTRY SHEET'!AF69,"")</f>
        <v/>
      </c>
      <c r="V31" s="1651"/>
      <c r="W31" s="1651"/>
      <c r="X31" s="1651"/>
      <c r="Y31" s="1651"/>
      <c r="Z31" s="1651"/>
      <c r="AA31" s="1651"/>
      <c r="AB31" s="1652"/>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SHEET'!BI69=""),'DATA ENTRY SHEET'!BI69,"")</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SHEET'!BP69=""),'DATA ENTRY SHEET'!BP69,"")</f>
        <v/>
      </c>
      <c r="BY31" s="1484"/>
      <c r="BZ31" s="1484"/>
      <c r="CA31" s="1485"/>
      <c r="CB31" s="1513" t="str">
        <f>IF(NOT('DATA ENTRY SHEET'!AP69=""),'DATA ENTRY SHEET'!AP69,"")</f>
        <v/>
      </c>
      <c r="CC31" s="1514"/>
      <c r="CD31" s="1515"/>
      <c r="CE31" s="1474"/>
      <c r="CF31" s="1475"/>
      <c r="CG31" s="1475"/>
      <c r="CH31" s="1476"/>
      <c r="CI31" s="190"/>
      <c r="CJ31" s="190"/>
      <c r="CK31" s="190"/>
      <c r="CL31" s="190"/>
      <c r="CM31" s="190"/>
      <c r="CN31" s="190"/>
      <c r="CO31" s="190"/>
      <c r="CP31" s="190"/>
    </row>
    <row r="32" spans="1:94" ht="15" customHeight="1" thickBot="1" x14ac:dyDescent="0.25">
      <c r="A32" s="432"/>
      <c r="B32" s="1516" t="str">
        <f>IF(NOT('DATA ENTRY SHEET'!D69=""),'DATA ENTRY SHEET'!D69,"")</f>
        <v/>
      </c>
      <c r="C32" s="1517"/>
      <c r="D32" s="1517"/>
      <c r="E32" s="1518"/>
      <c r="F32" s="1519" t="str">
        <f>IF(NOT('DATA ENTRY SHEET'!E69=""),'DATA ENTRY SHEET'!E69,"")</f>
        <v/>
      </c>
      <c r="G32" s="1520"/>
      <c r="H32" s="1521"/>
      <c r="I32" s="1522" t="str">
        <f>IF(NOT('DATA ENTRY SHEET'!F69=""),'DATA ENTRY SHEET'!F69,"")</f>
        <v/>
      </c>
      <c r="J32" s="1518"/>
      <c r="K32" s="1522" t="str">
        <f>IF(NOT('DATA ENTRY SHEET'!G69=""),'DATA ENTRY SHEET'!G69,"")</f>
        <v/>
      </c>
      <c r="L32" s="1518"/>
      <c r="M32" s="1523" t="str">
        <f>IF(NOT('DATA ENTRY SHEET'!H69=""),'DATA ENTRY SHEET'!H69,"")</f>
        <v/>
      </c>
      <c r="N32" s="1524"/>
      <c r="O32" s="1524"/>
      <c r="P32" s="1524"/>
      <c r="Q32" s="1525"/>
      <c r="R32" s="1522" t="str">
        <f>IF(NOT('DATA ENTRY SHEET'!I69=""),'DATA ENTRY SHEET'!I69,"")</f>
        <v/>
      </c>
      <c r="S32" s="1517"/>
      <c r="T32" s="1518"/>
      <c r="U32" s="1647" t="str">
        <f>IF(NOT('DATA ENTRY SHEET'!AE69=""),'DATA ENTRY SHEET'!AE69,"")</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SHEET'!BJ69=""),'DATA ENTRY SHEET'!BJ69,"")</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SHEET'!AU69=""),'DATA ENTRY SHEET'!AU69,"")</f>
        <v/>
      </c>
      <c r="BV32" s="1569"/>
      <c r="BW32" s="1570"/>
      <c r="BX32" s="1571"/>
      <c r="BY32" s="1572"/>
      <c r="BZ32" s="1572"/>
      <c r="CA32" s="1573"/>
      <c r="CB32" s="1556" t="str">
        <f>IF(NOT('DATA ENTRY SHEET'!AQ69=""),'DATA ENTRY SHEET'!AQ69,"")</f>
        <v/>
      </c>
      <c r="CC32" s="1557"/>
      <c r="CD32" s="1558"/>
      <c r="CE32" s="1477"/>
      <c r="CF32" s="1478"/>
      <c r="CG32" s="1478"/>
      <c r="CH32" s="1479"/>
      <c r="CI32" s="190"/>
      <c r="CJ32" s="190"/>
      <c r="CK32" s="190"/>
      <c r="CL32" s="190"/>
      <c r="CM32" s="190"/>
      <c r="CN32" s="190"/>
      <c r="CO32" s="190"/>
      <c r="CP32" s="190"/>
    </row>
    <row r="33" spans="1:94"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2">
      <c r="A34" s="432">
        <v>51</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SHEET'!J70=""),'DATA ENTRY SHEET'!J70,"")</f>
        <v/>
      </c>
      <c r="V34" s="1448"/>
      <c r="W34" s="1448"/>
      <c r="X34" s="1448"/>
      <c r="Y34" s="1448"/>
      <c r="Z34" s="1448"/>
      <c r="AA34" s="1448"/>
      <c r="AB34" s="1449"/>
      <c r="AC34" s="1638" t="str">
        <f>IF('DATA ENTRY SHEET'!AW70&lt;&gt;"",IF(NOT(TRIM(MID($AC$8,FIND(":",$AC$8)+1,9))="EDLP"),IF(NOT(TRIM(MID($AC$8,FIND(":",$AC$8)+1,9))="NON-EDLP"),TEXT('DATA ENTRY SHEET'!AW70,"$#0.00"),_xlfn.CONCAT(TEXT('DATA ENTRY SHEET'!AW70,"$#0.00")," (NON-EDLP, ADJ is $0.00)")),_xlfn.CONCAT(TEXT('DATA ENTRY SHEET'!AW70,"$#0.00")," (EDLP, ADJ is $0.00)")),"")</f>
        <v/>
      </c>
      <c r="AD34" s="1639"/>
      <c r="AE34" s="1639"/>
      <c r="AF34" s="1639"/>
      <c r="AG34" s="1639"/>
      <c r="AH34" s="1639"/>
      <c r="AI34" s="1639"/>
      <c r="AJ34" s="1639"/>
      <c r="AK34" s="1639"/>
      <c r="AL34" s="1639"/>
      <c r="AM34" s="1639"/>
      <c r="AN34" s="1640"/>
      <c r="AO34" s="1450" t="str">
        <f>IF(NOT('DATA ENTRY SHEET'!BG70=""),'DATA ENTRY SHEET'!BG70,"")</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SHEET'!BN70=""),'DATA ENTRY SHEET'!BN70,"")</f>
        <v/>
      </c>
      <c r="BY34" s="1469"/>
      <c r="BZ34" s="1469"/>
      <c r="CA34" s="1470"/>
      <c r="CB34" s="1465" t="str">
        <f>IF(NOT('DATA ENTRY SHEET'!AR70=""),'DATA ENTRY SHEET'!AR70,"")</f>
        <v/>
      </c>
      <c r="CC34" s="1466"/>
      <c r="CD34" s="1467"/>
      <c r="CE34" s="1471"/>
      <c r="CF34" s="1472"/>
      <c r="CG34" s="1472"/>
      <c r="CH34" s="1473"/>
      <c r="CI34" s="190"/>
      <c r="CJ34" s="190"/>
      <c r="CK34" s="190"/>
      <c r="CL34" s="190"/>
      <c r="CM34" s="190"/>
      <c r="CN34" s="190"/>
      <c r="CO34" s="190"/>
      <c r="CP34" s="190"/>
    </row>
    <row r="35" spans="1:94" ht="15" customHeight="1" x14ac:dyDescent="0.2">
      <c r="A35" s="432"/>
      <c r="B35" s="1501" t="str">
        <f>IF(NOT('DATA ENTRY SHEET'!B70=""),'DATA ENTRY SHEET'!B70,"")</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SHEET'!AD70=""),'DATA ENTRY SHEET'!AD70,"")</f>
        <v/>
      </c>
      <c r="V35" s="1642"/>
      <c r="W35" s="1642"/>
      <c r="X35" s="1642"/>
      <c r="Y35" s="1642"/>
      <c r="Z35" s="1642"/>
      <c r="AA35" s="1642"/>
      <c r="AB35" s="1643"/>
      <c r="AC35" s="1644" t="str">
        <f>IF(NOT('DATA ENTRY SHEET'!BA70=""),IF('DATA ENTRY SHEET'!F70="","UPK?",TEXT('DATA ENTRY SHEET'!BA70/'DATA ENTRY SHEET'!F70,"$#0.00")),"")</f>
        <v/>
      </c>
      <c r="AD35" s="1645"/>
      <c r="AE35" s="1645"/>
      <c r="AF35" s="1646"/>
      <c r="AG35" s="1644" t="str">
        <f>IF(NOT('DATA ENTRY SHEET'!BB70=""),IF('DATA ENTRY SHEET'!F70="","UPK?",TEXT('DATA ENTRY SHEET'!BB70/'DATA ENTRY SHEET'!F70,"$#0.00")),"")</f>
        <v/>
      </c>
      <c r="AH35" s="1645"/>
      <c r="AI35" s="1645"/>
      <c r="AJ35" s="1646"/>
      <c r="AK35" s="1644" t="str">
        <f>IF(NOT('DATA ENTRY SHEET'!BC70=""),IF('DATA ENTRY SHEET'!F70="","UPK?",TEXT('DATA ENTRY SHEET'!BC70/'DATA ENTRY SHEET'!F70,"$#0.00")),"")</f>
        <v/>
      </c>
      <c r="AL35" s="1645"/>
      <c r="AM35" s="1645"/>
      <c r="AN35" s="1646"/>
      <c r="AO35" s="1510" t="str">
        <f>IF(NOT('DATA ENTRY SHEET'!BH70=""),'DATA ENTRY SHEET'!BH70,"")</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SHEET'!BK70=""),'DATA ENTRY SHEET'!BK70,"")</f>
        <v/>
      </c>
      <c r="BG35" s="1481"/>
      <c r="BH35" s="1481"/>
      <c r="BI35" s="1481"/>
      <c r="BJ35" s="1481"/>
      <c r="BK35" s="1482"/>
      <c r="BL35" s="1480" t="str">
        <f>IF(NOT('DATA ENTRY SHEET'!BL70=""),'DATA ENTRY SHEET'!BL70,"")</f>
        <v/>
      </c>
      <c r="BM35" s="1481"/>
      <c r="BN35" s="1481"/>
      <c r="BO35" s="1481"/>
      <c r="BP35" s="1481"/>
      <c r="BQ35" s="1482"/>
      <c r="BR35" s="1480" t="str">
        <f>IF(NOT('DATA ENTRY SHEET'!BM70=""),'DATA ENTRY SHEET'!BM70,"")</f>
        <v/>
      </c>
      <c r="BS35" s="1481"/>
      <c r="BT35" s="1481"/>
      <c r="BU35" s="1481"/>
      <c r="BV35" s="1481"/>
      <c r="BW35" s="1482"/>
      <c r="BX35" s="1483" t="str">
        <f>IF(NOT('DATA ENTRY SHEET'!BO70=""),'DATA ENTRY SHEET'!BO70,"")</f>
        <v/>
      </c>
      <c r="BY35" s="1484"/>
      <c r="BZ35" s="1484"/>
      <c r="CA35" s="1485"/>
      <c r="CB35" s="1486"/>
      <c r="CC35" s="1487"/>
      <c r="CD35" s="1488"/>
      <c r="CE35" s="1474"/>
      <c r="CF35" s="1475"/>
      <c r="CG35" s="1475"/>
      <c r="CH35" s="1476"/>
      <c r="CI35" s="190"/>
      <c r="CJ35" s="190"/>
      <c r="CK35" s="190"/>
      <c r="CL35" s="190"/>
      <c r="CM35" s="190"/>
      <c r="CN35" s="190"/>
      <c r="CO35" s="190"/>
      <c r="CP35" s="190"/>
    </row>
    <row r="36" spans="1:94" ht="15" customHeight="1" x14ac:dyDescent="0.2">
      <c r="A36" s="432"/>
      <c r="B36" s="1501" t="str">
        <f>IF(NOT('DATA ENTRY SHEET'!C70=""),'DATA ENTRY SHEET'!C70,"")</f>
        <v/>
      </c>
      <c r="C36" s="1502"/>
      <c r="D36" s="1502"/>
      <c r="E36" s="1502"/>
      <c r="F36" s="1502"/>
      <c r="G36" s="1502"/>
      <c r="H36" s="1502"/>
      <c r="I36" s="1502"/>
      <c r="J36" s="1502"/>
      <c r="K36" s="1502"/>
      <c r="L36" s="1502"/>
      <c r="M36" s="1502"/>
      <c r="N36" s="1502"/>
      <c r="O36" s="1502"/>
      <c r="P36" s="1502"/>
      <c r="Q36" s="1502"/>
      <c r="R36" s="1502"/>
      <c r="S36" s="1502"/>
      <c r="T36" s="796" t="str">
        <f>IF('DATA ENTRY SHEET'!AG70&lt;&gt;"",LEFT('DATA ENTRY SHEET'!AG70,1),"")</f>
        <v/>
      </c>
      <c r="U36" s="1650" t="str">
        <f>IF(NOT('DATA ENTRY SHEET'!AF70=""),'DATA ENTRY SHEET'!AF70,"")</f>
        <v/>
      </c>
      <c r="V36" s="1651"/>
      <c r="W36" s="1651"/>
      <c r="X36" s="1651"/>
      <c r="Y36" s="1651"/>
      <c r="Z36" s="1651"/>
      <c r="AA36" s="1651"/>
      <c r="AB36" s="1652"/>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SHEET'!BI70=""),'DATA ENTRY SHEET'!BI70,"")</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SHEET'!BP70=""),'DATA ENTRY SHEET'!BP70,"")</f>
        <v/>
      </c>
      <c r="BY36" s="1484"/>
      <c r="BZ36" s="1484"/>
      <c r="CA36" s="1485"/>
      <c r="CB36" s="1513" t="str">
        <f>IF(NOT('DATA ENTRY SHEET'!AP70=""),'DATA ENTRY SHEET'!AP70,"")</f>
        <v/>
      </c>
      <c r="CC36" s="1514"/>
      <c r="CD36" s="1515"/>
      <c r="CE36" s="1474"/>
      <c r="CF36" s="1475"/>
      <c r="CG36" s="1475"/>
      <c r="CH36" s="1476"/>
      <c r="CI36" s="190"/>
      <c r="CJ36" s="190"/>
      <c r="CK36" s="190"/>
      <c r="CL36" s="190"/>
      <c r="CM36" s="190"/>
      <c r="CN36" s="190"/>
      <c r="CO36" s="190"/>
      <c r="CP36" s="190"/>
    </row>
    <row r="37" spans="1:94" ht="15" customHeight="1" thickBot="1" x14ac:dyDescent="0.25">
      <c r="A37" s="432"/>
      <c r="B37" s="1516" t="str">
        <f>IF(NOT('DATA ENTRY SHEET'!D70=""),'DATA ENTRY SHEET'!D70,"")</f>
        <v/>
      </c>
      <c r="C37" s="1517"/>
      <c r="D37" s="1517"/>
      <c r="E37" s="1518"/>
      <c r="F37" s="1519" t="str">
        <f>IF(NOT('DATA ENTRY SHEET'!E70=""),'DATA ENTRY SHEET'!E70,"")</f>
        <v/>
      </c>
      <c r="G37" s="1520"/>
      <c r="H37" s="1521"/>
      <c r="I37" s="1522" t="str">
        <f>IF(NOT('DATA ENTRY SHEET'!F70=""),'DATA ENTRY SHEET'!F70,"")</f>
        <v/>
      </c>
      <c r="J37" s="1518"/>
      <c r="K37" s="1522" t="str">
        <f>IF(NOT('DATA ENTRY SHEET'!G70=""),'DATA ENTRY SHEET'!G70,"")</f>
        <v/>
      </c>
      <c r="L37" s="1518"/>
      <c r="M37" s="1523" t="str">
        <f>IF(NOT('DATA ENTRY SHEET'!H70=""),'DATA ENTRY SHEET'!H70,"")</f>
        <v/>
      </c>
      <c r="N37" s="1524"/>
      <c r="O37" s="1524"/>
      <c r="P37" s="1524"/>
      <c r="Q37" s="1525"/>
      <c r="R37" s="1522" t="str">
        <f>IF(NOT('DATA ENTRY SHEET'!I70=""),'DATA ENTRY SHEET'!I70,"")</f>
        <v/>
      </c>
      <c r="S37" s="1517"/>
      <c r="T37" s="1518"/>
      <c r="U37" s="1647" t="str">
        <f>IF(NOT('DATA ENTRY SHEET'!AE70=""),'DATA ENTRY SHEET'!AE70,"")</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SHEET'!BJ70=""),'DATA ENTRY SHEET'!BJ70,"")</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SHEET'!AU70=""),'DATA ENTRY SHEET'!AU70,"")</f>
        <v/>
      </c>
      <c r="BV37" s="1569"/>
      <c r="BW37" s="1570"/>
      <c r="BX37" s="1571"/>
      <c r="BY37" s="1572"/>
      <c r="BZ37" s="1572"/>
      <c r="CA37" s="1573"/>
      <c r="CB37" s="1556" t="str">
        <f>IF(NOT('DATA ENTRY SHEET'!AQ70=""),'DATA ENTRY SHEET'!AQ70,"")</f>
        <v/>
      </c>
      <c r="CC37" s="1557"/>
      <c r="CD37" s="1558"/>
      <c r="CE37" s="1477"/>
      <c r="CF37" s="1478"/>
      <c r="CG37" s="1478"/>
      <c r="CH37" s="1479"/>
      <c r="CI37" s="190"/>
      <c r="CJ37" s="190"/>
      <c r="CK37" s="190"/>
      <c r="CL37" s="190"/>
      <c r="CM37" s="190"/>
      <c r="CN37" s="190"/>
      <c r="CO37" s="190"/>
      <c r="CP37" s="190"/>
    </row>
    <row r="38" spans="1:94"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2">
      <c r="A39" s="432">
        <v>52</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SHEET'!J71=""),'DATA ENTRY SHEET'!J71,"")</f>
        <v/>
      </c>
      <c r="V39" s="1448"/>
      <c r="W39" s="1448"/>
      <c r="X39" s="1448"/>
      <c r="Y39" s="1448"/>
      <c r="Z39" s="1448"/>
      <c r="AA39" s="1448"/>
      <c r="AB39" s="1449"/>
      <c r="AC39" s="1638" t="str">
        <f>IF('DATA ENTRY SHEET'!AW71&lt;&gt;"",IF(NOT(TRIM(MID($AC$8,FIND(":",$AC$8)+1,9))="EDLP"),IF(NOT(TRIM(MID($AC$8,FIND(":",$AC$8)+1,9))="NON-EDLP"),TEXT('DATA ENTRY SHEET'!AW71,"$#0.00"),_xlfn.CONCAT(TEXT('DATA ENTRY SHEET'!AW71,"$#0.00")," (NON-EDLP, ADJ is $0.00)")),_xlfn.CONCAT(TEXT('DATA ENTRY SHEET'!AW71,"$#0.00")," (EDLP, ADJ is $0.00)")),"")</f>
        <v/>
      </c>
      <c r="AD39" s="1639"/>
      <c r="AE39" s="1639"/>
      <c r="AF39" s="1639"/>
      <c r="AG39" s="1639"/>
      <c r="AH39" s="1639"/>
      <c r="AI39" s="1639"/>
      <c r="AJ39" s="1639"/>
      <c r="AK39" s="1639"/>
      <c r="AL39" s="1639"/>
      <c r="AM39" s="1639"/>
      <c r="AN39" s="1640"/>
      <c r="AO39" s="1450" t="str">
        <f>IF(NOT('DATA ENTRY SHEET'!BG71=""),'DATA ENTRY SHEET'!BG71,"")</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SHEET'!BN71=""),'DATA ENTRY SHEET'!BN71,"")</f>
        <v/>
      </c>
      <c r="BY39" s="1469"/>
      <c r="BZ39" s="1469"/>
      <c r="CA39" s="1470"/>
      <c r="CB39" s="1465" t="str">
        <f>IF(NOT('DATA ENTRY SHEET'!AR71=""),'DATA ENTRY SHEET'!AR71,"")</f>
        <v/>
      </c>
      <c r="CC39" s="1466"/>
      <c r="CD39" s="1467"/>
      <c r="CE39" s="1471"/>
      <c r="CF39" s="1472"/>
      <c r="CG39" s="1472"/>
      <c r="CH39" s="1473"/>
      <c r="CI39" s="190"/>
      <c r="CJ39" s="190"/>
      <c r="CK39" s="190"/>
      <c r="CL39" s="190"/>
      <c r="CM39" s="190"/>
      <c r="CN39" s="190"/>
      <c r="CO39" s="190"/>
      <c r="CP39" s="190"/>
    </row>
    <row r="40" spans="1:94" ht="15" customHeight="1" x14ac:dyDescent="0.2">
      <c r="A40" s="432"/>
      <c r="B40" s="1501" t="str">
        <f>IF(NOT('DATA ENTRY SHEET'!B71=""),'DATA ENTRY SHEET'!B71,"")</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SHEET'!AD71=""),'DATA ENTRY SHEET'!AD71,"")</f>
        <v/>
      </c>
      <c r="V40" s="1642"/>
      <c r="W40" s="1642"/>
      <c r="X40" s="1642"/>
      <c r="Y40" s="1642"/>
      <c r="Z40" s="1642"/>
      <c r="AA40" s="1642"/>
      <c r="AB40" s="1643"/>
      <c r="AC40" s="1644" t="str">
        <f>IF(NOT('DATA ENTRY SHEET'!BA71=""),IF('DATA ENTRY SHEET'!F71="","UPK?",TEXT('DATA ENTRY SHEET'!BA71/'DATA ENTRY SHEET'!F71,"$#0.00")),"")</f>
        <v/>
      </c>
      <c r="AD40" s="1645"/>
      <c r="AE40" s="1645"/>
      <c r="AF40" s="1646"/>
      <c r="AG40" s="1644" t="str">
        <f>IF(NOT('DATA ENTRY SHEET'!BB71=""),IF('DATA ENTRY SHEET'!F71="","UPK?",TEXT('DATA ENTRY SHEET'!BB71/'DATA ENTRY SHEET'!F71,"$#0.00")),"")</f>
        <v/>
      </c>
      <c r="AH40" s="1645"/>
      <c r="AI40" s="1645"/>
      <c r="AJ40" s="1646"/>
      <c r="AK40" s="1644" t="str">
        <f>IF(NOT('DATA ENTRY SHEET'!BC71=""),IF('DATA ENTRY SHEET'!F71="","UPK?",TEXT('DATA ENTRY SHEET'!BC71/'DATA ENTRY SHEET'!F71,"$#0.00")),"")</f>
        <v/>
      </c>
      <c r="AL40" s="1645"/>
      <c r="AM40" s="1645"/>
      <c r="AN40" s="1646"/>
      <c r="AO40" s="1510" t="str">
        <f>IF(NOT('DATA ENTRY SHEET'!BH71=""),'DATA ENTRY SHEET'!BH71,"")</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SHEET'!BK71=""),'DATA ENTRY SHEET'!BK71,"")</f>
        <v/>
      </c>
      <c r="BG40" s="1481"/>
      <c r="BH40" s="1481"/>
      <c r="BI40" s="1481"/>
      <c r="BJ40" s="1481"/>
      <c r="BK40" s="1482"/>
      <c r="BL40" s="1480" t="str">
        <f>IF(NOT('DATA ENTRY SHEET'!BL71=""),'DATA ENTRY SHEET'!BL71,"")</f>
        <v/>
      </c>
      <c r="BM40" s="1481"/>
      <c r="BN40" s="1481"/>
      <c r="BO40" s="1481"/>
      <c r="BP40" s="1481"/>
      <c r="BQ40" s="1482"/>
      <c r="BR40" s="1480" t="str">
        <f>IF(NOT('DATA ENTRY SHEET'!BM71=""),'DATA ENTRY SHEET'!BM71,"")</f>
        <v/>
      </c>
      <c r="BS40" s="1481"/>
      <c r="BT40" s="1481"/>
      <c r="BU40" s="1481"/>
      <c r="BV40" s="1481"/>
      <c r="BW40" s="1482"/>
      <c r="BX40" s="1483" t="str">
        <f>IF(NOT('DATA ENTRY SHEET'!BO71=""),'DATA ENTRY SHEET'!BO71,"")</f>
        <v/>
      </c>
      <c r="BY40" s="1484"/>
      <c r="BZ40" s="1484"/>
      <c r="CA40" s="1485"/>
      <c r="CB40" s="1486"/>
      <c r="CC40" s="1487"/>
      <c r="CD40" s="1488"/>
      <c r="CE40" s="1474"/>
      <c r="CF40" s="1475"/>
      <c r="CG40" s="1475"/>
      <c r="CH40" s="1476"/>
      <c r="CI40" s="190"/>
      <c r="CJ40" s="190"/>
      <c r="CK40" s="190"/>
      <c r="CL40" s="190"/>
      <c r="CM40" s="190"/>
      <c r="CN40" s="190"/>
      <c r="CO40" s="190"/>
      <c r="CP40" s="190"/>
    </row>
    <row r="41" spans="1:94" ht="15" customHeight="1" x14ac:dyDescent="0.2">
      <c r="A41" s="432"/>
      <c r="B41" s="1501" t="str">
        <f>IF(NOT('DATA ENTRY SHEET'!C71=""),'DATA ENTRY SHEET'!C71,"")</f>
        <v/>
      </c>
      <c r="C41" s="1502"/>
      <c r="D41" s="1502"/>
      <c r="E41" s="1502"/>
      <c r="F41" s="1502"/>
      <c r="G41" s="1502"/>
      <c r="H41" s="1502"/>
      <c r="I41" s="1502"/>
      <c r="J41" s="1502"/>
      <c r="K41" s="1502"/>
      <c r="L41" s="1502"/>
      <c r="M41" s="1502"/>
      <c r="N41" s="1502"/>
      <c r="O41" s="1502"/>
      <c r="P41" s="1502"/>
      <c r="Q41" s="1502"/>
      <c r="R41" s="1502"/>
      <c r="S41" s="1502"/>
      <c r="T41" s="796" t="str">
        <f>IF('DATA ENTRY SHEET'!AG71&lt;&gt;"",LEFT('DATA ENTRY SHEET'!AG71,1),"")</f>
        <v/>
      </c>
      <c r="U41" s="1650" t="str">
        <f>IF(NOT('DATA ENTRY SHEET'!AF71=""),'DATA ENTRY SHEET'!AF71,"")</f>
        <v/>
      </c>
      <c r="V41" s="1651"/>
      <c r="W41" s="1651"/>
      <c r="X41" s="1651"/>
      <c r="Y41" s="1651"/>
      <c r="Z41" s="1651"/>
      <c r="AA41" s="1651"/>
      <c r="AB41" s="1652"/>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SHEET'!BI71=""),'DATA ENTRY SHEET'!BI71,"")</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SHEET'!BP71=""),'DATA ENTRY SHEET'!BP71,"")</f>
        <v/>
      </c>
      <c r="BY41" s="1484"/>
      <c r="BZ41" s="1484"/>
      <c r="CA41" s="1485"/>
      <c r="CB41" s="1513" t="str">
        <f>IF(NOT('DATA ENTRY SHEET'!AP71=""),'DATA ENTRY SHEET'!AP71,"")</f>
        <v/>
      </c>
      <c r="CC41" s="1514"/>
      <c r="CD41" s="1515"/>
      <c r="CE41" s="1474"/>
      <c r="CF41" s="1475"/>
      <c r="CG41" s="1475"/>
      <c r="CH41" s="1476"/>
      <c r="CI41" s="190"/>
      <c r="CJ41" s="190"/>
      <c r="CK41" s="190"/>
      <c r="CL41" s="190"/>
      <c r="CM41" s="190"/>
      <c r="CN41" s="190"/>
      <c r="CO41" s="190"/>
      <c r="CP41" s="190"/>
    </row>
    <row r="42" spans="1:94" ht="15" customHeight="1" thickBot="1" x14ac:dyDescent="0.25">
      <c r="A42" s="432"/>
      <c r="B42" s="1516" t="str">
        <f>IF(NOT('DATA ENTRY SHEET'!D71=""),'DATA ENTRY SHEET'!D71,"")</f>
        <v/>
      </c>
      <c r="C42" s="1517"/>
      <c r="D42" s="1517"/>
      <c r="E42" s="1518"/>
      <c r="F42" s="1519" t="str">
        <f>IF(NOT('DATA ENTRY SHEET'!E71=""),'DATA ENTRY SHEET'!E71,"")</f>
        <v/>
      </c>
      <c r="G42" s="1520"/>
      <c r="H42" s="1521"/>
      <c r="I42" s="1522" t="str">
        <f>IF(NOT('DATA ENTRY SHEET'!F71=""),'DATA ENTRY SHEET'!F71,"")</f>
        <v/>
      </c>
      <c r="J42" s="1518"/>
      <c r="K42" s="1522" t="str">
        <f>IF(NOT('DATA ENTRY SHEET'!G71=""),'DATA ENTRY SHEET'!G71,"")</f>
        <v/>
      </c>
      <c r="L42" s="1518"/>
      <c r="M42" s="1523" t="str">
        <f>IF(NOT('DATA ENTRY SHEET'!H71=""),'DATA ENTRY SHEET'!H71,"")</f>
        <v/>
      </c>
      <c r="N42" s="1524"/>
      <c r="O42" s="1524"/>
      <c r="P42" s="1524"/>
      <c r="Q42" s="1525"/>
      <c r="R42" s="1522" t="str">
        <f>IF(NOT('DATA ENTRY SHEET'!I71=""),'DATA ENTRY SHEET'!I71,"")</f>
        <v/>
      </c>
      <c r="S42" s="1517"/>
      <c r="T42" s="1518"/>
      <c r="U42" s="1647" t="str">
        <f>IF(NOT('DATA ENTRY SHEET'!AE71=""),'DATA ENTRY SHEET'!AE71,"")</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SHEET'!BJ71=""),'DATA ENTRY SHEET'!BJ71,"")</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SHEET'!AU71=""),'DATA ENTRY SHEET'!AU71,"")</f>
        <v/>
      </c>
      <c r="BV42" s="1569"/>
      <c r="BW42" s="1570"/>
      <c r="BX42" s="1571"/>
      <c r="BY42" s="1572"/>
      <c r="BZ42" s="1572"/>
      <c r="CA42" s="1573"/>
      <c r="CB42" s="1556" t="str">
        <f>IF(NOT('DATA ENTRY SHEET'!AQ71=""),'DATA ENTRY SHEET'!AQ71,"")</f>
        <v/>
      </c>
      <c r="CC42" s="1557"/>
      <c r="CD42" s="1558"/>
      <c r="CE42" s="1477"/>
      <c r="CF42" s="1478"/>
      <c r="CG42" s="1478"/>
      <c r="CH42" s="1479"/>
      <c r="CI42" s="190"/>
      <c r="CJ42" s="190"/>
      <c r="CK42" s="190"/>
      <c r="CL42" s="190"/>
      <c r="CM42" s="190"/>
      <c r="CN42" s="190"/>
      <c r="CO42" s="190"/>
      <c r="CP42" s="190"/>
    </row>
    <row r="43" spans="1:94"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row>
    <row r="64" spans="1:94" x14ac:dyDescent="0.2">
      <c r="CG64" s="191">
        <f>'40-15 PRES - MANDATORY'!AO63</f>
        <v>0</v>
      </c>
    </row>
  </sheetData>
  <sheetProtection algorithmName="SHA-512" hashValue="GyrlYBnyUNtw7f+kejNSaquKKzXoHPrqiMzp9s295SI+v8H7Q/TWn8walTeKN1pObepXocgk7R03go1mEYYnMQ==" saltValue="iXIuaTtUPYdi3ukDmFV6aw==" spinCount="100000" sheet="1"/>
  <mergeCells count="450">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BC20:BE20"/>
    <mergeCell ref="BF20:BK20"/>
    <mergeCell ref="AG16:AJ16"/>
    <mergeCell ref="AK16:AN16"/>
    <mergeCell ref="AO16:AS16"/>
    <mergeCell ref="BL20:BQ20"/>
    <mergeCell ref="BR20:BW20"/>
    <mergeCell ref="BX20:CA20"/>
    <mergeCell ref="AC19:AN19"/>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CW4:DC4"/>
    <mergeCell ref="K6:M6"/>
    <mergeCell ref="N6:U6"/>
    <mergeCell ref="Y6:AF6"/>
    <mergeCell ref="CJ6:CK6"/>
    <mergeCell ref="AT2:AX2"/>
    <mergeCell ref="AY6:BE6"/>
    <mergeCell ref="BF2:CH2"/>
    <mergeCell ref="BF4:CH4"/>
    <mergeCell ref="BF6:CH6"/>
    <mergeCell ref="AM6:AX6"/>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1679" t="s">
        <v>793</v>
      </c>
      <c r="AU2" s="1679"/>
      <c r="AV2" s="1679"/>
      <c r="AW2" s="1679"/>
      <c r="AX2" s="1679"/>
      <c r="AY2" s="1679"/>
      <c r="AZ2" s="535" t="s">
        <v>550</v>
      </c>
      <c r="BA2" s="190"/>
      <c r="BB2" s="535"/>
      <c r="BC2" s="415"/>
      <c r="BD2" s="41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5"/>
      <c r="BD3" s="415"/>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08"/>
      <c r="AY4" s="212"/>
      <c r="AZ4" s="535" t="s">
        <v>10</v>
      </c>
      <c r="BA4" s="535"/>
      <c r="BB4" s="535"/>
      <c r="BC4" s="211"/>
      <c r="BD4" s="211"/>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115"/>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417"/>
      <c r="AZ6" s="534" t="s">
        <v>830</v>
      </c>
      <c r="BA6" s="534"/>
      <c r="BB6" s="534"/>
      <c r="BC6" s="534"/>
      <c r="BD6" s="534"/>
      <c r="BE6" s="418"/>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1104</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357" t="s">
        <v>13</v>
      </c>
      <c r="C10" s="1355"/>
      <c r="D10" s="1355"/>
      <c r="E10" s="1355"/>
      <c r="F10" s="1355"/>
      <c r="G10" s="1355"/>
      <c r="H10" s="1355"/>
      <c r="I10" s="1355"/>
      <c r="J10" s="1355"/>
      <c r="K10" s="1355"/>
      <c r="L10" s="1355"/>
      <c r="M10" s="1355"/>
      <c r="N10" s="1355"/>
      <c r="O10" s="1355"/>
      <c r="P10" s="1355"/>
      <c r="Q10" s="1355"/>
      <c r="R10" s="1355"/>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25">
      <c r="A11" s="190"/>
      <c r="B11" s="792" t="s">
        <v>14</v>
      </c>
      <c r="C11" s="793"/>
      <c r="D11" s="793"/>
      <c r="E11" s="793"/>
      <c r="F11" s="793"/>
      <c r="G11" s="793"/>
      <c r="H11" s="793"/>
      <c r="I11" s="793"/>
      <c r="J11" s="793"/>
      <c r="K11" s="793"/>
      <c r="L11" s="793"/>
      <c r="M11" s="793"/>
      <c r="N11" s="793"/>
      <c r="O11" s="793"/>
      <c r="P11" s="793"/>
      <c r="Q11" s="793"/>
      <c r="R11" s="793"/>
      <c r="S11" s="794" t="s">
        <v>1072</v>
      </c>
      <c r="T11" s="795"/>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2">
      <c r="A14" s="480">
        <v>53</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SHEET'!J72=""),'DATA ENTRY SHEET'!J72,"")</f>
        <v/>
      </c>
      <c r="V14" s="1448"/>
      <c r="W14" s="1448"/>
      <c r="X14" s="1448"/>
      <c r="Y14" s="1448"/>
      <c r="Z14" s="1448"/>
      <c r="AA14" s="1448"/>
      <c r="AB14" s="1449"/>
      <c r="AC14" s="1638" t="str">
        <f>IF('DATA ENTRY SHEET'!AW72&lt;&gt;"",IF(NOT(TRIM(MID($AC$8,FIND(":",$AC$8)+1,9))="EDLP"),IF(NOT(TRIM(MID($AC$8,FIND(":",$AC$8)+1,9))="NON-EDLP"),TEXT('DATA ENTRY SHEET'!AW72,"$#0.00"),_xlfn.CONCAT(TEXT('DATA ENTRY SHEET'!AW72,"$#0.00")," (NON-EDLP, ADJ is $0.00)")),_xlfn.CONCAT(TEXT('DATA ENTRY SHEET'!AW72,"$#0.00")," (EDLP, ADJ is $0.00)")),"")</f>
        <v/>
      </c>
      <c r="AD14" s="1639"/>
      <c r="AE14" s="1639"/>
      <c r="AF14" s="1639"/>
      <c r="AG14" s="1639"/>
      <c r="AH14" s="1639"/>
      <c r="AI14" s="1639"/>
      <c r="AJ14" s="1639"/>
      <c r="AK14" s="1639"/>
      <c r="AL14" s="1639"/>
      <c r="AM14" s="1639"/>
      <c r="AN14" s="1640"/>
      <c r="AO14" s="1450" t="str">
        <f>IF(NOT('DATA ENTRY SHEET'!BG72=""),'DATA ENTRY SHEET'!BG72,"")</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SHEET'!BN72=""),'DATA ENTRY SHEET'!BN72,"")</f>
        <v/>
      </c>
      <c r="BY14" s="1469"/>
      <c r="BZ14" s="1469"/>
      <c r="CA14" s="1470"/>
      <c r="CB14" s="1465" t="str">
        <f>IF(NOT('DATA ENTRY SHEET'!AR72=""),'DATA ENTRY SHEET'!AR72,"")</f>
        <v/>
      </c>
      <c r="CC14" s="1466"/>
      <c r="CD14" s="1467"/>
      <c r="CE14" s="1471"/>
      <c r="CF14" s="1472"/>
      <c r="CG14" s="1472"/>
      <c r="CH14" s="1473"/>
      <c r="CI14" s="190"/>
      <c r="CJ14" s="190"/>
      <c r="CK14" s="190"/>
      <c r="CL14" s="190"/>
      <c r="CM14" s="190"/>
      <c r="CN14" s="190"/>
      <c r="CO14" s="190"/>
      <c r="CP14" s="190"/>
    </row>
    <row r="15" spans="1:115" ht="15" customHeight="1" x14ac:dyDescent="0.2">
      <c r="A15" s="480"/>
      <c r="B15" s="1501" t="str">
        <f>IF(NOT('DATA ENTRY SHEET'!B72=""),'DATA ENTRY SHEET'!B72,"")</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SHEET'!AD72=""),'DATA ENTRY SHEET'!AD72,"")</f>
        <v/>
      </c>
      <c r="V15" s="1642"/>
      <c r="W15" s="1642"/>
      <c r="X15" s="1642"/>
      <c r="Y15" s="1642"/>
      <c r="Z15" s="1642"/>
      <c r="AA15" s="1642"/>
      <c r="AB15" s="1643"/>
      <c r="AC15" s="1644" t="str">
        <f>IF(NOT('DATA ENTRY SHEET'!BA72=""),IF('DATA ENTRY SHEET'!F72="","UPK?",TEXT('DATA ENTRY SHEET'!BA72/'DATA ENTRY SHEET'!F72,"$#0.00")),"")</f>
        <v/>
      </c>
      <c r="AD15" s="1645"/>
      <c r="AE15" s="1645"/>
      <c r="AF15" s="1646"/>
      <c r="AG15" s="1644" t="str">
        <f>IF(NOT('DATA ENTRY SHEET'!BB72=""),IF('DATA ENTRY SHEET'!F72="","UPK?",TEXT('DATA ENTRY SHEET'!BB72/'DATA ENTRY SHEET'!F72,"$#0.00")),"")</f>
        <v/>
      </c>
      <c r="AH15" s="1645"/>
      <c r="AI15" s="1645"/>
      <c r="AJ15" s="1646"/>
      <c r="AK15" s="1644" t="str">
        <f>IF(NOT('DATA ENTRY SHEET'!BC72=""),IF('DATA ENTRY SHEET'!F72="","UPK?",TEXT('DATA ENTRY SHEET'!BC72/'DATA ENTRY SHEET'!F72,"$#0.00")),"")</f>
        <v/>
      </c>
      <c r="AL15" s="1645"/>
      <c r="AM15" s="1645"/>
      <c r="AN15" s="1646"/>
      <c r="AO15" s="1510" t="str">
        <f>IF(NOT('DATA ENTRY SHEET'!BH72=""),'DATA ENTRY SHEET'!BH72,"")</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SHEET'!BK72=""),'DATA ENTRY SHEET'!BK72,"")</f>
        <v/>
      </c>
      <c r="BG15" s="1481"/>
      <c r="BH15" s="1481"/>
      <c r="BI15" s="1481"/>
      <c r="BJ15" s="1481"/>
      <c r="BK15" s="1482"/>
      <c r="BL15" s="1480" t="str">
        <f>IF(NOT('DATA ENTRY SHEET'!BL72=""),'DATA ENTRY SHEET'!BL72,"")</f>
        <v/>
      </c>
      <c r="BM15" s="1481"/>
      <c r="BN15" s="1481"/>
      <c r="BO15" s="1481"/>
      <c r="BP15" s="1481"/>
      <c r="BQ15" s="1482"/>
      <c r="BR15" s="1480" t="str">
        <f>IF(NOT('DATA ENTRY SHEET'!BM72=""),'DATA ENTRY SHEET'!BM72,"")</f>
        <v/>
      </c>
      <c r="BS15" s="1481"/>
      <c r="BT15" s="1481"/>
      <c r="BU15" s="1481"/>
      <c r="BV15" s="1481"/>
      <c r="BW15" s="1482"/>
      <c r="BX15" s="1483" t="str">
        <f>IF(NOT('DATA ENTRY SHEET'!BO72=""),'DATA ENTRY SHEET'!BO72,"")</f>
        <v/>
      </c>
      <c r="BY15" s="1484"/>
      <c r="BZ15" s="1484"/>
      <c r="CA15" s="1485"/>
      <c r="CB15" s="1486"/>
      <c r="CC15" s="1487"/>
      <c r="CD15" s="1488"/>
      <c r="CE15" s="1474"/>
      <c r="CF15" s="1475"/>
      <c r="CG15" s="1475"/>
      <c r="CH15" s="1476"/>
      <c r="CI15" s="190"/>
      <c r="CJ15" s="190"/>
      <c r="CK15" s="190"/>
      <c r="CL15" s="190"/>
      <c r="CM15" s="190"/>
      <c r="CN15" s="190"/>
      <c r="CO15" s="190"/>
      <c r="CP15" s="190"/>
    </row>
    <row r="16" spans="1:115" ht="15" customHeight="1" x14ac:dyDescent="0.2">
      <c r="A16" s="480"/>
      <c r="B16" s="1501" t="str">
        <f>IF(NOT('DATA ENTRY SHEET'!C72=""),'DATA ENTRY SHEET'!C72,"")</f>
        <v/>
      </c>
      <c r="C16" s="1502"/>
      <c r="D16" s="1502"/>
      <c r="E16" s="1502"/>
      <c r="F16" s="1502"/>
      <c r="G16" s="1502"/>
      <c r="H16" s="1502"/>
      <c r="I16" s="1502"/>
      <c r="J16" s="1502"/>
      <c r="K16" s="1502"/>
      <c r="L16" s="1502"/>
      <c r="M16" s="1502"/>
      <c r="N16" s="1502"/>
      <c r="O16" s="1502"/>
      <c r="P16" s="1502"/>
      <c r="Q16" s="1502"/>
      <c r="R16" s="1502"/>
      <c r="S16" s="1502"/>
      <c r="T16" s="796" t="str">
        <f>IF('DATA ENTRY SHEET'!AG72&lt;&gt;"",LEFT('DATA ENTRY SHEET'!AG72,1),"")</f>
        <v/>
      </c>
      <c r="U16" s="1650" t="str">
        <f>IF(NOT('DATA ENTRY SHEET'!AF72=""),'DATA ENTRY SHEET'!AF72,"")</f>
        <v/>
      </c>
      <c r="V16" s="1651"/>
      <c r="W16" s="1651"/>
      <c r="X16" s="1651"/>
      <c r="Y16" s="1651"/>
      <c r="Z16" s="1651"/>
      <c r="AA16" s="1651"/>
      <c r="AB16" s="1652"/>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SHEET'!BI72=""),'DATA ENTRY SHEET'!BI72,"")</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SHEET'!BP72=""),'DATA ENTRY SHEET'!BP72,"")</f>
        <v/>
      </c>
      <c r="BY16" s="1484"/>
      <c r="BZ16" s="1484"/>
      <c r="CA16" s="1485"/>
      <c r="CB16" s="1513" t="str">
        <f>IF(NOT('DATA ENTRY SHEET'!AP72=""),'DATA ENTRY SHEET'!AP72,"")</f>
        <v/>
      </c>
      <c r="CC16" s="1514"/>
      <c r="CD16" s="1515"/>
      <c r="CE16" s="1474"/>
      <c r="CF16" s="1475"/>
      <c r="CG16" s="1475"/>
      <c r="CH16" s="1476"/>
      <c r="CI16" s="190"/>
      <c r="CJ16" s="190"/>
      <c r="CK16" s="190"/>
      <c r="CL16" s="190"/>
      <c r="CM16" s="190"/>
      <c r="CN16" s="190"/>
      <c r="CO16" s="190"/>
      <c r="CP16" s="190"/>
    </row>
    <row r="17" spans="1:94" ht="15" customHeight="1" thickBot="1" x14ac:dyDescent="0.25">
      <c r="A17" s="480"/>
      <c r="B17" s="1516" t="str">
        <f>IF(NOT('DATA ENTRY SHEET'!D72=""),'DATA ENTRY SHEET'!D72,"")</f>
        <v/>
      </c>
      <c r="C17" s="1517"/>
      <c r="D17" s="1517"/>
      <c r="E17" s="1518"/>
      <c r="F17" s="1519" t="str">
        <f>IF(NOT('DATA ENTRY SHEET'!E72=""),'DATA ENTRY SHEET'!E72,"")</f>
        <v/>
      </c>
      <c r="G17" s="1520"/>
      <c r="H17" s="1521"/>
      <c r="I17" s="1522" t="str">
        <f>IF(NOT('DATA ENTRY SHEET'!F72=""),'DATA ENTRY SHEET'!F72,"")</f>
        <v/>
      </c>
      <c r="J17" s="1518"/>
      <c r="K17" s="1522" t="str">
        <f>IF(NOT('DATA ENTRY SHEET'!G72=""),'DATA ENTRY SHEET'!G72,"")</f>
        <v/>
      </c>
      <c r="L17" s="1518"/>
      <c r="M17" s="1523" t="str">
        <f>IF(NOT('DATA ENTRY SHEET'!H72=""),'DATA ENTRY SHEET'!H72,"")</f>
        <v/>
      </c>
      <c r="N17" s="1524"/>
      <c r="O17" s="1524"/>
      <c r="P17" s="1524"/>
      <c r="Q17" s="1525"/>
      <c r="R17" s="1522" t="str">
        <f>IF(NOT('DATA ENTRY SHEET'!I72=""),'DATA ENTRY SHEET'!I72,"")</f>
        <v/>
      </c>
      <c r="S17" s="1517"/>
      <c r="T17" s="1518"/>
      <c r="U17" s="1647" t="str">
        <f>IF(NOT('DATA ENTRY SHEET'!AE72=""),'DATA ENTRY SHEET'!AE72,"")</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SHEET'!BJ72=""),'DATA ENTRY SHEET'!BJ72,"")</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SHEET'!AU72=""),'DATA ENTRY SHEET'!AU72,"")</f>
        <v/>
      </c>
      <c r="BV17" s="1569"/>
      <c r="BW17" s="1570"/>
      <c r="BX17" s="1571"/>
      <c r="BY17" s="1572"/>
      <c r="BZ17" s="1572"/>
      <c r="CA17" s="1573"/>
      <c r="CB17" s="1556" t="str">
        <f>IF(NOT('DATA ENTRY SHEET'!AQ72=""),'DATA ENTRY SHEET'!AQ72,"")</f>
        <v/>
      </c>
      <c r="CC17" s="1557"/>
      <c r="CD17" s="1558"/>
      <c r="CE17" s="1477"/>
      <c r="CF17" s="1478"/>
      <c r="CG17" s="1478"/>
      <c r="CH17" s="1479"/>
      <c r="CI17" s="190"/>
      <c r="CJ17" s="190"/>
      <c r="CK17" s="190"/>
      <c r="CL17" s="190"/>
      <c r="CM17" s="190"/>
      <c r="CN17" s="190"/>
      <c r="CO17" s="190"/>
      <c r="CP17" s="190"/>
    </row>
    <row r="18" spans="1:94"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2">
      <c r="A19" s="432">
        <v>54</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SHEET'!J73=""),'DATA ENTRY SHEET'!J73,"")</f>
        <v/>
      </c>
      <c r="V19" s="1448"/>
      <c r="W19" s="1448"/>
      <c r="X19" s="1448"/>
      <c r="Y19" s="1448"/>
      <c r="Z19" s="1448"/>
      <c r="AA19" s="1448"/>
      <c r="AB19" s="1449"/>
      <c r="AC19" s="1638" t="str">
        <f>IF('DATA ENTRY SHEET'!AW73&lt;&gt;"",IF(NOT(TRIM(MID($AC$8,FIND(":",$AC$8)+1,9))="EDLP"),IF(NOT(TRIM(MID($AC$8,FIND(":",$AC$8)+1,9))="NON-EDLP"),TEXT('DATA ENTRY SHEET'!AW73,"$#0.00"),_xlfn.CONCAT(TEXT('DATA ENTRY SHEET'!AW73,"$#0.00")," (NON-EDLP, ADJ is $0.00)")),_xlfn.CONCAT(TEXT('DATA ENTRY SHEET'!AW73,"$#0.00")," (EDLP, ADJ is $0.00)")),"")</f>
        <v/>
      </c>
      <c r="AD19" s="1639"/>
      <c r="AE19" s="1639"/>
      <c r="AF19" s="1639"/>
      <c r="AG19" s="1639"/>
      <c r="AH19" s="1639"/>
      <c r="AI19" s="1639"/>
      <c r="AJ19" s="1639"/>
      <c r="AK19" s="1639"/>
      <c r="AL19" s="1639"/>
      <c r="AM19" s="1639"/>
      <c r="AN19" s="1640"/>
      <c r="AO19" s="1450" t="str">
        <f>IF(NOT('DATA ENTRY SHEET'!BG73=""),'DATA ENTRY SHEET'!BG73,"")</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SHEET'!BN73=""),'DATA ENTRY SHEET'!BN73,"")</f>
        <v/>
      </c>
      <c r="BY19" s="1469"/>
      <c r="BZ19" s="1469"/>
      <c r="CA19" s="1470"/>
      <c r="CB19" s="1465" t="str">
        <f>IF(NOT('DATA ENTRY SHEET'!AR73=""),'DATA ENTRY SHEET'!AR73,"")</f>
        <v/>
      </c>
      <c r="CC19" s="1466"/>
      <c r="CD19" s="1467"/>
      <c r="CE19" s="1471"/>
      <c r="CF19" s="1472"/>
      <c r="CG19" s="1472"/>
      <c r="CH19" s="1473"/>
      <c r="CI19" s="190"/>
      <c r="CJ19" s="190"/>
      <c r="CK19" s="190"/>
      <c r="CL19" s="190"/>
      <c r="CM19" s="190"/>
      <c r="CN19" s="190"/>
      <c r="CO19" s="190"/>
      <c r="CP19" s="190"/>
    </row>
    <row r="20" spans="1:94" ht="15" customHeight="1" x14ac:dyDescent="0.2">
      <c r="A20" s="432"/>
      <c r="B20" s="1501" t="str">
        <f>IF(NOT('DATA ENTRY SHEET'!B73=""),'DATA ENTRY SHEET'!B73,"")</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SHEET'!AD73=""),'DATA ENTRY SHEET'!AD73,"")</f>
        <v/>
      </c>
      <c r="V20" s="1642"/>
      <c r="W20" s="1642"/>
      <c r="X20" s="1642"/>
      <c r="Y20" s="1642"/>
      <c r="Z20" s="1642"/>
      <c r="AA20" s="1642"/>
      <c r="AB20" s="1643"/>
      <c r="AC20" s="1644" t="str">
        <f>IF(NOT('DATA ENTRY SHEET'!BA73=""),IF('DATA ENTRY SHEET'!F73="","UPK?",TEXT('DATA ENTRY SHEET'!BA73/'DATA ENTRY SHEET'!F73,"$#0.00")),"")</f>
        <v/>
      </c>
      <c r="AD20" s="1645"/>
      <c r="AE20" s="1645"/>
      <c r="AF20" s="1646"/>
      <c r="AG20" s="1644" t="str">
        <f>IF(NOT('DATA ENTRY SHEET'!BB73=""),IF('DATA ENTRY SHEET'!F73="","UPK?",TEXT('DATA ENTRY SHEET'!BB73/'DATA ENTRY SHEET'!F73,"$#0.00")),"")</f>
        <v/>
      </c>
      <c r="AH20" s="1645"/>
      <c r="AI20" s="1645"/>
      <c r="AJ20" s="1646"/>
      <c r="AK20" s="1644" t="str">
        <f>IF(NOT('DATA ENTRY SHEET'!BC73=""),IF('DATA ENTRY SHEET'!F73="","UPK?",TEXT('DATA ENTRY SHEET'!BC73/'DATA ENTRY SHEET'!F73,"$#0.00")),"")</f>
        <v/>
      </c>
      <c r="AL20" s="1645"/>
      <c r="AM20" s="1645"/>
      <c r="AN20" s="1646"/>
      <c r="AO20" s="1510" t="str">
        <f>IF(NOT('DATA ENTRY SHEET'!BH73=""),'DATA ENTRY SHEET'!BH73,"")</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SHEET'!BK73=""),'DATA ENTRY SHEET'!BK73,"")</f>
        <v/>
      </c>
      <c r="BG20" s="1481"/>
      <c r="BH20" s="1481"/>
      <c r="BI20" s="1481"/>
      <c r="BJ20" s="1481"/>
      <c r="BK20" s="1482"/>
      <c r="BL20" s="1480" t="str">
        <f>IF(NOT('DATA ENTRY SHEET'!BL73=""),'DATA ENTRY SHEET'!BL73,"")</f>
        <v/>
      </c>
      <c r="BM20" s="1481"/>
      <c r="BN20" s="1481"/>
      <c r="BO20" s="1481"/>
      <c r="BP20" s="1481"/>
      <c r="BQ20" s="1482"/>
      <c r="BR20" s="1480" t="str">
        <f>IF(NOT('DATA ENTRY SHEET'!BM73=""),'DATA ENTRY SHEET'!BM73,"")</f>
        <v/>
      </c>
      <c r="BS20" s="1481"/>
      <c r="BT20" s="1481"/>
      <c r="BU20" s="1481"/>
      <c r="BV20" s="1481"/>
      <c r="BW20" s="1482"/>
      <c r="BX20" s="1483" t="str">
        <f>IF(NOT('DATA ENTRY SHEET'!BO73=""),'DATA ENTRY SHEET'!BO73,"")</f>
        <v/>
      </c>
      <c r="BY20" s="1484"/>
      <c r="BZ20" s="1484"/>
      <c r="CA20" s="1485"/>
      <c r="CB20" s="1486"/>
      <c r="CC20" s="1487"/>
      <c r="CD20" s="1488"/>
      <c r="CE20" s="1474"/>
      <c r="CF20" s="1475"/>
      <c r="CG20" s="1475"/>
      <c r="CH20" s="1476"/>
      <c r="CI20" s="190"/>
      <c r="CJ20" s="190"/>
      <c r="CK20" s="190"/>
      <c r="CL20" s="190"/>
      <c r="CM20" s="190"/>
      <c r="CN20" s="190"/>
      <c r="CO20" s="190"/>
      <c r="CP20" s="190"/>
    </row>
    <row r="21" spans="1:94" ht="15" customHeight="1" x14ac:dyDescent="0.2">
      <c r="A21" s="432"/>
      <c r="B21" s="1501" t="str">
        <f>IF(NOT('DATA ENTRY SHEET'!C73=""),'DATA ENTRY SHEET'!C73,"")</f>
        <v/>
      </c>
      <c r="C21" s="1502"/>
      <c r="D21" s="1502"/>
      <c r="E21" s="1502"/>
      <c r="F21" s="1502"/>
      <c r="G21" s="1502"/>
      <c r="H21" s="1502"/>
      <c r="I21" s="1502"/>
      <c r="J21" s="1502"/>
      <c r="K21" s="1502"/>
      <c r="L21" s="1502"/>
      <c r="M21" s="1502"/>
      <c r="N21" s="1502"/>
      <c r="O21" s="1502"/>
      <c r="P21" s="1502"/>
      <c r="Q21" s="1502"/>
      <c r="R21" s="1502"/>
      <c r="S21" s="1502"/>
      <c r="T21" s="796" t="str">
        <f>IF('DATA ENTRY SHEET'!AG73&lt;&gt;"",LEFT('DATA ENTRY SHEET'!AG73,1),"")</f>
        <v/>
      </c>
      <c r="U21" s="1650" t="str">
        <f>IF(NOT('DATA ENTRY SHEET'!AF73=""),'DATA ENTRY SHEET'!AF73,"")</f>
        <v/>
      </c>
      <c r="V21" s="1651"/>
      <c r="W21" s="1651"/>
      <c r="X21" s="1651"/>
      <c r="Y21" s="1651"/>
      <c r="Z21" s="1651"/>
      <c r="AA21" s="1651"/>
      <c r="AB21" s="1652"/>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SHEET'!BI73=""),'DATA ENTRY SHEET'!BI73,"")</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SHEET'!BP73=""),'DATA ENTRY SHEET'!BP73,"")</f>
        <v/>
      </c>
      <c r="BY21" s="1484"/>
      <c r="BZ21" s="1484"/>
      <c r="CA21" s="1485"/>
      <c r="CB21" s="1513" t="str">
        <f>IF(NOT('DATA ENTRY SHEET'!AP73=""),'DATA ENTRY SHEET'!AP73,"")</f>
        <v/>
      </c>
      <c r="CC21" s="1514"/>
      <c r="CD21" s="1515"/>
      <c r="CE21" s="1474"/>
      <c r="CF21" s="1475"/>
      <c r="CG21" s="1475"/>
      <c r="CH21" s="1476"/>
      <c r="CI21" s="190"/>
      <c r="CJ21" s="190"/>
      <c r="CK21" s="190"/>
      <c r="CL21" s="190"/>
      <c r="CM21" s="190"/>
      <c r="CN21" s="190"/>
      <c r="CO21" s="190"/>
      <c r="CP21" s="190"/>
    </row>
    <row r="22" spans="1:94" ht="15" customHeight="1" thickBot="1" x14ac:dyDescent="0.25">
      <c r="A22" s="432"/>
      <c r="B22" s="1516" t="str">
        <f>IF(NOT('DATA ENTRY SHEET'!D73=""),'DATA ENTRY SHEET'!D73,"")</f>
        <v/>
      </c>
      <c r="C22" s="1517"/>
      <c r="D22" s="1517"/>
      <c r="E22" s="1518"/>
      <c r="F22" s="1519" t="str">
        <f>IF(NOT('DATA ENTRY SHEET'!E73=""),'DATA ENTRY SHEET'!E73,"")</f>
        <v/>
      </c>
      <c r="G22" s="1520"/>
      <c r="H22" s="1521"/>
      <c r="I22" s="1522" t="str">
        <f>IF(NOT('DATA ENTRY SHEET'!F73=""),'DATA ENTRY SHEET'!F73,"")</f>
        <v/>
      </c>
      <c r="J22" s="1518"/>
      <c r="K22" s="1522" t="str">
        <f>IF(NOT('DATA ENTRY SHEET'!G73=""),'DATA ENTRY SHEET'!G73,"")</f>
        <v/>
      </c>
      <c r="L22" s="1518"/>
      <c r="M22" s="1523" t="str">
        <f>IF(NOT('DATA ENTRY SHEET'!H73=""),'DATA ENTRY SHEET'!H73,"")</f>
        <v/>
      </c>
      <c r="N22" s="1524"/>
      <c r="O22" s="1524"/>
      <c r="P22" s="1524"/>
      <c r="Q22" s="1525"/>
      <c r="R22" s="1522" t="str">
        <f>IF(NOT('DATA ENTRY SHEET'!I73=""),'DATA ENTRY SHEET'!I73,"")</f>
        <v/>
      </c>
      <c r="S22" s="1517"/>
      <c r="T22" s="1518"/>
      <c r="U22" s="1647" t="str">
        <f>IF(NOT('DATA ENTRY SHEET'!AE73=""),'DATA ENTRY SHEET'!AE73,"")</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SHEET'!BJ73=""),'DATA ENTRY SHEET'!BJ73,"")</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SHEET'!AU73=""),'DATA ENTRY SHEET'!AU73,"")</f>
        <v/>
      </c>
      <c r="BV22" s="1569"/>
      <c r="BW22" s="1570"/>
      <c r="BX22" s="1571"/>
      <c r="BY22" s="1572"/>
      <c r="BZ22" s="1572"/>
      <c r="CA22" s="1573"/>
      <c r="CB22" s="1556" t="str">
        <f>IF(NOT('DATA ENTRY SHEET'!AQ73=""),'DATA ENTRY SHEET'!AQ73,"")</f>
        <v/>
      </c>
      <c r="CC22" s="1557"/>
      <c r="CD22" s="1558"/>
      <c r="CE22" s="1477"/>
      <c r="CF22" s="1478"/>
      <c r="CG22" s="1478"/>
      <c r="CH22" s="1479"/>
      <c r="CI22" s="190"/>
      <c r="CJ22" s="190"/>
      <c r="CK22" s="190"/>
      <c r="CL22" s="190"/>
      <c r="CM22" s="190"/>
      <c r="CN22" s="190"/>
      <c r="CO22" s="190"/>
      <c r="CP22" s="190"/>
    </row>
    <row r="23" spans="1:94"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2">
      <c r="A24" s="432">
        <v>55</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SHEET'!J74=""),'DATA ENTRY SHEET'!J74,"")</f>
        <v/>
      </c>
      <c r="V24" s="1448"/>
      <c r="W24" s="1448"/>
      <c r="X24" s="1448"/>
      <c r="Y24" s="1448"/>
      <c r="Z24" s="1448"/>
      <c r="AA24" s="1448"/>
      <c r="AB24" s="1449"/>
      <c r="AC24" s="1638" t="str">
        <f>IF('DATA ENTRY SHEET'!AW74&lt;&gt;"",IF(NOT(TRIM(MID($AC$8,FIND(":",$AC$8)+1,9))="EDLP"),IF(NOT(TRIM(MID($AC$8,FIND(":",$AC$8)+1,9))="NON-EDLP"),TEXT('DATA ENTRY SHEET'!AW74,"$#0.00"),_xlfn.CONCAT(TEXT('DATA ENTRY SHEET'!AW74,"$#0.00")," (NON-EDLP, ADJ is $0.00)")),_xlfn.CONCAT(TEXT('DATA ENTRY SHEET'!AW74,"$#0.00")," (EDLP, ADJ is $0.00)")),"")</f>
        <v/>
      </c>
      <c r="AD24" s="1639"/>
      <c r="AE24" s="1639"/>
      <c r="AF24" s="1639"/>
      <c r="AG24" s="1639"/>
      <c r="AH24" s="1639"/>
      <c r="AI24" s="1639"/>
      <c r="AJ24" s="1639"/>
      <c r="AK24" s="1639"/>
      <c r="AL24" s="1639"/>
      <c r="AM24" s="1639"/>
      <c r="AN24" s="1640"/>
      <c r="AO24" s="1450" t="str">
        <f>IF(NOT('DATA ENTRY SHEET'!BG74=""),'DATA ENTRY SHEET'!BG74,"")</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SHEET'!BN74=""),'DATA ENTRY SHEET'!BN74,"")</f>
        <v/>
      </c>
      <c r="BY24" s="1469"/>
      <c r="BZ24" s="1469"/>
      <c r="CA24" s="1470"/>
      <c r="CB24" s="1465" t="str">
        <f>IF(NOT('DATA ENTRY SHEET'!AR74=""),'DATA ENTRY SHEET'!AR74,"")</f>
        <v/>
      </c>
      <c r="CC24" s="1466"/>
      <c r="CD24" s="1467"/>
      <c r="CE24" s="1471"/>
      <c r="CF24" s="1472"/>
      <c r="CG24" s="1472"/>
      <c r="CH24" s="1473"/>
      <c r="CI24" s="190"/>
      <c r="CJ24" s="190"/>
      <c r="CK24" s="190"/>
      <c r="CL24" s="190"/>
      <c r="CM24" s="190"/>
      <c r="CN24" s="190"/>
      <c r="CO24" s="190"/>
      <c r="CP24" s="190"/>
    </row>
    <row r="25" spans="1:94" ht="15" customHeight="1" x14ac:dyDescent="0.2">
      <c r="A25" s="432"/>
      <c r="B25" s="1501" t="str">
        <f>IF(NOT('DATA ENTRY SHEET'!B74=""),'DATA ENTRY SHEET'!B74,"")</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SHEET'!AD74=""),'DATA ENTRY SHEET'!AD74,"")</f>
        <v/>
      </c>
      <c r="V25" s="1642"/>
      <c r="W25" s="1642"/>
      <c r="X25" s="1642"/>
      <c r="Y25" s="1642"/>
      <c r="Z25" s="1642"/>
      <c r="AA25" s="1642"/>
      <c r="AB25" s="1643"/>
      <c r="AC25" s="1644" t="str">
        <f>IF(NOT('DATA ENTRY SHEET'!BA74=""),IF('DATA ENTRY SHEET'!F74="","UPK?",TEXT('DATA ENTRY SHEET'!BA74/'DATA ENTRY SHEET'!F74,"$#0.00")),"")</f>
        <v/>
      </c>
      <c r="AD25" s="1645"/>
      <c r="AE25" s="1645"/>
      <c r="AF25" s="1646"/>
      <c r="AG25" s="1644" t="str">
        <f>IF(NOT('DATA ENTRY SHEET'!BB74=""),IF('DATA ENTRY SHEET'!F74="","UPK?",TEXT('DATA ENTRY SHEET'!BB74/'DATA ENTRY SHEET'!F74,"$#0.00")),"")</f>
        <v/>
      </c>
      <c r="AH25" s="1645"/>
      <c r="AI25" s="1645"/>
      <c r="AJ25" s="1646"/>
      <c r="AK25" s="1644" t="str">
        <f>IF(NOT('DATA ENTRY SHEET'!BC74=""),IF('DATA ENTRY SHEET'!F74="","UPK?",TEXT('DATA ENTRY SHEET'!BC74/'DATA ENTRY SHEET'!F74,"$#0.00")),"")</f>
        <v/>
      </c>
      <c r="AL25" s="1645"/>
      <c r="AM25" s="1645"/>
      <c r="AN25" s="1646"/>
      <c r="AO25" s="1510" t="str">
        <f>IF(NOT('DATA ENTRY SHEET'!BH74=""),'DATA ENTRY SHEET'!BH74,"")</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SHEET'!BK74=""),'DATA ENTRY SHEET'!BK74,"")</f>
        <v/>
      </c>
      <c r="BG25" s="1481"/>
      <c r="BH25" s="1481"/>
      <c r="BI25" s="1481"/>
      <c r="BJ25" s="1481"/>
      <c r="BK25" s="1482"/>
      <c r="BL25" s="1480" t="str">
        <f>IF(NOT('DATA ENTRY SHEET'!BL74=""),'DATA ENTRY SHEET'!BL74,"")</f>
        <v/>
      </c>
      <c r="BM25" s="1481"/>
      <c r="BN25" s="1481"/>
      <c r="BO25" s="1481"/>
      <c r="BP25" s="1481"/>
      <c r="BQ25" s="1482"/>
      <c r="BR25" s="1480" t="str">
        <f>IF(NOT('DATA ENTRY SHEET'!BM74=""),'DATA ENTRY SHEET'!BM74,"")</f>
        <v/>
      </c>
      <c r="BS25" s="1481"/>
      <c r="BT25" s="1481"/>
      <c r="BU25" s="1481"/>
      <c r="BV25" s="1481"/>
      <c r="BW25" s="1482"/>
      <c r="BX25" s="1483" t="str">
        <f>IF(NOT('DATA ENTRY SHEET'!BO74=""),'DATA ENTRY SHEET'!BO74,"")</f>
        <v/>
      </c>
      <c r="BY25" s="1484"/>
      <c r="BZ25" s="1484"/>
      <c r="CA25" s="1485"/>
      <c r="CB25" s="1486"/>
      <c r="CC25" s="1487"/>
      <c r="CD25" s="1488"/>
      <c r="CE25" s="1474"/>
      <c r="CF25" s="1475"/>
      <c r="CG25" s="1475"/>
      <c r="CH25" s="1476"/>
      <c r="CI25" s="190"/>
      <c r="CJ25" s="190"/>
      <c r="CK25" s="190"/>
      <c r="CL25" s="190"/>
      <c r="CM25" s="190"/>
      <c r="CN25" s="190"/>
      <c r="CO25" s="190"/>
      <c r="CP25" s="190"/>
    </row>
    <row r="26" spans="1:94" ht="15" customHeight="1" x14ac:dyDescent="0.2">
      <c r="A26" s="432"/>
      <c r="B26" s="1501" t="str">
        <f>IF(NOT('DATA ENTRY SHEET'!C74=""),'DATA ENTRY SHEET'!C74,"")</f>
        <v/>
      </c>
      <c r="C26" s="1502"/>
      <c r="D26" s="1502"/>
      <c r="E26" s="1502"/>
      <c r="F26" s="1502"/>
      <c r="G26" s="1502"/>
      <c r="H26" s="1502"/>
      <c r="I26" s="1502"/>
      <c r="J26" s="1502"/>
      <c r="K26" s="1502"/>
      <c r="L26" s="1502"/>
      <c r="M26" s="1502"/>
      <c r="N26" s="1502"/>
      <c r="O26" s="1502"/>
      <c r="P26" s="1502"/>
      <c r="Q26" s="1502"/>
      <c r="R26" s="1502"/>
      <c r="S26" s="1502"/>
      <c r="T26" s="796" t="str">
        <f>IF('DATA ENTRY SHEET'!AG74&lt;&gt;"",LEFT('DATA ENTRY SHEET'!AG74,1),"")</f>
        <v/>
      </c>
      <c r="U26" s="1650" t="str">
        <f>IF(NOT('DATA ENTRY SHEET'!AF74=""),'DATA ENTRY SHEET'!AF74,"")</f>
        <v/>
      </c>
      <c r="V26" s="1651"/>
      <c r="W26" s="1651"/>
      <c r="X26" s="1651"/>
      <c r="Y26" s="1651"/>
      <c r="Z26" s="1651"/>
      <c r="AA26" s="1651"/>
      <c r="AB26" s="1652"/>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SHEET'!BI74=""),'DATA ENTRY SHEET'!BI74,"")</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SHEET'!BP74=""),'DATA ENTRY SHEET'!BP74,"")</f>
        <v/>
      </c>
      <c r="BY26" s="1484"/>
      <c r="BZ26" s="1484"/>
      <c r="CA26" s="1485"/>
      <c r="CB26" s="1513" t="str">
        <f>IF(NOT('DATA ENTRY SHEET'!AP74=""),'DATA ENTRY SHEET'!AP74,"")</f>
        <v/>
      </c>
      <c r="CC26" s="1514"/>
      <c r="CD26" s="1515"/>
      <c r="CE26" s="1474"/>
      <c r="CF26" s="1475"/>
      <c r="CG26" s="1475"/>
      <c r="CH26" s="1476"/>
      <c r="CI26" s="190"/>
      <c r="CJ26" s="190"/>
      <c r="CK26" s="190"/>
      <c r="CL26" s="190"/>
      <c r="CM26" s="190"/>
      <c r="CN26" s="190"/>
      <c r="CO26" s="190"/>
      <c r="CP26" s="190"/>
    </row>
    <row r="27" spans="1:94" ht="15" customHeight="1" thickBot="1" x14ac:dyDescent="0.25">
      <c r="A27" s="432"/>
      <c r="B27" s="1516" t="str">
        <f>IF(NOT('DATA ENTRY SHEET'!D74=""),'DATA ENTRY SHEET'!D74,"")</f>
        <v/>
      </c>
      <c r="C27" s="1517"/>
      <c r="D27" s="1517"/>
      <c r="E27" s="1518"/>
      <c r="F27" s="1519" t="str">
        <f>IF(NOT('DATA ENTRY SHEET'!E74=""),'DATA ENTRY SHEET'!E74,"")</f>
        <v/>
      </c>
      <c r="G27" s="1520"/>
      <c r="H27" s="1521"/>
      <c r="I27" s="1522" t="str">
        <f>IF(NOT('DATA ENTRY SHEET'!F74=""),'DATA ENTRY SHEET'!F74,"")</f>
        <v/>
      </c>
      <c r="J27" s="1518"/>
      <c r="K27" s="1522" t="str">
        <f>IF(NOT('DATA ENTRY SHEET'!G74=""),'DATA ENTRY SHEET'!G74,"")</f>
        <v/>
      </c>
      <c r="L27" s="1518"/>
      <c r="M27" s="1523" t="str">
        <f>IF(NOT('DATA ENTRY SHEET'!H74=""),'DATA ENTRY SHEET'!H74,"")</f>
        <v/>
      </c>
      <c r="N27" s="1524"/>
      <c r="O27" s="1524"/>
      <c r="P27" s="1524"/>
      <c r="Q27" s="1525"/>
      <c r="R27" s="1522" t="str">
        <f>IF(NOT('DATA ENTRY SHEET'!I74=""),'DATA ENTRY SHEET'!I74,"")</f>
        <v/>
      </c>
      <c r="S27" s="1517"/>
      <c r="T27" s="1518"/>
      <c r="U27" s="1647" t="str">
        <f>IF(NOT('DATA ENTRY SHEET'!AE74=""),'DATA ENTRY SHEET'!AE74,"")</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SHEET'!BJ74=""),'DATA ENTRY SHEET'!BJ74,"")</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SHEET'!AU74=""),'DATA ENTRY SHEET'!AU74,"")</f>
        <v/>
      </c>
      <c r="BV27" s="1569"/>
      <c r="BW27" s="1570"/>
      <c r="BX27" s="1571"/>
      <c r="BY27" s="1572"/>
      <c r="BZ27" s="1572"/>
      <c r="CA27" s="1573"/>
      <c r="CB27" s="1556" t="str">
        <f>IF(NOT('DATA ENTRY SHEET'!AQ74=""),'DATA ENTRY SHEET'!AQ74,"")</f>
        <v/>
      </c>
      <c r="CC27" s="1557"/>
      <c r="CD27" s="1558"/>
      <c r="CE27" s="1477"/>
      <c r="CF27" s="1478"/>
      <c r="CG27" s="1478"/>
      <c r="CH27" s="1479"/>
      <c r="CI27" s="190"/>
      <c r="CJ27" s="190"/>
      <c r="CK27" s="190"/>
      <c r="CL27" s="190"/>
      <c r="CM27" s="190"/>
      <c r="CN27" s="190"/>
      <c r="CO27" s="190"/>
      <c r="CP27" s="190"/>
    </row>
    <row r="28" spans="1:94"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2">
      <c r="A29" s="432">
        <v>56</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SHEET'!J75=""),'DATA ENTRY SHEET'!J75,"")</f>
        <v/>
      </c>
      <c r="V29" s="1448"/>
      <c r="W29" s="1448"/>
      <c r="X29" s="1448"/>
      <c r="Y29" s="1448"/>
      <c r="Z29" s="1448"/>
      <c r="AA29" s="1448"/>
      <c r="AB29" s="1449"/>
      <c r="AC29" s="1638" t="str">
        <f>IF('DATA ENTRY SHEET'!AW75&lt;&gt;"",IF(NOT(TRIM(MID($AC$8,FIND(":",$AC$8)+1,9))="EDLP"),IF(NOT(TRIM(MID($AC$8,FIND(":",$AC$8)+1,9))="NON-EDLP"),TEXT('DATA ENTRY SHEET'!AW75,"$#0.00"),_xlfn.CONCAT(TEXT('DATA ENTRY SHEET'!AW75,"$#0.00")," (NON-EDLP, ADJ is $0.00)")),_xlfn.CONCAT(TEXT('DATA ENTRY SHEET'!AW75,"$#0.00")," (EDLP, ADJ is $0.00)")),"")</f>
        <v/>
      </c>
      <c r="AD29" s="1639"/>
      <c r="AE29" s="1639"/>
      <c r="AF29" s="1639"/>
      <c r="AG29" s="1639"/>
      <c r="AH29" s="1639"/>
      <c r="AI29" s="1639"/>
      <c r="AJ29" s="1639"/>
      <c r="AK29" s="1639"/>
      <c r="AL29" s="1639"/>
      <c r="AM29" s="1639"/>
      <c r="AN29" s="1640"/>
      <c r="AO29" s="1450" t="str">
        <f>IF(NOT('DATA ENTRY SHEET'!BG75=""),'DATA ENTRY SHEET'!BG75,"")</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SHEET'!BN75=""),'DATA ENTRY SHEET'!BN75,"")</f>
        <v/>
      </c>
      <c r="BY29" s="1469"/>
      <c r="BZ29" s="1469"/>
      <c r="CA29" s="1470"/>
      <c r="CB29" s="1465" t="str">
        <f>IF(NOT('DATA ENTRY SHEET'!AR75=""),'DATA ENTRY SHEET'!AR75,"")</f>
        <v/>
      </c>
      <c r="CC29" s="1466"/>
      <c r="CD29" s="1467"/>
      <c r="CE29" s="1471"/>
      <c r="CF29" s="1472"/>
      <c r="CG29" s="1472"/>
      <c r="CH29" s="1473"/>
      <c r="CI29" s="190"/>
      <c r="CJ29" s="190"/>
      <c r="CK29" s="190"/>
      <c r="CL29" s="190"/>
      <c r="CM29" s="190"/>
      <c r="CN29" s="190"/>
      <c r="CO29" s="190"/>
      <c r="CP29" s="190"/>
    </row>
    <row r="30" spans="1:94" ht="15" customHeight="1" x14ac:dyDescent="0.2">
      <c r="A30" s="432"/>
      <c r="B30" s="1501" t="str">
        <f>IF(NOT('DATA ENTRY SHEET'!B75=""),'DATA ENTRY SHEET'!B75,"")</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SHEET'!AD75=""),'DATA ENTRY SHEET'!AD75,"")</f>
        <v/>
      </c>
      <c r="V30" s="1642"/>
      <c r="W30" s="1642"/>
      <c r="X30" s="1642"/>
      <c r="Y30" s="1642"/>
      <c r="Z30" s="1642"/>
      <c r="AA30" s="1642"/>
      <c r="AB30" s="1643"/>
      <c r="AC30" s="1644" t="str">
        <f>IF(NOT('DATA ENTRY SHEET'!BA75=""),IF('DATA ENTRY SHEET'!F75="","UPK?",TEXT('DATA ENTRY SHEET'!BA75/'DATA ENTRY SHEET'!F75,"$#0.00")),"")</f>
        <v/>
      </c>
      <c r="AD30" s="1645"/>
      <c r="AE30" s="1645"/>
      <c r="AF30" s="1646"/>
      <c r="AG30" s="1644" t="str">
        <f>IF(NOT('DATA ENTRY SHEET'!BB75=""),IF('DATA ENTRY SHEET'!F75="","UPK?",TEXT('DATA ENTRY SHEET'!BB75/'DATA ENTRY SHEET'!F75,"$#0.00")),"")</f>
        <v/>
      </c>
      <c r="AH30" s="1645"/>
      <c r="AI30" s="1645"/>
      <c r="AJ30" s="1646"/>
      <c r="AK30" s="1644" t="str">
        <f>IF(NOT('DATA ENTRY SHEET'!BC75=""),IF('DATA ENTRY SHEET'!F75="","UPK?",TEXT('DATA ENTRY SHEET'!BC75/'DATA ENTRY SHEET'!F75,"$#0.00")),"")</f>
        <v/>
      </c>
      <c r="AL30" s="1645"/>
      <c r="AM30" s="1645"/>
      <c r="AN30" s="1646"/>
      <c r="AO30" s="1510" t="str">
        <f>IF(NOT('DATA ENTRY SHEET'!BH75=""),'DATA ENTRY SHEET'!BH75,"")</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SHEET'!BK75=""),'DATA ENTRY SHEET'!BK75,"")</f>
        <v/>
      </c>
      <c r="BG30" s="1481"/>
      <c r="BH30" s="1481"/>
      <c r="BI30" s="1481"/>
      <c r="BJ30" s="1481"/>
      <c r="BK30" s="1482"/>
      <c r="BL30" s="1480" t="str">
        <f>IF(NOT('DATA ENTRY SHEET'!BL75=""),'DATA ENTRY SHEET'!BL75,"")</f>
        <v/>
      </c>
      <c r="BM30" s="1481"/>
      <c r="BN30" s="1481"/>
      <c r="BO30" s="1481"/>
      <c r="BP30" s="1481"/>
      <c r="BQ30" s="1482"/>
      <c r="BR30" s="1480" t="str">
        <f>IF(NOT('DATA ENTRY SHEET'!BM75=""),'DATA ENTRY SHEET'!BM75,"")</f>
        <v/>
      </c>
      <c r="BS30" s="1481"/>
      <c r="BT30" s="1481"/>
      <c r="BU30" s="1481"/>
      <c r="BV30" s="1481"/>
      <c r="BW30" s="1482"/>
      <c r="BX30" s="1483" t="str">
        <f>IF(NOT('DATA ENTRY SHEET'!BO75=""),'DATA ENTRY SHEET'!BO75,"")</f>
        <v/>
      </c>
      <c r="BY30" s="1484"/>
      <c r="BZ30" s="1484"/>
      <c r="CA30" s="1485"/>
      <c r="CB30" s="1486"/>
      <c r="CC30" s="1487"/>
      <c r="CD30" s="1488"/>
      <c r="CE30" s="1474"/>
      <c r="CF30" s="1475"/>
      <c r="CG30" s="1475"/>
      <c r="CH30" s="1476"/>
      <c r="CI30" s="190"/>
      <c r="CJ30" s="190"/>
      <c r="CK30" s="190"/>
      <c r="CL30" s="190"/>
      <c r="CM30" s="190"/>
      <c r="CN30" s="190"/>
      <c r="CO30" s="190"/>
      <c r="CP30" s="190"/>
    </row>
    <row r="31" spans="1:94" ht="15" customHeight="1" x14ac:dyDescent="0.2">
      <c r="A31" s="432"/>
      <c r="B31" s="1501" t="str">
        <f>IF(NOT('DATA ENTRY SHEET'!C75=""),'DATA ENTRY SHEET'!C75,"")</f>
        <v/>
      </c>
      <c r="C31" s="1502"/>
      <c r="D31" s="1502"/>
      <c r="E31" s="1502"/>
      <c r="F31" s="1502"/>
      <c r="G31" s="1502"/>
      <c r="H31" s="1502"/>
      <c r="I31" s="1502"/>
      <c r="J31" s="1502"/>
      <c r="K31" s="1502"/>
      <c r="L31" s="1502"/>
      <c r="M31" s="1502"/>
      <c r="N31" s="1502"/>
      <c r="O31" s="1502"/>
      <c r="P31" s="1502"/>
      <c r="Q31" s="1502"/>
      <c r="R31" s="1502"/>
      <c r="S31" s="1502"/>
      <c r="T31" s="796" t="str">
        <f>IF('DATA ENTRY SHEET'!AG75&lt;&gt;"",LEFT('DATA ENTRY SHEET'!AG75,1),"")</f>
        <v/>
      </c>
      <c r="U31" s="1650" t="str">
        <f>IF(NOT('DATA ENTRY SHEET'!AF75=""),'DATA ENTRY SHEET'!AF75,"")</f>
        <v/>
      </c>
      <c r="V31" s="1651"/>
      <c r="W31" s="1651"/>
      <c r="X31" s="1651"/>
      <c r="Y31" s="1651"/>
      <c r="Z31" s="1651"/>
      <c r="AA31" s="1651"/>
      <c r="AB31" s="1652"/>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SHEET'!BI75=""),'DATA ENTRY SHEET'!BI75,"")</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SHEET'!BP75=""),'DATA ENTRY SHEET'!BP75,"")</f>
        <v/>
      </c>
      <c r="BY31" s="1484"/>
      <c r="BZ31" s="1484"/>
      <c r="CA31" s="1485"/>
      <c r="CB31" s="1513" t="str">
        <f>IF(NOT('DATA ENTRY SHEET'!AP75=""),'DATA ENTRY SHEET'!AP75,"")</f>
        <v/>
      </c>
      <c r="CC31" s="1514"/>
      <c r="CD31" s="1515"/>
      <c r="CE31" s="1474"/>
      <c r="CF31" s="1475"/>
      <c r="CG31" s="1475"/>
      <c r="CH31" s="1476"/>
      <c r="CI31" s="190"/>
      <c r="CJ31" s="190"/>
      <c r="CK31" s="190"/>
      <c r="CL31" s="190"/>
      <c r="CM31" s="190"/>
      <c r="CN31" s="190"/>
      <c r="CO31" s="190"/>
      <c r="CP31" s="190"/>
    </row>
    <row r="32" spans="1:94" ht="15" customHeight="1" thickBot="1" x14ac:dyDescent="0.25">
      <c r="A32" s="432"/>
      <c r="B32" s="1516" t="str">
        <f>IF(NOT('DATA ENTRY SHEET'!D75=""),'DATA ENTRY SHEET'!D75,"")</f>
        <v/>
      </c>
      <c r="C32" s="1517"/>
      <c r="D32" s="1517"/>
      <c r="E32" s="1518"/>
      <c r="F32" s="1519" t="str">
        <f>IF(NOT('DATA ENTRY SHEET'!E75=""),'DATA ENTRY SHEET'!E75,"")</f>
        <v/>
      </c>
      <c r="G32" s="1520"/>
      <c r="H32" s="1521"/>
      <c r="I32" s="1522" t="str">
        <f>IF(NOT('DATA ENTRY SHEET'!F75=""),'DATA ENTRY SHEET'!F75,"")</f>
        <v/>
      </c>
      <c r="J32" s="1518"/>
      <c r="K32" s="1522" t="str">
        <f>IF(NOT('DATA ENTRY SHEET'!G75=""),'DATA ENTRY SHEET'!G75,"")</f>
        <v/>
      </c>
      <c r="L32" s="1518"/>
      <c r="M32" s="1523" t="str">
        <f>IF(NOT('DATA ENTRY SHEET'!H75=""),'DATA ENTRY SHEET'!H75,"")</f>
        <v/>
      </c>
      <c r="N32" s="1524"/>
      <c r="O32" s="1524"/>
      <c r="P32" s="1524"/>
      <c r="Q32" s="1525"/>
      <c r="R32" s="1522" t="str">
        <f>IF(NOT('DATA ENTRY SHEET'!I75=""),'DATA ENTRY SHEET'!I75,"")</f>
        <v/>
      </c>
      <c r="S32" s="1517"/>
      <c r="T32" s="1518"/>
      <c r="U32" s="1647" t="str">
        <f>IF(NOT('DATA ENTRY SHEET'!AE75=""),'DATA ENTRY SHEET'!AE75,"")</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SHEET'!BJ75=""),'DATA ENTRY SHEET'!BJ75,"")</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SHEET'!AU75=""),'DATA ENTRY SHEET'!AU75,"")</f>
        <v/>
      </c>
      <c r="BV32" s="1569"/>
      <c r="BW32" s="1570"/>
      <c r="BX32" s="1571"/>
      <c r="BY32" s="1572"/>
      <c r="BZ32" s="1572"/>
      <c r="CA32" s="1573"/>
      <c r="CB32" s="1556" t="str">
        <f>IF(NOT('DATA ENTRY SHEET'!AQ75=""),'DATA ENTRY SHEET'!AQ75,"")</f>
        <v/>
      </c>
      <c r="CC32" s="1557"/>
      <c r="CD32" s="1558"/>
      <c r="CE32" s="1477"/>
      <c r="CF32" s="1478"/>
      <c r="CG32" s="1478"/>
      <c r="CH32" s="1479"/>
      <c r="CI32" s="190"/>
      <c r="CJ32" s="190"/>
      <c r="CK32" s="190"/>
      <c r="CL32" s="190"/>
      <c r="CM32" s="190"/>
      <c r="CN32" s="190"/>
      <c r="CO32" s="190"/>
      <c r="CP32" s="190"/>
    </row>
    <row r="33" spans="1:94"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2">
      <c r="A34" s="432">
        <v>57</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SHEET'!J76=""),'DATA ENTRY SHEET'!J76,"")</f>
        <v/>
      </c>
      <c r="V34" s="1448"/>
      <c r="W34" s="1448"/>
      <c r="X34" s="1448"/>
      <c r="Y34" s="1448"/>
      <c r="Z34" s="1448"/>
      <c r="AA34" s="1448"/>
      <c r="AB34" s="1449"/>
      <c r="AC34" s="1638" t="str">
        <f>IF('DATA ENTRY SHEET'!AW76&lt;&gt;"",IF(NOT(TRIM(MID($AC$8,FIND(":",$AC$8)+1,9))="EDLP"),IF(NOT(TRIM(MID($AC$8,FIND(":",$AC$8)+1,9))="NON-EDLP"),TEXT('DATA ENTRY SHEET'!AW76,"$#0.00"),_xlfn.CONCAT(TEXT('DATA ENTRY SHEET'!AW76,"$#0.00")," (NON-EDLP, ADJ is $0.00)")),_xlfn.CONCAT(TEXT('DATA ENTRY SHEET'!AW76,"$#0.00")," (EDLP, ADJ is $0.00)")),"")</f>
        <v/>
      </c>
      <c r="AD34" s="1639"/>
      <c r="AE34" s="1639"/>
      <c r="AF34" s="1639"/>
      <c r="AG34" s="1639"/>
      <c r="AH34" s="1639"/>
      <c r="AI34" s="1639"/>
      <c r="AJ34" s="1639"/>
      <c r="AK34" s="1639"/>
      <c r="AL34" s="1639"/>
      <c r="AM34" s="1639"/>
      <c r="AN34" s="1640"/>
      <c r="AO34" s="1450" t="str">
        <f>IF(NOT('DATA ENTRY SHEET'!BG76=""),'DATA ENTRY SHEET'!BG76,"")</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SHEET'!BN76=""),'DATA ENTRY SHEET'!BN76,"")</f>
        <v/>
      </c>
      <c r="BY34" s="1469"/>
      <c r="BZ34" s="1469"/>
      <c r="CA34" s="1470"/>
      <c r="CB34" s="1465" t="str">
        <f>IF(NOT('DATA ENTRY SHEET'!AR76=""),'DATA ENTRY SHEET'!AR76,"")</f>
        <v/>
      </c>
      <c r="CC34" s="1466"/>
      <c r="CD34" s="1467"/>
      <c r="CE34" s="1471"/>
      <c r="CF34" s="1472"/>
      <c r="CG34" s="1472"/>
      <c r="CH34" s="1473"/>
      <c r="CI34" s="190"/>
      <c r="CJ34" s="190"/>
      <c r="CK34" s="190"/>
      <c r="CL34" s="190"/>
      <c r="CM34" s="190"/>
      <c r="CN34" s="190"/>
      <c r="CO34" s="190"/>
      <c r="CP34" s="190"/>
    </row>
    <row r="35" spans="1:94" ht="15" customHeight="1" x14ac:dyDescent="0.2">
      <c r="A35" s="432"/>
      <c r="B35" s="1501" t="str">
        <f>IF(NOT('DATA ENTRY SHEET'!B76=""),'DATA ENTRY SHEET'!B76,"")</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SHEET'!AD76=""),'DATA ENTRY SHEET'!AD76,"")</f>
        <v/>
      </c>
      <c r="V35" s="1642"/>
      <c r="W35" s="1642"/>
      <c r="X35" s="1642"/>
      <c r="Y35" s="1642"/>
      <c r="Z35" s="1642"/>
      <c r="AA35" s="1642"/>
      <c r="AB35" s="1643"/>
      <c r="AC35" s="1644" t="str">
        <f>IF(NOT('DATA ENTRY SHEET'!BA76=""),IF('DATA ENTRY SHEET'!F76="","UPK?",TEXT('DATA ENTRY SHEET'!BA76/'DATA ENTRY SHEET'!F76,"$#0.00")),"")</f>
        <v/>
      </c>
      <c r="AD35" s="1645"/>
      <c r="AE35" s="1645"/>
      <c r="AF35" s="1646"/>
      <c r="AG35" s="1644" t="str">
        <f>IF(NOT('DATA ENTRY SHEET'!BB76=""),IF('DATA ENTRY SHEET'!F76="","UPK?",TEXT('DATA ENTRY SHEET'!BB76/'DATA ENTRY SHEET'!F76,"$#0.00")),"")</f>
        <v/>
      </c>
      <c r="AH35" s="1645"/>
      <c r="AI35" s="1645"/>
      <c r="AJ35" s="1646"/>
      <c r="AK35" s="1644" t="str">
        <f>IF(NOT('DATA ENTRY SHEET'!BC76=""),IF('DATA ENTRY SHEET'!F76="","UPK?",TEXT('DATA ENTRY SHEET'!BC76/'DATA ENTRY SHEET'!F76,"$#0.00")),"")</f>
        <v/>
      </c>
      <c r="AL35" s="1645"/>
      <c r="AM35" s="1645"/>
      <c r="AN35" s="1646"/>
      <c r="AO35" s="1510" t="str">
        <f>IF(NOT('DATA ENTRY SHEET'!BH76=""),'DATA ENTRY SHEET'!BH76,"")</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SHEET'!BK76=""),'DATA ENTRY SHEET'!BK76,"")</f>
        <v/>
      </c>
      <c r="BG35" s="1481"/>
      <c r="BH35" s="1481"/>
      <c r="BI35" s="1481"/>
      <c r="BJ35" s="1481"/>
      <c r="BK35" s="1482"/>
      <c r="BL35" s="1480" t="str">
        <f>IF(NOT('DATA ENTRY SHEET'!BL76=""),'DATA ENTRY SHEET'!BL76,"")</f>
        <v/>
      </c>
      <c r="BM35" s="1481"/>
      <c r="BN35" s="1481"/>
      <c r="BO35" s="1481"/>
      <c r="BP35" s="1481"/>
      <c r="BQ35" s="1482"/>
      <c r="BR35" s="1480" t="str">
        <f>IF(NOT('DATA ENTRY SHEET'!BM76=""),'DATA ENTRY SHEET'!BM76,"")</f>
        <v/>
      </c>
      <c r="BS35" s="1481"/>
      <c r="BT35" s="1481"/>
      <c r="BU35" s="1481"/>
      <c r="BV35" s="1481"/>
      <c r="BW35" s="1482"/>
      <c r="BX35" s="1483" t="str">
        <f>IF(NOT('DATA ENTRY SHEET'!BO76=""),'DATA ENTRY SHEET'!BO76,"")</f>
        <v/>
      </c>
      <c r="BY35" s="1484"/>
      <c r="BZ35" s="1484"/>
      <c r="CA35" s="1485"/>
      <c r="CB35" s="1486"/>
      <c r="CC35" s="1487"/>
      <c r="CD35" s="1488"/>
      <c r="CE35" s="1474"/>
      <c r="CF35" s="1475"/>
      <c r="CG35" s="1475"/>
      <c r="CH35" s="1476"/>
      <c r="CI35" s="190"/>
      <c r="CJ35" s="190"/>
      <c r="CK35" s="190"/>
      <c r="CL35" s="190"/>
      <c r="CM35" s="190"/>
      <c r="CN35" s="190"/>
      <c r="CO35" s="190"/>
      <c r="CP35" s="190"/>
    </row>
    <row r="36" spans="1:94" ht="15" customHeight="1" x14ac:dyDescent="0.2">
      <c r="A36" s="432"/>
      <c r="B36" s="1501" t="str">
        <f>IF(NOT('DATA ENTRY SHEET'!C76=""),'DATA ENTRY SHEET'!C76,"")</f>
        <v/>
      </c>
      <c r="C36" s="1502"/>
      <c r="D36" s="1502"/>
      <c r="E36" s="1502"/>
      <c r="F36" s="1502"/>
      <c r="G36" s="1502"/>
      <c r="H36" s="1502"/>
      <c r="I36" s="1502"/>
      <c r="J36" s="1502"/>
      <c r="K36" s="1502"/>
      <c r="L36" s="1502"/>
      <c r="M36" s="1502"/>
      <c r="N36" s="1502"/>
      <c r="O36" s="1502"/>
      <c r="P36" s="1502"/>
      <c r="Q36" s="1502"/>
      <c r="R36" s="1502"/>
      <c r="S36" s="1502"/>
      <c r="T36" s="796" t="str">
        <f>IF('DATA ENTRY SHEET'!AG76&lt;&gt;"",LEFT('DATA ENTRY SHEET'!AG76,1),"")</f>
        <v/>
      </c>
      <c r="U36" s="1650" t="str">
        <f>IF(NOT('DATA ENTRY SHEET'!AF76=""),'DATA ENTRY SHEET'!AF76,"")</f>
        <v/>
      </c>
      <c r="V36" s="1651"/>
      <c r="W36" s="1651"/>
      <c r="X36" s="1651"/>
      <c r="Y36" s="1651"/>
      <c r="Z36" s="1651"/>
      <c r="AA36" s="1651"/>
      <c r="AB36" s="1652"/>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SHEET'!BI76=""),'DATA ENTRY SHEET'!BI76,"")</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SHEET'!BP76=""),'DATA ENTRY SHEET'!BP76,"")</f>
        <v/>
      </c>
      <c r="BY36" s="1484"/>
      <c r="BZ36" s="1484"/>
      <c r="CA36" s="1485"/>
      <c r="CB36" s="1513" t="str">
        <f>IF(NOT('DATA ENTRY SHEET'!AP76=""),'DATA ENTRY SHEET'!AP76,"")</f>
        <v/>
      </c>
      <c r="CC36" s="1514"/>
      <c r="CD36" s="1515"/>
      <c r="CE36" s="1474"/>
      <c r="CF36" s="1475"/>
      <c r="CG36" s="1475"/>
      <c r="CH36" s="1476"/>
      <c r="CI36" s="190"/>
      <c r="CJ36" s="190"/>
      <c r="CK36" s="190"/>
      <c r="CL36" s="190"/>
      <c r="CM36" s="190"/>
      <c r="CN36" s="190"/>
      <c r="CO36" s="190"/>
      <c r="CP36" s="190"/>
    </row>
    <row r="37" spans="1:94" ht="15" customHeight="1" thickBot="1" x14ac:dyDescent="0.25">
      <c r="A37" s="432"/>
      <c r="B37" s="1516" t="str">
        <f>IF(NOT('DATA ENTRY SHEET'!D76=""),'DATA ENTRY SHEET'!D76,"")</f>
        <v/>
      </c>
      <c r="C37" s="1517"/>
      <c r="D37" s="1517"/>
      <c r="E37" s="1518"/>
      <c r="F37" s="1519" t="str">
        <f>IF(NOT('DATA ENTRY SHEET'!E76=""),'DATA ENTRY SHEET'!E76,"")</f>
        <v/>
      </c>
      <c r="G37" s="1520"/>
      <c r="H37" s="1521"/>
      <c r="I37" s="1522" t="str">
        <f>IF(NOT('DATA ENTRY SHEET'!F76=""),'DATA ENTRY SHEET'!F76,"")</f>
        <v/>
      </c>
      <c r="J37" s="1518"/>
      <c r="K37" s="1522" t="str">
        <f>IF(NOT('DATA ENTRY SHEET'!G76=""),'DATA ENTRY SHEET'!G76,"")</f>
        <v/>
      </c>
      <c r="L37" s="1518"/>
      <c r="M37" s="1523" t="str">
        <f>IF(NOT('DATA ENTRY SHEET'!H76=""),'DATA ENTRY SHEET'!H76,"")</f>
        <v/>
      </c>
      <c r="N37" s="1524"/>
      <c r="O37" s="1524"/>
      <c r="P37" s="1524"/>
      <c r="Q37" s="1525"/>
      <c r="R37" s="1522" t="str">
        <f>IF(NOT('DATA ENTRY SHEET'!I76=""),'DATA ENTRY SHEET'!I76,"")</f>
        <v/>
      </c>
      <c r="S37" s="1517"/>
      <c r="T37" s="1518"/>
      <c r="U37" s="1647" t="str">
        <f>IF(NOT('DATA ENTRY SHEET'!AE76=""),'DATA ENTRY SHEET'!AE76,"")</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SHEET'!BJ76=""),'DATA ENTRY SHEET'!BJ76,"")</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SHEET'!AU76=""),'DATA ENTRY SHEET'!AU76,"")</f>
        <v/>
      </c>
      <c r="BV37" s="1569"/>
      <c r="BW37" s="1570"/>
      <c r="BX37" s="1571"/>
      <c r="BY37" s="1572"/>
      <c r="BZ37" s="1572"/>
      <c r="CA37" s="1573"/>
      <c r="CB37" s="1556" t="str">
        <f>IF(NOT('DATA ENTRY SHEET'!AQ76=""),'DATA ENTRY SHEET'!AQ76,"")</f>
        <v/>
      </c>
      <c r="CC37" s="1557"/>
      <c r="CD37" s="1558"/>
      <c r="CE37" s="1477"/>
      <c r="CF37" s="1478"/>
      <c r="CG37" s="1478"/>
      <c r="CH37" s="1479"/>
      <c r="CI37" s="190"/>
      <c r="CJ37" s="190"/>
      <c r="CK37" s="190"/>
      <c r="CL37" s="190"/>
      <c r="CM37" s="190"/>
      <c r="CN37" s="190"/>
      <c r="CO37" s="190"/>
      <c r="CP37" s="190"/>
    </row>
    <row r="38" spans="1:94"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2">
      <c r="A39" s="432">
        <v>58</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SHEET'!J77=""),'DATA ENTRY SHEET'!J77,"")</f>
        <v/>
      </c>
      <c r="V39" s="1448"/>
      <c r="W39" s="1448"/>
      <c r="X39" s="1448"/>
      <c r="Y39" s="1448"/>
      <c r="Z39" s="1448"/>
      <c r="AA39" s="1448"/>
      <c r="AB39" s="1449"/>
      <c r="AC39" s="1638" t="str">
        <f>IF('DATA ENTRY SHEET'!AW77&lt;&gt;"",IF(NOT(TRIM(MID($AC$8,FIND(":",$AC$8)+1,9))="EDLP"),IF(NOT(TRIM(MID($AC$8,FIND(":",$AC$8)+1,9))="NON-EDLP"),TEXT('DATA ENTRY SHEET'!AW77,"$#0.00"),_xlfn.CONCAT(TEXT('DATA ENTRY SHEET'!AW77,"$#0.00")," (NON-EDLP, ADJ is $0.00)")),_xlfn.CONCAT(TEXT('DATA ENTRY SHEET'!AW77,"$#0.00")," (EDLP, ADJ is $0.00)")),"")</f>
        <v/>
      </c>
      <c r="AD39" s="1639"/>
      <c r="AE39" s="1639"/>
      <c r="AF39" s="1639"/>
      <c r="AG39" s="1639"/>
      <c r="AH39" s="1639"/>
      <c r="AI39" s="1639"/>
      <c r="AJ39" s="1639"/>
      <c r="AK39" s="1639"/>
      <c r="AL39" s="1639"/>
      <c r="AM39" s="1639"/>
      <c r="AN39" s="1640"/>
      <c r="AO39" s="1450" t="str">
        <f>IF(NOT('DATA ENTRY SHEET'!BG77=""),'DATA ENTRY SHEET'!BG77,"")</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SHEET'!BN77=""),'DATA ENTRY SHEET'!BN77,"")</f>
        <v/>
      </c>
      <c r="BY39" s="1469"/>
      <c r="BZ39" s="1469"/>
      <c r="CA39" s="1470"/>
      <c r="CB39" s="1465" t="str">
        <f>IF(NOT('DATA ENTRY SHEET'!AR77=""),'DATA ENTRY SHEET'!AR77,"")</f>
        <v/>
      </c>
      <c r="CC39" s="1466"/>
      <c r="CD39" s="1467"/>
      <c r="CE39" s="1471"/>
      <c r="CF39" s="1472"/>
      <c r="CG39" s="1472"/>
      <c r="CH39" s="1473"/>
      <c r="CI39" s="190"/>
      <c r="CJ39" s="190"/>
      <c r="CK39" s="190"/>
      <c r="CL39" s="190"/>
      <c r="CM39" s="190"/>
      <c r="CN39" s="190"/>
      <c r="CO39" s="190"/>
      <c r="CP39" s="190"/>
    </row>
    <row r="40" spans="1:94" ht="15" customHeight="1" x14ac:dyDescent="0.2">
      <c r="A40" s="432"/>
      <c r="B40" s="1501" t="str">
        <f>IF(NOT('DATA ENTRY SHEET'!B77=""),'DATA ENTRY SHEET'!B77,"")</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SHEET'!AD77=""),'DATA ENTRY SHEET'!AD77,"")</f>
        <v/>
      </c>
      <c r="V40" s="1642"/>
      <c r="W40" s="1642"/>
      <c r="X40" s="1642"/>
      <c r="Y40" s="1642"/>
      <c r="Z40" s="1642"/>
      <c r="AA40" s="1642"/>
      <c r="AB40" s="1643"/>
      <c r="AC40" s="1644" t="str">
        <f>IF(NOT('DATA ENTRY SHEET'!BA77=""),IF('DATA ENTRY SHEET'!F77="","UPK?",TEXT('DATA ENTRY SHEET'!BA77/'DATA ENTRY SHEET'!F77,"$#0.00")),"")</f>
        <v/>
      </c>
      <c r="AD40" s="1645"/>
      <c r="AE40" s="1645"/>
      <c r="AF40" s="1646"/>
      <c r="AG40" s="1644" t="str">
        <f>IF(NOT('DATA ENTRY SHEET'!BB77=""),IF('DATA ENTRY SHEET'!F77="","UPK?",TEXT('DATA ENTRY SHEET'!BB77/'DATA ENTRY SHEET'!F77,"$#0.00")),"")</f>
        <v/>
      </c>
      <c r="AH40" s="1645"/>
      <c r="AI40" s="1645"/>
      <c r="AJ40" s="1646"/>
      <c r="AK40" s="1644" t="str">
        <f>IF(NOT('DATA ENTRY SHEET'!BC77=""),IF('DATA ENTRY SHEET'!F77="","UPK?",TEXT('DATA ENTRY SHEET'!BC77/'DATA ENTRY SHEET'!F77,"$#0.00")),"")</f>
        <v/>
      </c>
      <c r="AL40" s="1645"/>
      <c r="AM40" s="1645"/>
      <c r="AN40" s="1646"/>
      <c r="AO40" s="1510" t="str">
        <f>IF(NOT('DATA ENTRY SHEET'!BH77=""),'DATA ENTRY SHEET'!BH77,"")</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SHEET'!BK77=""),'DATA ENTRY SHEET'!BK77,"")</f>
        <v/>
      </c>
      <c r="BG40" s="1481"/>
      <c r="BH40" s="1481"/>
      <c r="BI40" s="1481"/>
      <c r="BJ40" s="1481"/>
      <c r="BK40" s="1482"/>
      <c r="BL40" s="1480" t="str">
        <f>IF(NOT('DATA ENTRY SHEET'!BL77=""),'DATA ENTRY SHEET'!BL77,"")</f>
        <v/>
      </c>
      <c r="BM40" s="1481"/>
      <c r="BN40" s="1481"/>
      <c r="BO40" s="1481"/>
      <c r="BP40" s="1481"/>
      <c r="BQ40" s="1482"/>
      <c r="BR40" s="1480" t="str">
        <f>IF(NOT('DATA ENTRY SHEET'!BM77=""),'DATA ENTRY SHEET'!BM77,"")</f>
        <v/>
      </c>
      <c r="BS40" s="1481"/>
      <c r="BT40" s="1481"/>
      <c r="BU40" s="1481"/>
      <c r="BV40" s="1481"/>
      <c r="BW40" s="1482"/>
      <c r="BX40" s="1483" t="str">
        <f>IF(NOT('DATA ENTRY SHEET'!BO77=""),'DATA ENTRY SHEET'!BO77,"")</f>
        <v/>
      </c>
      <c r="BY40" s="1484"/>
      <c r="BZ40" s="1484"/>
      <c r="CA40" s="1485"/>
      <c r="CB40" s="1486"/>
      <c r="CC40" s="1487"/>
      <c r="CD40" s="1488"/>
      <c r="CE40" s="1474"/>
      <c r="CF40" s="1475"/>
      <c r="CG40" s="1475"/>
      <c r="CH40" s="1476"/>
      <c r="CI40" s="190"/>
      <c r="CJ40" s="190"/>
      <c r="CK40" s="190"/>
      <c r="CL40" s="190"/>
      <c r="CM40" s="190"/>
      <c r="CN40" s="190"/>
      <c r="CO40" s="190"/>
      <c r="CP40" s="190"/>
    </row>
    <row r="41" spans="1:94" ht="15" customHeight="1" x14ac:dyDescent="0.2">
      <c r="A41" s="432"/>
      <c r="B41" s="1501" t="str">
        <f>IF(NOT('DATA ENTRY SHEET'!C77=""),'DATA ENTRY SHEET'!C77,"")</f>
        <v/>
      </c>
      <c r="C41" s="1502"/>
      <c r="D41" s="1502"/>
      <c r="E41" s="1502"/>
      <c r="F41" s="1502"/>
      <c r="G41" s="1502"/>
      <c r="H41" s="1502"/>
      <c r="I41" s="1502"/>
      <c r="J41" s="1502"/>
      <c r="K41" s="1502"/>
      <c r="L41" s="1502"/>
      <c r="M41" s="1502"/>
      <c r="N41" s="1502"/>
      <c r="O41" s="1502"/>
      <c r="P41" s="1502"/>
      <c r="Q41" s="1502"/>
      <c r="R41" s="1502"/>
      <c r="S41" s="1502"/>
      <c r="T41" s="796" t="str">
        <f>IF('DATA ENTRY SHEET'!AG77&lt;&gt;"",LEFT('DATA ENTRY SHEET'!AG77,1),"")</f>
        <v/>
      </c>
      <c r="U41" s="1650" t="str">
        <f>IF(NOT('DATA ENTRY SHEET'!AF77=""),'DATA ENTRY SHEET'!AF77,"")</f>
        <v/>
      </c>
      <c r="V41" s="1651"/>
      <c r="W41" s="1651"/>
      <c r="X41" s="1651"/>
      <c r="Y41" s="1651"/>
      <c r="Z41" s="1651"/>
      <c r="AA41" s="1651"/>
      <c r="AB41" s="1652"/>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SHEET'!BI77=""),'DATA ENTRY SHEET'!BI77,"")</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SHEET'!BP77=""),'DATA ENTRY SHEET'!BP77,"")</f>
        <v/>
      </c>
      <c r="BY41" s="1484"/>
      <c r="BZ41" s="1484"/>
      <c r="CA41" s="1485"/>
      <c r="CB41" s="1513" t="str">
        <f>IF(NOT('DATA ENTRY SHEET'!AP77=""),'DATA ENTRY SHEET'!AP77,"")</f>
        <v/>
      </c>
      <c r="CC41" s="1514"/>
      <c r="CD41" s="1515"/>
      <c r="CE41" s="1474"/>
      <c r="CF41" s="1475"/>
      <c r="CG41" s="1475"/>
      <c r="CH41" s="1476"/>
      <c r="CI41" s="190"/>
      <c r="CJ41" s="190"/>
      <c r="CK41" s="190"/>
      <c r="CL41" s="190"/>
      <c r="CM41" s="190"/>
      <c r="CN41" s="190"/>
      <c r="CO41" s="190"/>
      <c r="CP41" s="190"/>
    </row>
    <row r="42" spans="1:94" ht="15" customHeight="1" thickBot="1" x14ac:dyDescent="0.25">
      <c r="A42" s="432"/>
      <c r="B42" s="1516" t="str">
        <f>IF(NOT('DATA ENTRY SHEET'!D77=""),'DATA ENTRY SHEET'!D77,"")</f>
        <v/>
      </c>
      <c r="C42" s="1517"/>
      <c r="D42" s="1517"/>
      <c r="E42" s="1518"/>
      <c r="F42" s="1519" t="str">
        <f>IF(NOT('DATA ENTRY SHEET'!E77=""),'DATA ENTRY SHEET'!E77,"")</f>
        <v/>
      </c>
      <c r="G42" s="1520"/>
      <c r="H42" s="1521"/>
      <c r="I42" s="1522" t="str">
        <f>IF(NOT('DATA ENTRY SHEET'!F77=""),'DATA ENTRY SHEET'!F77,"")</f>
        <v/>
      </c>
      <c r="J42" s="1518"/>
      <c r="K42" s="1522" t="str">
        <f>IF(NOT('DATA ENTRY SHEET'!G77=""),'DATA ENTRY SHEET'!G77,"")</f>
        <v/>
      </c>
      <c r="L42" s="1518"/>
      <c r="M42" s="1523" t="str">
        <f>IF(NOT('DATA ENTRY SHEET'!H77=""),'DATA ENTRY SHEET'!H77,"")</f>
        <v/>
      </c>
      <c r="N42" s="1524"/>
      <c r="O42" s="1524"/>
      <c r="P42" s="1524"/>
      <c r="Q42" s="1525"/>
      <c r="R42" s="1522" t="str">
        <f>IF(NOT('DATA ENTRY SHEET'!I77=""),'DATA ENTRY SHEET'!I77,"")</f>
        <v/>
      </c>
      <c r="S42" s="1517"/>
      <c r="T42" s="1518"/>
      <c r="U42" s="1647" t="str">
        <f>IF(NOT('DATA ENTRY SHEET'!AE77=""),'DATA ENTRY SHEET'!AE77,"")</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SHEET'!BJ77=""),'DATA ENTRY SHEET'!BJ77,"")</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SHEET'!AU77=""),'DATA ENTRY SHEET'!AU77,"")</f>
        <v/>
      </c>
      <c r="BV42" s="1569"/>
      <c r="BW42" s="1570"/>
      <c r="BX42" s="1571"/>
      <c r="BY42" s="1572"/>
      <c r="BZ42" s="1572"/>
      <c r="CA42" s="1573"/>
      <c r="CB42" s="1556" t="str">
        <f>IF(NOT('DATA ENTRY SHEET'!AQ77=""),'DATA ENTRY SHEET'!AQ77,"")</f>
        <v/>
      </c>
      <c r="CC42" s="1557"/>
      <c r="CD42" s="1558"/>
      <c r="CE42" s="1477"/>
      <c r="CF42" s="1478"/>
      <c r="CG42" s="1478"/>
      <c r="CH42" s="1479"/>
      <c r="CI42" s="190"/>
      <c r="CJ42" s="190"/>
      <c r="CK42" s="190"/>
      <c r="CL42" s="190"/>
      <c r="CM42" s="190"/>
      <c r="CN42" s="190"/>
      <c r="CO42" s="190"/>
      <c r="CP42" s="190"/>
    </row>
    <row r="43" spans="1:94"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row>
    <row r="64" spans="1:94" x14ac:dyDescent="0.2">
      <c r="CG64" s="191">
        <f>'40-15 PRES - MANDATORY'!AO63</f>
        <v>0</v>
      </c>
    </row>
  </sheetData>
  <sheetProtection algorithmName="SHA-512" hashValue="qCZiK0lBQoXoxiEf4DVzRIj3904twk+6c4t8vUGfK6UPN0/BvJtBX6oLuUgnWfjv7gCOEAhpE/167fOxS3q3/g==" saltValue="0Qeq8X+IeLVUN5CrChUNag==" spinCount="100000" sheet="1"/>
  <mergeCells count="449">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AW21:AY21"/>
    <mergeCell ref="AZ21:BB21"/>
    <mergeCell ref="BC21:BE21"/>
    <mergeCell ref="BF21:BK21"/>
    <mergeCell ref="BL21:BQ21"/>
    <mergeCell ref="U21:AB21"/>
    <mergeCell ref="AC21:AF21"/>
    <mergeCell ref="AG21:AJ21"/>
    <mergeCell ref="AK21:AN21"/>
    <mergeCell ref="AO21:AS21"/>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BC20:BE20"/>
    <mergeCell ref="BF20:BK20"/>
    <mergeCell ref="AG16:AJ16"/>
    <mergeCell ref="AK16:AN16"/>
    <mergeCell ref="AO16:AS16"/>
    <mergeCell ref="BL20:BQ20"/>
    <mergeCell ref="BR20:BW20"/>
    <mergeCell ref="BX20:CA20"/>
    <mergeCell ref="AC19:AN19"/>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CW4:DC4"/>
    <mergeCell ref="K6:M6"/>
    <mergeCell ref="N6:U6"/>
    <mergeCell ref="Y6:AF6"/>
    <mergeCell ref="CJ6:CK6"/>
    <mergeCell ref="BF6:CH6"/>
    <mergeCell ref="BF4:CH4"/>
    <mergeCell ref="BF2:CH2"/>
    <mergeCell ref="AT2:AY2"/>
    <mergeCell ref="AM6:AX6"/>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zoomScaleNormal="100" workbookViewId="0">
      <selection activeCell="B44" sqref="B44:T50"/>
    </sheetView>
  </sheetViews>
  <sheetFormatPr defaultColWidth="9.28515625" defaultRowHeight="12.75" x14ac:dyDescent="0.2"/>
  <cols>
    <col min="1" max="1" width="2.28515625" style="191" customWidth="1"/>
    <col min="2" max="2" width="1" style="191" customWidth="1"/>
    <col min="3" max="4" width="1.7109375" style="191" customWidth="1"/>
    <col min="5" max="5" width="3.28515625" style="191" customWidth="1"/>
    <col min="6" max="6" width="1.7109375" style="191" customWidth="1"/>
    <col min="7" max="7" width="1.5703125" style="191" customWidth="1"/>
    <col min="8" max="8" width="3" style="191" customWidth="1"/>
    <col min="9" max="9" width="1.7109375" style="191" customWidth="1"/>
    <col min="10" max="10" width="2.5703125" style="191" customWidth="1"/>
    <col min="11" max="15" width="1.7109375" style="191" customWidth="1"/>
    <col min="16" max="16" width="3" style="191" customWidth="1"/>
    <col min="17" max="17" width="3.42578125" style="191" customWidth="1"/>
    <col min="18" max="18" width="1.7109375" style="191" customWidth="1"/>
    <col min="19" max="19" width="1.28515625" style="191" customWidth="1"/>
    <col min="20" max="20" width="2.28515625" style="191" customWidth="1"/>
    <col min="21" max="23" width="1.7109375" style="191" customWidth="1"/>
    <col min="24" max="24" width="1.28515625" style="191" customWidth="1"/>
    <col min="25" max="27" width="1.7109375" style="191" customWidth="1"/>
    <col min="28" max="28" width="3.28515625" style="191" customWidth="1"/>
    <col min="29" max="31" width="1.7109375" style="191" customWidth="1"/>
    <col min="32" max="32" width="4.42578125" style="191" customWidth="1"/>
    <col min="33" max="35" width="2.28515625" style="191" customWidth="1"/>
    <col min="36" max="36" width="2.7109375" style="191" customWidth="1"/>
    <col min="37" max="38" width="2.5703125" style="191" customWidth="1"/>
    <col min="39" max="39" width="2.28515625" style="191" customWidth="1"/>
    <col min="40" max="40" width="2.42578125" style="191" customWidth="1"/>
    <col min="41" max="41" width="1.7109375" style="191" customWidth="1"/>
    <col min="42" max="42" width="1.28515625" style="191" customWidth="1"/>
    <col min="43" max="43" width="3.28515625" style="191" customWidth="1"/>
    <col min="44" max="44" width="1.7109375" style="191" customWidth="1"/>
    <col min="45" max="45" width="2.5703125" style="191" customWidth="1"/>
    <col min="46" max="47" width="1.7109375" style="191" customWidth="1"/>
    <col min="48" max="48" width="4" style="191" customWidth="1"/>
    <col min="49" max="50" width="1.7109375" style="191" customWidth="1"/>
    <col min="51" max="51" width="4.28515625" style="191" customWidth="1"/>
    <col min="52" max="53" width="1.7109375" style="191" customWidth="1"/>
    <col min="54" max="54" width="4.28515625" style="191" customWidth="1"/>
    <col min="55" max="56" width="1.7109375" style="191" customWidth="1"/>
    <col min="57" max="57" width="4.28515625" style="191" customWidth="1"/>
    <col min="58" max="61" width="1.7109375" style="191" customWidth="1"/>
    <col min="62" max="62" width="3.7109375" style="191" customWidth="1"/>
    <col min="63" max="63" width="1.7109375" style="191" customWidth="1"/>
    <col min="64" max="64" width="1.5703125" style="191" customWidth="1"/>
    <col min="65" max="65" width="1.42578125" style="191" customWidth="1"/>
    <col min="66" max="66" width="2.5703125" style="191" customWidth="1"/>
    <col min="67" max="69" width="1.7109375" style="191" customWidth="1"/>
    <col min="70" max="70" width="2.42578125" style="191" customWidth="1"/>
    <col min="71" max="71" width="1.5703125" style="191" customWidth="1"/>
    <col min="72" max="78" width="1.7109375" style="191" customWidth="1"/>
    <col min="79" max="79" width="3.42578125" style="191" customWidth="1"/>
    <col min="80" max="80" width="2.42578125" style="191" customWidth="1"/>
    <col min="81" max="81" width="1.7109375" style="191" customWidth="1"/>
    <col min="82" max="82" width="1.7109375" style="411" customWidth="1"/>
    <col min="83" max="85" width="1.7109375" style="191" customWidth="1"/>
    <col min="86" max="86" width="2.42578125" style="191" customWidth="1"/>
    <col min="87" max="87" width="9.28515625" style="191"/>
    <col min="88" max="88" width="30.140625" style="191" bestFit="1" customWidth="1"/>
    <col min="89" max="16384" width="9.28515625" style="191"/>
  </cols>
  <sheetData>
    <row r="1" spans="1:115" ht="1.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2">
      <c r="A2" s="208"/>
      <c r="B2" s="209" t="s">
        <v>7</v>
      </c>
      <c r="C2" s="209"/>
      <c r="D2" s="209"/>
      <c r="E2" s="209"/>
      <c r="G2" s="209"/>
      <c r="H2" s="209"/>
      <c r="I2" s="208"/>
      <c r="J2" s="1620" t="str">
        <f>IF(NOT('40-16 PRES - MANDATORY'!$N$3=""),'40-16 PRES - MANDATORY'!$N$3,"")</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0"/>
      <c r="AI2" s="211"/>
      <c r="AJ2" s="211"/>
      <c r="AK2" s="211"/>
      <c r="AL2" s="416"/>
      <c r="AM2" s="416"/>
      <c r="AN2" s="416"/>
      <c r="AO2" s="416"/>
      <c r="AP2" s="212"/>
      <c r="AQ2" s="212"/>
      <c r="AR2" s="212"/>
      <c r="AS2" s="212"/>
      <c r="AT2" s="212" t="s">
        <v>793</v>
      </c>
      <c r="AU2" s="212"/>
      <c r="AV2" s="212"/>
      <c r="AW2" s="212"/>
      <c r="AX2" s="208"/>
      <c r="AY2" s="535" t="s">
        <v>550</v>
      </c>
      <c r="AZ2" s="190"/>
      <c r="BA2" s="535"/>
      <c r="BB2" s="208"/>
      <c r="BC2" s="415"/>
      <c r="BE2" s="535"/>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2">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171" t="s">
        <v>830</v>
      </c>
      <c r="BC3" s="1171"/>
      <c r="BD3" s="1171"/>
      <c r="BE3" s="1171"/>
      <c r="BF3" s="1171"/>
      <c r="BG3" s="1171"/>
      <c r="BH3" s="1171"/>
      <c r="BI3" s="212"/>
      <c r="BJ3" s="190"/>
      <c r="BK3" s="375"/>
      <c r="BL3" s="190"/>
      <c r="BM3" s="190"/>
      <c r="BN3" s="190"/>
      <c r="BO3" s="190"/>
      <c r="BP3" s="535"/>
      <c r="BQ3" s="542"/>
      <c r="BR3" s="542"/>
      <c r="BS3" s="542"/>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65" customHeight="1" x14ac:dyDescent="0.2">
      <c r="A4" s="208"/>
      <c r="B4" s="209" t="s">
        <v>8</v>
      </c>
      <c r="C4" s="209"/>
      <c r="D4" s="209"/>
      <c r="E4" s="209"/>
      <c r="F4" s="209"/>
      <c r="G4" s="209"/>
      <c r="H4" s="209"/>
      <c r="I4" s="208"/>
      <c r="J4" s="1620" t="str">
        <f>IF(NOT('40-16 PRES - MANDATORY'!$N$6=""),'40-16 PRES - MANDATORY'!$N$6,"")</f>
        <v/>
      </c>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211"/>
      <c r="AI4" s="211"/>
      <c r="AJ4" s="211"/>
      <c r="AK4" s="211"/>
      <c r="AL4" s="389"/>
      <c r="AM4" s="389"/>
      <c r="AN4" s="389"/>
      <c r="AO4" s="208"/>
      <c r="AP4" s="208"/>
      <c r="AQ4" s="208"/>
      <c r="AR4" s="208"/>
      <c r="AS4" s="208"/>
      <c r="AT4" s="208"/>
      <c r="AU4" s="208"/>
      <c r="AV4" s="208"/>
      <c r="AW4" s="208"/>
      <c r="AX4" s="212"/>
      <c r="AY4" s="535" t="s">
        <v>10</v>
      </c>
      <c r="AZ4" s="535"/>
      <c r="BA4" s="535"/>
      <c r="BB4" s="535"/>
      <c r="BC4" s="535"/>
      <c r="BE4" s="535"/>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171"/>
      <c r="CK4" s="1171"/>
      <c r="CL4" s="77"/>
      <c r="CM4" s="77"/>
      <c r="CN4" s="77"/>
      <c r="CO4" s="77"/>
      <c r="CP4" s="77"/>
      <c r="CQ4" s="115"/>
      <c r="CR4" s="115"/>
      <c r="CS4" s="477"/>
      <c r="CT4" s="115"/>
      <c r="CU4" s="115"/>
      <c r="CV4" s="115"/>
      <c r="CW4" s="1621"/>
      <c r="CX4" s="1621"/>
      <c r="CY4" s="1621"/>
      <c r="CZ4" s="1621"/>
      <c r="DA4" s="1621"/>
      <c r="DB4" s="1621"/>
      <c r="DC4" s="1621"/>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65" customHeight="1" x14ac:dyDescent="0.2">
      <c r="A6" s="208"/>
      <c r="B6" s="209" t="s">
        <v>9</v>
      </c>
      <c r="C6" s="209"/>
      <c r="D6" s="209"/>
      <c r="E6" s="209"/>
      <c r="F6" s="209"/>
      <c r="G6" s="209"/>
      <c r="H6" s="209"/>
      <c r="I6" s="208"/>
      <c r="J6" s="208"/>
      <c r="K6" s="1622" t="s">
        <v>550</v>
      </c>
      <c r="L6" s="1622"/>
      <c r="M6" s="1622"/>
      <c r="N6" s="1623" t="str">
        <f>IF(NOT('40-16 PRES - MANDATORY'!$N$8=""),'40-16 PRES - MANDATORY'!$N$8,"")</f>
        <v/>
      </c>
      <c r="O6" s="1623"/>
      <c r="P6" s="1623"/>
      <c r="Q6" s="1623"/>
      <c r="R6" s="1623"/>
      <c r="S6" s="1623"/>
      <c r="T6" s="1623"/>
      <c r="U6" s="1623"/>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20" t="str">
        <f>IF('DATA ENTRY SHEET'!C8&lt;&gt;"",IF('DATA ENTRY SHEET'!E8&lt;&gt;"",'DATA ENTRY SHEET'!H8&amp;"-01/"&amp;'DATA ENTRY SHEET'!H8&amp;"-02",'DATA ENTRY SHEET'!H8&amp;"-01"),IF('DATA ENTRY SHEET'!E8&lt;&gt;"",'DATA ENTRY SHEET'!H8&amp;"-02",""))</f>
        <v/>
      </c>
      <c r="AN6" s="1620"/>
      <c r="AO6" s="1620"/>
      <c r="AP6" s="1620"/>
      <c r="AQ6" s="1620"/>
      <c r="AR6" s="1620"/>
      <c r="AS6" s="1620"/>
      <c r="AT6" s="1620"/>
      <c r="AU6" s="1620"/>
      <c r="AV6" s="1620"/>
      <c r="AW6" s="1620"/>
      <c r="AX6" s="1620"/>
      <c r="AY6" s="1109" t="s">
        <v>830</v>
      </c>
      <c r="AZ6" s="1109"/>
      <c r="BA6" s="1109"/>
      <c r="BB6" s="1109"/>
      <c r="BC6" s="1109"/>
      <c r="BD6" s="1109" t="str">
        <f>IF(NOT('40-16 PRES - MANDATORY'!$BI$4=""),'40-16 PRES - MANDATORY'!$BI$4,"")</f>
        <v/>
      </c>
      <c r="BE6" s="1109"/>
      <c r="BF6" s="1109"/>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171"/>
      <c r="CK6" s="1171"/>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25">
      <c r="A8" s="392"/>
      <c r="B8" s="1375"/>
      <c r="C8" s="1376"/>
      <c r="D8" s="1376"/>
      <c r="E8" s="1376"/>
      <c r="F8" s="1376"/>
      <c r="G8" s="1376"/>
      <c r="H8" s="1376"/>
      <c r="I8" s="1376"/>
      <c r="J8" s="1376"/>
      <c r="K8" s="1376"/>
      <c r="L8" s="1376"/>
      <c r="M8" s="1376"/>
      <c r="N8" s="1376"/>
      <c r="O8" s="1376"/>
      <c r="P8" s="1376"/>
      <c r="Q8" s="1376"/>
      <c r="R8" s="1376"/>
      <c r="S8" s="1376"/>
      <c r="T8" s="1376"/>
      <c r="U8" s="1377"/>
      <c r="V8" s="1376"/>
      <c r="W8" s="1376"/>
      <c r="X8" s="1376"/>
      <c r="Y8" s="1376"/>
      <c r="Z8" s="1376"/>
      <c r="AA8" s="1376"/>
      <c r="AB8" s="1378"/>
      <c r="AC8" s="1630" t="str">
        <f>IF(NOT('40-16 PRES - MANDATORY'!$AQ$3="EDLP"),IF('40-16 PRES - MANDATORY'!$AQ$3="NON-EDLP","DeCA COST: NON-EDLP (0 adj)","DeCA COST: REG"),"DeCA COST: EDLP")</f>
        <v>DeCA COST: REG</v>
      </c>
      <c r="AD8" s="1631"/>
      <c r="AE8" s="1631"/>
      <c r="AF8" s="1631"/>
      <c r="AG8" s="1631"/>
      <c r="AH8" s="1631"/>
      <c r="AI8" s="1631"/>
      <c r="AJ8" s="1631"/>
      <c r="AK8" s="1631"/>
      <c r="AL8" s="1631"/>
      <c r="AM8" s="1631"/>
      <c r="AN8" s="1632"/>
      <c r="AO8" s="1382" t="s">
        <v>804</v>
      </c>
      <c r="AP8" s="1383"/>
      <c r="AQ8" s="1383"/>
      <c r="AR8" s="1383"/>
      <c r="AS8" s="1383"/>
      <c r="AT8" s="1384" t="s">
        <v>805</v>
      </c>
      <c r="AU8" s="1385"/>
      <c r="AV8" s="1385"/>
      <c r="AW8" s="1385"/>
      <c r="AX8" s="1385"/>
      <c r="AY8" s="1385"/>
      <c r="AZ8" s="1385"/>
      <c r="BA8" s="1385"/>
      <c r="BB8" s="1385"/>
      <c r="BC8" s="1385"/>
      <c r="BD8" s="1385"/>
      <c r="BE8" s="1386"/>
      <c r="BF8" s="1390" t="s">
        <v>831</v>
      </c>
      <c r="BG8" s="1391"/>
      <c r="BH8" s="1391"/>
      <c r="BI8" s="1391"/>
      <c r="BJ8" s="1391"/>
      <c r="BK8" s="1391"/>
      <c r="BL8" s="1391"/>
      <c r="BM8" s="1391"/>
      <c r="BN8" s="1391"/>
      <c r="BO8" s="1391"/>
      <c r="BP8" s="1391"/>
      <c r="BQ8" s="1391"/>
      <c r="BR8" s="1391"/>
      <c r="BS8" s="1391"/>
      <c r="BT8" s="1391"/>
      <c r="BU8" s="1391"/>
      <c r="BV8" s="1391"/>
      <c r="BW8" s="1392"/>
      <c r="BX8" s="1382" t="s">
        <v>789</v>
      </c>
      <c r="BY8" s="1383"/>
      <c r="BZ8" s="1383"/>
      <c r="CA8" s="1383"/>
      <c r="CB8" s="1393" t="s">
        <v>32</v>
      </c>
      <c r="CC8" s="1393"/>
      <c r="CD8" s="1394"/>
      <c r="CE8" s="1395" t="s">
        <v>826</v>
      </c>
      <c r="CF8" s="1396"/>
      <c r="CG8" s="1396"/>
      <c r="CH8" s="1397"/>
      <c r="CI8" s="550"/>
      <c r="CJ8" s="559" t="s">
        <v>1080</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2">
      <c r="A9" s="190"/>
      <c r="B9" s="1404" t="s">
        <v>12</v>
      </c>
      <c r="C9" s="1405"/>
      <c r="D9" s="1405"/>
      <c r="E9" s="1405"/>
      <c r="F9" s="1405"/>
      <c r="G9" s="1405"/>
      <c r="H9" s="1405"/>
      <c r="I9" s="1405"/>
      <c r="J9" s="1405"/>
      <c r="K9" s="1405"/>
      <c r="L9" s="1405"/>
      <c r="M9" s="1405"/>
      <c r="N9" s="1405"/>
      <c r="O9" s="1405"/>
      <c r="P9" s="1405"/>
      <c r="Q9" s="1405"/>
      <c r="R9" s="1405"/>
      <c r="S9" s="1405"/>
      <c r="T9" s="1406"/>
      <c r="U9" s="1407" t="s">
        <v>142</v>
      </c>
      <c r="V9" s="1408"/>
      <c r="W9" s="1408"/>
      <c r="X9" s="1408"/>
      <c r="Y9" s="1408"/>
      <c r="Z9" s="1408"/>
      <c r="AA9" s="1408"/>
      <c r="AB9" s="1409"/>
      <c r="AC9" s="1626" t="s">
        <v>827</v>
      </c>
      <c r="AD9" s="1627"/>
      <c r="AE9" s="1627"/>
      <c r="AF9" s="1627"/>
      <c r="AG9" s="1627"/>
      <c r="AH9" s="1627"/>
      <c r="AI9" s="1627"/>
      <c r="AJ9" s="1627"/>
      <c r="AK9" s="1627"/>
      <c r="AL9" s="1627"/>
      <c r="AM9" s="1627"/>
      <c r="AN9" s="1628"/>
      <c r="AO9" s="1350" t="s">
        <v>784</v>
      </c>
      <c r="AP9" s="1351"/>
      <c r="AQ9" s="1351"/>
      <c r="AR9" s="1351"/>
      <c r="AS9" s="1351"/>
      <c r="AT9" s="1387"/>
      <c r="AU9" s="1388"/>
      <c r="AV9" s="1388"/>
      <c r="AW9" s="1388"/>
      <c r="AX9" s="1388"/>
      <c r="AY9" s="1388"/>
      <c r="AZ9" s="1388"/>
      <c r="BA9" s="1388"/>
      <c r="BB9" s="1388"/>
      <c r="BC9" s="1388"/>
      <c r="BD9" s="1388"/>
      <c r="BE9" s="1389"/>
      <c r="BF9" s="1352" t="s">
        <v>788</v>
      </c>
      <c r="BG9" s="1353"/>
      <c r="BH9" s="1353"/>
      <c r="BI9" s="1353"/>
      <c r="BJ9" s="1353"/>
      <c r="BK9" s="1353"/>
      <c r="BL9" s="1353"/>
      <c r="BM9" s="1353"/>
      <c r="BN9" s="1353"/>
      <c r="BO9" s="1353"/>
      <c r="BP9" s="1353"/>
      <c r="BQ9" s="1353"/>
      <c r="BR9" s="1353"/>
      <c r="BS9" s="1353"/>
      <c r="BT9" s="1353"/>
      <c r="BU9" s="1353"/>
      <c r="BV9" s="1353"/>
      <c r="BW9" s="1354"/>
      <c r="BX9" s="407" t="s">
        <v>806</v>
      </c>
      <c r="BY9" s="408"/>
      <c r="BZ9" s="408"/>
      <c r="CA9" s="408"/>
      <c r="CB9" s="1355" t="s">
        <v>33</v>
      </c>
      <c r="CC9" s="1355"/>
      <c r="CD9" s="1356"/>
      <c r="CE9" s="1398"/>
      <c r="CF9" s="1399"/>
      <c r="CG9" s="1399"/>
      <c r="CH9" s="1400"/>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25">
      <c r="A10" s="190"/>
      <c r="B10" s="1357" t="s">
        <v>13</v>
      </c>
      <c r="C10" s="1355"/>
      <c r="D10" s="1355"/>
      <c r="E10" s="1355"/>
      <c r="F10" s="1355"/>
      <c r="G10" s="1355"/>
      <c r="H10" s="1355"/>
      <c r="I10" s="1355"/>
      <c r="J10" s="1355"/>
      <c r="K10" s="1355"/>
      <c r="L10" s="1355"/>
      <c r="M10" s="1355"/>
      <c r="N10" s="1355"/>
      <c r="O10" s="1355"/>
      <c r="P10" s="1355"/>
      <c r="Q10" s="1355"/>
      <c r="R10" s="1355"/>
      <c r="S10" s="1355"/>
      <c r="T10" s="1355"/>
      <c r="U10" s="1351" t="s">
        <v>458</v>
      </c>
      <c r="V10" s="1351"/>
      <c r="W10" s="1351"/>
      <c r="X10" s="1351"/>
      <c r="Y10" s="1351"/>
      <c r="Z10" s="1351"/>
      <c r="AA10" s="1351"/>
      <c r="AB10" s="1359"/>
      <c r="AC10" s="1426" t="s">
        <v>809</v>
      </c>
      <c r="AD10" s="1427"/>
      <c r="AE10" s="1427"/>
      <c r="AF10" s="1427"/>
      <c r="AG10" s="1427"/>
      <c r="AH10" s="1427"/>
      <c r="AI10" s="1427"/>
      <c r="AJ10" s="1427"/>
      <c r="AK10" s="1427"/>
      <c r="AL10" s="1427"/>
      <c r="AM10" s="1427"/>
      <c r="AN10" s="1428"/>
      <c r="AO10" s="1357" t="s">
        <v>785</v>
      </c>
      <c r="AP10" s="1355"/>
      <c r="AQ10" s="1355"/>
      <c r="AR10" s="1355"/>
      <c r="AS10" s="1355"/>
      <c r="AT10" s="1634" t="str">
        <f>TRIM(MID(AC8,FIND(":",AC8)+1,10))</f>
        <v>REG</v>
      </c>
      <c r="AU10" s="1634"/>
      <c r="AV10" s="1634"/>
      <c r="AW10" s="1634" t="s">
        <v>806</v>
      </c>
      <c r="AX10" s="1634"/>
      <c r="AY10" s="1634"/>
      <c r="AZ10" s="1634" t="s">
        <v>807</v>
      </c>
      <c r="BA10" s="1634"/>
      <c r="BB10" s="1634"/>
      <c r="BC10" s="1634" t="s">
        <v>811</v>
      </c>
      <c r="BD10" s="1634"/>
      <c r="BE10" s="1635"/>
      <c r="BF10" s="1360" t="s">
        <v>808</v>
      </c>
      <c r="BG10" s="1361"/>
      <c r="BH10" s="1361"/>
      <c r="BI10" s="1361"/>
      <c r="BJ10" s="1361"/>
      <c r="BK10" s="1361"/>
      <c r="BL10" s="1361"/>
      <c r="BM10" s="1361"/>
      <c r="BN10" s="1361"/>
      <c r="BO10" s="1361"/>
      <c r="BP10" s="1361"/>
      <c r="BQ10" s="1361"/>
      <c r="BR10" s="1361"/>
      <c r="BS10" s="1361"/>
      <c r="BT10" s="1361"/>
      <c r="BU10" s="1361"/>
      <c r="BV10" s="1361"/>
      <c r="BW10" s="1362"/>
      <c r="BX10" s="407" t="s">
        <v>807</v>
      </c>
      <c r="BY10" s="408"/>
      <c r="BZ10" s="408"/>
      <c r="CA10" s="408"/>
      <c r="CB10" s="1355" t="s">
        <v>761</v>
      </c>
      <c r="CC10" s="1355"/>
      <c r="CD10" s="1356"/>
      <c r="CE10" s="1398"/>
      <c r="CF10" s="1399"/>
      <c r="CG10" s="1399"/>
      <c r="CH10" s="1400"/>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25">
      <c r="A11" s="190"/>
      <c r="B11" s="792" t="s">
        <v>14</v>
      </c>
      <c r="C11" s="793"/>
      <c r="D11" s="793"/>
      <c r="E11" s="793"/>
      <c r="F11" s="793"/>
      <c r="G11" s="793"/>
      <c r="H11" s="793"/>
      <c r="I11" s="793"/>
      <c r="J11" s="793"/>
      <c r="K11" s="793"/>
      <c r="L11" s="793"/>
      <c r="M11" s="793"/>
      <c r="N11" s="793"/>
      <c r="O11" s="793"/>
      <c r="P11" s="793"/>
      <c r="Q11" s="793"/>
      <c r="R11" s="793"/>
      <c r="S11" s="794" t="s">
        <v>1072</v>
      </c>
      <c r="T11" s="795"/>
      <c r="U11" s="1351" t="s">
        <v>865</v>
      </c>
      <c r="V11" s="1351"/>
      <c r="W11" s="1351"/>
      <c r="X11" s="1351"/>
      <c r="Y11" s="1351"/>
      <c r="Z11" s="1351"/>
      <c r="AA11" s="1351"/>
      <c r="AB11" s="1359"/>
      <c r="AC11" s="1414" t="s">
        <v>832</v>
      </c>
      <c r="AD11" s="1415"/>
      <c r="AE11" s="1415"/>
      <c r="AF11" s="1415"/>
      <c r="AG11" s="1415"/>
      <c r="AH11" s="1415"/>
      <c r="AI11" s="1415"/>
      <c r="AJ11" s="1415"/>
      <c r="AK11" s="1415"/>
      <c r="AL11" s="1415"/>
      <c r="AM11" s="1415"/>
      <c r="AN11" s="1416"/>
      <c r="AO11" s="1357" t="s">
        <v>810</v>
      </c>
      <c r="AP11" s="1355"/>
      <c r="AQ11" s="1355"/>
      <c r="AR11" s="1355"/>
      <c r="AS11" s="1355"/>
      <c r="AT11" s="1634"/>
      <c r="AU11" s="1634"/>
      <c r="AV11" s="1634"/>
      <c r="AW11" s="1634"/>
      <c r="AX11" s="1634"/>
      <c r="AY11" s="1634"/>
      <c r="AZ11" s="1634"/>
      <c r="BA11" s="1634"/>
      <c r="BB11" s="1634"/>
      <c r="BC11" s="1634"/>
      <c r="BD11" s="1634"/>
      <c r="BE11" s="1635"/>
      <c r="BF11" s="1417" t="s">
        <v>806</v>
      </c>
      <c r="BG11" s="1385"/>
      <c r="BH11" s="1385"/>
      <c r="BI11" s="1385"/>
      <c r="BJ11" s="1385"/>
      <c r="BK11" s="1385"/>
      <c r="BL11" s="1384" t="s">
        <v>807</v>
      </c>
      <c r="BM11" s="1385"/>
      <c r="BN11" s="1385"/>
      <c r="BO11" s="1385"/>
      <c r="BP11" s="1385"/>
      <c r="BQ11" s="1420"/>
      <c r="BR11" s="1385" t="s">
        <v>811</v>
      </c>
      <c r="BS11" s="1385"/>
      <c r="BT11" s="1385"/>
      <c r="BU11" s="1385"/>
      <c r="BV11" s="1385"/>
      <c r="BW11" s="1386"/>
      <c r="BX11" s="1424" t="s">
        <v>811</v>
      </c>
      <c r="BY11" s="1425"/>
      <c r="BZ11" s="1425"/>
      <c r="CA11" s="1425"/>
      <c r="CB11" s="1435" t="s">
        <v>762</v>
      </c>
      <c r="CC11" s="1436"/>
      <c r="CD11" s="1437"/>
      <c r="CE11" s="1398"/>
      <c r="CF11" s="1399"/>
      <c r="CG11" s="1399"/>
      <c r="CH11" s="1400"/>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25">
      <c r="A12" s="190"/>
      <c r="B12" s="1368" t="s">
        <v>760</v>
      </c>
      <c r="C12" s="1369"/>
      <c r="D12" s="1369"/>
      <c r="E12" s="1369"/>
      <c r="F12" s="1369" t="s">
        <v>811</v>
      </c>
      <c r="G12" s="1369"/>
      <c r="H12" s="1369"/>
      <c r="I12" s="1441" t="s">
        <v>16</v>
      </c>
      <c r="J12" s="1441"/>
      <c r="K12" s="1441" t="s">
        <v>17</v>
      </c>
      <c r="L12" s="1441"/>
      <c r="M12" s="1441" t="s">
        <v>548</v>
      </c>
      <c r="N12" s="1441"/>
      <c r="O12" s="1441"/>
      <c r="P12" s="1441"/>
      <c r="Q12" s="1441"/>
      <c r="R12" s="1441" t="s">
        <v>18</v>
      </c>
      <c r="S12" s="1441"/>
      <c r="T12" s="1441"/>
      <c r="U12" s="1441" t="s">
        <v>141</v>
      </c>
      <c r="V12" s="1441"/>
      <c r="W12" s="1441"/>
      <c r="X12" s="1441"/>
      <c r="Y12" s="1441"/>
      <c r="Z12" s="1441"/>
      <c r="AA12" s="1441"/>
      <c r="AB12" s="1442"/>
      <c r="AC12" s="1443" t="s">
        <v>806</v>
      </c>
      <c r="AD12" s="1444"/>
      <c r="AE12" s="1444"/>
      <c r="AF12" s="1444"/>
      <c r="AG12" s="1445" t="s">
        <v>807</v>
      </c>
      <c r="AH12" s="1444"/>
      <c r="AI12" s="1444"/>
      <c r="AJ12" s="1446"/>
      <c r="AK12" s="1433" t="s">
        <v>811</v>
      </c>
      <c r="AL12" s="1433"/>
      <c r="AM12" s="1433"/>
      <c r="AN12" s="1434"/>
      <c r="AO12" s="1368" t="s">
        <v>786</v>
      </c>
      <c r="AP12" s="1369"/>
      <c r="AQ12" s="1369"/>
      <c r="AR12" s="1369"/>
      <c r="AS12" s="1369"/>
      <c r="AT12" s="1636"/>
      <c r="AU12" s="1636"/>
      <c r="AV12" s="1636"/>
      <c r="AW12" s="1636"/>
      <c r="AX12" s="1636"/>
      <c r="AY12" s="1636"/>
      <c r="AZ12" s="1636"/>
      <c r="BA12" s="1636"/>
      <c r="BB12" s="1636"/>
      <c r="BC12" s="1636"/>
      <c r="BD12" s="1636"/>
      <c r="BE12" s="1637"/>
      <c r="BF12" s="1418"/>
      <c r="BG12" s="1419"/>
      <c r="BH12" s="1419"/>
      <c r="BI12" s="1419"/>
      <c r="BJ12" s="1419"/>
      <c r="BK12" s="1419"/>
      <c r="BL12" s="1421"/>
      <c r="BM12" s="1419"/>
      <c r="BN12" s="1419"/>
      <c r="BO12" s="1419"/>
      <c r="BP12" s="1419"/>
      <c r="BQ12" s="1422"/>
      <c r="BR12" s="1419"/>
      <c r="BS12" s="1419"/>
      <c r="BT12" s="1419"/>
      <c r="BU12" s="1419"/>
      <c r="BV12" s="1419"/>
      <c r="BW12" s="1423"/>
      <c r="BX12" s="1368" t="s">
        <v>459</v>
      </c>
      <c r="BY12" s="1369"/>
      <c r="BZ12" s="1369"/>
      <c r="CA12" s="1369"/>
      <c r="CB12" s="1438"/>
      <c r="CC12" s="1439"/>
      <c r="CD12" s="1440"/>
      <c r="CE12" s="1401"/>
      <c r="CF12" s="1402"/>
      <c r="CG12" s="1402"/>
      <c r="CH12" s="1403"/>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2">
      <c r="A14" s="480">
        <v>59</v>
      </c>
      <c r="B14" s="1301"/>
      <c r="C14" s="1302"/>
      <c r="D14" s="1302"/>
      <c r="E14" s="1302"/>
      <c r="F14" s="1302"/>
      <c r="G14" s="1302"/>
      <c r="H14" s="1302"/>
      <c r="I14" s="1302"/>
      <c r="J14" s="1302"/>
      <c r="K14" s="1302"/>
      <c r="L14" s="1302"/>
      <c r="M14" s="1302"/>
      <c r="N14" s="1302"/>
      <c r="O14" s="1302"/>
      <c r="P14" s="1302"/>
      <c r="Q14" s="1302"/>
      <c r="R14" s="1302"/>
      <c r="S14" s="1302"/>
      <c r="T14" s="1303"/>
      <c r="U14" s="1447" t="str">
        <f>IF(NOT('DATA ENTRY SHEET'!J78=""),'DATA ENTRY SHEET'!J78,"")</f>
        <v/>
      </c>
      <c r="V14" s="1448"/>
      <c r="W14" s="1448"/>
      <c r="X14" s="1448"/>
      <c r="Y14" s="1448"/>
      <c r="Z14" s="1448"/>
      <c r="AA14" s="1448"/>
      <c r="AB14" s="1449"/>
      <c r="AC14" s="1638" t="str">
        <f>IF('DATA ENTRY SHEET'!AW78&lt;&gt;"",IF(NOT(TRIM(MID($AC$8,FIND(":",$AC$8)+1,9))="EDLP"),IF(NOT(TRIM(MID($AC$8,FIND(":",$AC$8)+1,9))="NON-EDLP"),TEXT('DATA ENTRY SHEET'!AW78,"$#0.00"),_xlfn.CONCAT(TEXT('DATA ENTRY SHEET'!AW78,"$#0.00")," (NON-EDLP, ADJ is $0.00)")),_xlfn.CONCAT(TEXT('DATA ENTRY SHEET'!AW78,"$#0.00")," (EDLP, ADJ is $0.00)")),"")</f>
        <v/>
      </c>
      <c r="AD14" s="1639"/>
      <c r="AE14" s="1639"/>
      <c r="AF14" s="1639"/>
      <c r="AG14" s="1639"/>
      <c r="AH14" s="1639"/>
      <c r="AI14" s="1639"/>
      <c r="AJ14" s="1639"/>
      <c r="AK14" s="1639"/>
      <c r="AL14" s="1639"/>
      <c r="AM14" s="1639"/>
      <c r="AN14" s="1640"/>
      <c r="AO14" s="1450" t="str">
        <f>IF(NOT('DATA ENTRY SHEET'!BG78=""),'DATA ENTRY SHEET'!BG78,"")</f>
        <v/>
      </c>
      <c r="AP14" s="1451"/>
      <c r="AQ14" s="1451"/>
      <c r="AR14" s="1451"/>
      <c r="AS14" s="1452"/>
      <c r="AT14" s="1453" t="e">
        <f>IF($AT$10="REG",(AO14-AC$14)/AO14,IF(AND(NOT(AO14=""),NOT(_xlfn.NUMBERVALUE(RIGHT(LEFT(AC$14,FIND("(",AC$14)-1),LEN(LEFT(AC$14,FIND("(",AC$14)-1))-1))="")),(AO14-_xlfn.NUMBERVALUE(RIGHT(LEFT(AC$14,FIND("(",AC$14)-1),LEN(LEFT(AC$14,FIND("(",AC$14)-1))-1)))/AO14,""))</f>
        <v>#VALUE!</v>
      </c>
      <c r="AU14" s="1454"/>
      <c r="AV14" s="1455"/>
      <c r="AW14" s="1453" t="str">
        <f>IF(AND(NOT(AO14=""),NOT(AC15="")),(AO14-(AC14-AC15))/AO14,"")</f>
        <v/>
      </c>
      <c r="AX14" s="1454"/>
      <c r="AY14" s="1455"/>
      <c r="AZ14" s="1453" t="str">
        <f>IF(AND(NOT(AO14=""),NOT(AG15="")),(AO14-(AC14-AG15))/AO14,"")</f>
        <v/>
      </c>
      <c r="BA14" s="1454"/>
      <c r="BB14" s="1455"/>
      <c r="BC14" s="1453" t="str">
        <f>IF(AND(NOT(AO14=""),NOT(AK15="")),(AO14-(AC14-AK15))/AO14,"")</f>
        <v/>
      </c>
      <c r="BD14" s="1454"/>
      <c r="BE14" s="1455"/>
      <c r="BF14" s="1459" t="str">
        <f>IF(AND(NOT(AC15=""),NOT(BF15="")),AC15*BF15,"")</f>
        <v/>
      </c>
      <c r="BG14" s="1460"/>
      <c r="BH14" s="1460"/>
      <c r="BI14" s="1460"/>
      <c r="BJ14" s="1460"/>
      <c r="BK14" s="1461"/>
      <c r="BL14" s="1459" t="str">
        <f>IF(AND(NOT(AG15=""),NOT(BL15="")),AG15*BL15,"")</f>
        <v/>
      </c>
      <c r="BM14" s="1460"/>
      <c r="BN14" s="1460"/>
      <c r="BO14" s="1460"/>
      <c r="BP14" s="1460"/>
      <c r="BQ14" s="1461"/>
      <c r="BR14" s="1459" t="str">
        <f>IF(AND(NOT(AK15=""),NOT(BR15="")),AK15*BR15,"")</f>
        <v/>
      </c>
      <c r="BS14" s="1460"/>
      <c r="BT14" s="1460"/>
      <c r="BU14" s="1460"/>
      <c r="BV14" s="1460"/>
      <c r="BW14" s="1461"/>
      <c r="BX14" s="1468" t="str">
        <f>IF(NOT('DATA ENTRY SHEET'!BN78=""),'DATA ENTRY SHEET'!BN78,"")</f>
        <v/>
      </c>
      <c r="BY14" s="1469"/>
      <c r="BZ14" s="1469"/>
      <c r="CA14" s="1470"/>
      <c r="CB14" s="1465" t="str">
        <f>IF(NOT('DATA ENTRY SHEET'!AR78=""),'DATA ENTRY SHEET'!AR78,"")</f>
        <v/>
      </c>
      <c r="CC14" s="1466"/>
      <c r="CD14" s="1467"/>
      <c r="CE14" s="1471"/>
      <c r="CF14" s="1472"/>
      <c r="CG14" s="1472"/>
      <c r="CH14" s="1473"/>
      <c r="CI14" s="190"/>
      <c r="CJ14" s="190"/>
      <c r="CK14" s="190"/>
      <c r="CL14" s="190"/>
      <c r="CM14" s="190"/>
      <c r="CN14" s="190"/>
      <c r="CO14" s="190"/>
      <c r="CP14" s="190"/>
    </row>
    <row r="15" spans="1:115" ht="15" customHeight="1" x14ac:dyDescent="0.2">
      <c r="A15" s="480"/>
      <c r="B15" s="1501" t="str">
        <f>IF(NOT('DATA ENTRY SHEET'!B78=""),'DATA ENTRY SHEET'!B78,"")</f>
        <v/>
      </c>
      <c r="C15" s="1502"/>
      <c r="D15" s="1502"/>
      <c r="E15" s="1502"/>
      <c r="F15" s="1502"/>
      <c r="G15" s="1502"/>
      <c r="H15" s="1502"/>
      <c r="I15" s="1502"/>
      <c r="J15" s="1502"/>
      <c r="K15" s="1502"/>
      <c r="L15" s="1502"/>
      <c r="M15" s="1502"/>
      <c r="N15" s="1502"/>
      <c r="O15" s="1502"/>
      <c r="P15" s="1502"/>
      <c r="Q15" s="1502"/>
      <c r="R15" s="1502"/>
      <c r="S15" s="1502"/>
      <c r="T15" s="1503"/>
      <c r="U15" s="1641" t="str">
        <f>IF(NOT('DATA ENTRY SHEET'!AD78=""),'DATA ENTRY SHEET'!AD78,"")</f>
        <v/>
      </c>
      <c r="V15" s="1642"/>
      <c r="W15" s="1642"/>
      <c r="X15" s="1642"/>
      <c r="Y15" s="1642"/>
      <c r="Z15" s="1642"/>
      <c r="AA15" s="1642"/>
      <c r="AB15" s="1643"/>
      <c r="AC15" s="1644" t="str">
        <f>IF(NOT('DATA ENTRY SHEET'!BA78=""),IF('DATA ENTRY SHEET'!F78="","UPK?",TEXT('DATA ENTRY SHEET'!BA78/'DATA ENTRY SHEET'!F78,"$#0.00")),"")</f>
        <v/>
      </c>
      <c r="AD15" s="1645"/>
      <c r="AE15" s="1645"/>
      <c r="AF15" s="1646"/>
      <c r="AG15" s="1644" t="str">
        <f>IF(NOT('DATA ENTRY SHEET'!BB78=""),IF('DATA ENTRY SHEET'!F78="","UPK?",TEXT('DATA ENTRY SHEET'!BB78/'DATA ENTRY SHEET'!F78,"$#0.00")),"")</f>
        <v/>
      </c>
      <c r="AH15" s="1645"/>
      <c r="AI15" s="1645"/>
      <c r="AJ15" s="1646"/>
      <c r="AK15" s="1644" t="str">
        <f>IF(NOT('DATA ENTRY SHEET'!BC78=""),IF('DATA ENTRY SHEET'!F78="","UPK?",TEXT('DATA ENTRY SHEET'!BC78/'DATA ENTRY SHEET'!F78,"$#0.00")),"")</f>
        <v/>
      </c>
      <c r="AL15" s="1645"/>
      <c r="AM15" s="1645"/>
      <c r="AN15" s="1646"/>
      <c r="AO15" s="1510" t="str">
        <f>IF(NOT('DATA ENTRY SHEET'!BH78=""),'DATA ENTRY SHEET'!BH78,"")</f>
        <v/>
      </c>
      <c r="AP15" s="1511"/>
      <c r="AQ15" s="1511"/>
      <c r="AR15" s="1511"/>
      <c r="AS15" s="1512"/>
      <c r="AT15" s="1492" t="e">
        <f t="shared" ref="AT15:AT16" si="0">IF($AT$10="REG",(AO15-AC$14)/AO15,IF(AND(NOT(AO15=""),NOT(_xlfn.NUMBERVALUE(RIGHT(LEFT(AC$14,FIND("(",AC$14)-1),LEN(LEFT(AC$14,FIND("(",AC$14)-1))-1))="")),(AO15-_xlfn.NUMBERVALUE(RIGHT(LEFT(AC$14,FIND("(",AC$14)-1),LEN(LEFT(AC$14,FIND("(",AC$14)-1))-1)))/AO15,""))</f>
        <v>#VALUE!</v>
      </c>
      <c r="AU15" s="1493"/>
      <c r="AV15" s="1494"/>
      <c r="AW15" s="1492" t="str">
        <f>IF(AND(NOT(AO15=""),NOT(AC15="")),(AO15-(AC14-AC15))/AO15,"")</f>
        <v/>
      </c>
      <c r="AX15" s="1493"/>
      <c r="AY15" s="1494"/>
      <c r="AZ15" s="1492" t="str">
        <f>IF(AND(NOT(AO15=""),NOT(AG15="")),(AO15-(AC14-AG15))/AO15,"")</f>
        <v/>
      </c>
      <c r="BA15" s="1493"/>
      <c r="BB15" s="1494"/>
      <c r="BC15" s="1492" t="str">
        <f>IF(AND(NOT(AO15=""),NOT(AK15="")),(AO15-(AC14-AK15))/AO15,"")</f>
        <v/>
      </c>
      <c r="BD15" s="1493"/>
      <c r="BE15" s="1494"/>
      <c r="BF15" s="1480" t="str">
        <f>IF(NOT('DATA ENTRY SHEET'!BK78=""),'DATA ENTRY SHEET'!BK78,"")</f>
        <v/>
      </c>
      <c r="BG15" s="1481"/>
      <c r="BH15" s="1481"/>
      <c r="BI15" s="1481"/>
      <c r="BJ15" s="1481"/>
      <c r="BK15" s="1482"/>
      <c r="BL15" s="1480" t="str">
        <f>IF(NOT('DATA ENTRY SHEET'!BL78=""),'DATA ENTRY SHEET'!BL78,"")</f>
        <v/>
      </c>
      <c r="BM15" s="1481"/>
      <c r="BN15" s="1481"/>
      <c r="BO15" s="1481"/>
      <c r="BP15" s="1481"/>
      <c r="BQ15" s="1482"/>
      <c r="BR15" s="1480" t="str">
        <f>IF(NOT('DATA ENTRY SHEET'!BM78=""),'DATA ENTRY SHEET'!BM78,"")</f>
        <v/>
      </c>
      <c r="BS15" s="1481"/>
      <c r="BT15" s="1481"/>
      <c r="BU15" s="1481"/>
      <c r="BV15" s="1481"/>
      <c r="BW15" s="1482"/>
      <c r="BX15" s="1483" t="str">
        <f>IF(NOT('DATA ENTRY SHEET'!BO78=""),'DATA ENTRY SHEET'!BO78,"")</f>
        <v/>
      </c>
      <c r="BY15" s="1484"/>
      <c r="BZ15" s="1484"/>
      <c r="CA15" s="1485"/>
      <c r="CB15" s="1486"/>
      <c r="CC15" s="1487"/>
      <c r="CD15" s="1488"/>
      <c r="CE15" s="1474"/>
      <c r="CF15" s="1475"/>
      <c r="CG15" s="1475"/>
      <c r="CH15" s="1476"/>
      <c r="CI15" s="190"/>
      <c r="CJ15" s="190"/>
      <c r="CK15" s="190"/>
      <c r="CL15" s="190"/>
      <c r="CM15" s="190"/>
      <c r="CN15" s="190"/>
      <c r="CO15" s="190"/>
      <c r="CP15" s="190"/>
    </row>
    <row r="16" spans="1:115" ht="15" customHeight="1" x14ac:dyDescent="0.2">
      <c r="A16" s="480"/>
      <c r="B16" s="1501" t="str">
        <f>IF(NOT('DATA ENTRY SHEET'!C78=""),'DATA ENTRY SHEET'!C78,"")</f>
        <v/>
      </c>
      <c r="C16" s="1502"/>
      <c r="D16" s="1502"/>
      <c r="E16" s="1502"/>
      <c r="F16" s="1502"/>
      <c r="G16" s="1502"/>
      <c r="H16" s="1502"/>
      <c r="I16" s="1502"/>
      <c r="J16" s="1502"/>
      <c r="K16" s="1502"/>
      <c r="L16" s="1502"/>
      <c r="M16" s="1502"/>
      <c r="N16" s="1502"/>
      <c r="O16" s="1502"/>
      <c r="P16" s="1502"/>
      <c r="Q16" s="1502"/>
      <c r="R16" s="1502"/>
      <c r="S16" s="1502"/>
      <c r="T16" s="796" t="str">
        <f>IF('DATA ENTRY SHEET'!AG78&lt;&gt;"",LEFT('DATA ENTRY SHEET'!AG78,1),"")</f>
        <v/>
      </c>
      <c r="U16" s="1650" t="str">
        <f>IF(NOT('DATA ENTRY SHEET'!AF78=""),'DATA ENTRY SHEET'!AF78,"")</f>
        <v/>
      </c>
      <c r="V16" s="1651"/>
      <c r="W16" s="1651"/>
      <c r="X16" s="1651"/>
      <c r="Y16" s="1651"/>
      <c r="Z16" s="1651"/>
      <c r="AA16" s="1651"/>
      <c r="AB16" s="1652"/>
      <c r="AC16" s="1564" t="e">
        <f>(AC14-(AC14-AC15))/AC14</f>
        <v>#VALUE!</v>
      </c>
      <c r="AD16" s="1562"/>
      <c r="AE16" s="1562"/>
      <c r="AF16" s="1563"/>
      <c r="AG16" s="1564" t="e">
        <f>(AC14-(AC14-AG15))/AC14</f>
        <v>#VALUE!</v>
      </c>
      <c r="AH16" s="1562"/>
      <c r="AI16" s="1562"/>
      <c r="AJ16" s="1563"/>
      <c r="AK16" s="1564" t="e">
        <f>(AC14-(AC14-AK15))/AC14</f>
        <v>#VALUE!</v>
      </c>
      <c r="AL16" s="1562"/>
      <c r="AM16" s="1562"/>
      <c r="AN16" s="1563"/>
      <c r="AO16" s="1510" t="str">
        <f>IF(NOT('DATA ENTRY SHEET'!BI78=""),'DATA ENTRY SHEET'!BI78,"")</f>
        <v/>
      </c>
      <c r="AP16" s="1511"/>
      <c r="AQ16" s="1511"/>
      <c r="AR16" s="1511"/>
      <c r="AS16" s="1512"/>
      <c r="AT16" s="1492" t="e">
        <f t="shared" si="0"/>
        <v>#VALUE!</v>
      </c>
      <c r="AU16" s="1493"/>
      <c r="AV16" s="1494"/>
      <c r="AW16" s="1492" t="str">
        <f>IF(AND(NOT(AO16=""),NOT(AC15="")),(AO16-(AC14-AC15))/AO16,"")</f>
        <v/>
      </c>
      <c r="AX16" s="1493"/>
      <c r="AY16" s="1494"/>
      <c r="AZ16" s="1492" t="str">
        <f>IF(AND(NOT(AO16=""),NOT(AG15="")),(AO16-(AC14-AG15))/AO16,"")</f>
        <v/>
      </c>
      <c r="BA16" s="1493"/>
      <c r="BB16" s="1494"/>
      <c r="BC16" s="1492" t="str">
        <f>IF(AND(NOT(AO16=""),NOT(AK15="")),(AO16-(AC14-AK15))/AO16,"")</f>
        <v/>
      </c>
      <c r="BD16" s="1493"/>
      <c r="BE16" s="1494"/>
      <c r="BF16" s="1489" t="str">
        <f>IF(AND(NOT(BF15=""),NOT(AC15="")),BF15*(AC14-AC15),"")</f>
        <v/>
      </c>
      <c r="BG16" s="1490"/>
      <c r="BH16" s="1490"/>
      <c r="BI16" s="1490"/>
      <c r="BJ16" s="1490"/>
      <c r="BK16" s="1491"/>
      <c r="BL16" s="1489" t="str">
        <f>IF(AND(NOT(BL15=""),NOT(AG15="")),BL15*(AC14-AG15),"")</f>
        <v/>
      </c>
      <c r="BM16" s="1490"/>
      <c r="BN16" s="1490"/>
      <c r="BO16" s="1490"/>
      <c r="BP16" s="1490"/>
      <c r="BQ16" s="1491"/>
      <c r="BR16" s="1489" t="str">
        <f>IF(AND(NOT(BR15=""),NOT(AK15="")),BR15*(AC14-AK15),"")</f>
        <v/>
      </c>
      <c r="BS16" s="1490"/>
      <c r="BT16" s="1490"/>
      <c r="BU16" s="1490"/>
      <c r="BV16" s="1490"/>
      <c r="BW16" s="1491"/>
      <c r="BX16" s="1483" t="str">
        <f>IF(NOT('DATA ENTRY SHEET'!BP78=""),'DATA ENTRY SHEET'!BP78,"")</f>
        <v/>
      </c>
      <c r="BY16" s="1484"/>
      <c r="BZ16" s="1484"/>
      <c r="CA16" s="1485"/>
      <c r="CB16" s="1513" t="str">
        <f>IF(NOT('DATA ENTRY SHEET'!AP78=""),'DATA ENTRY SHEET'!AP78,"")</f>
        <v/>
      </c>
      <c r="CC16" s="1514"/>
      <c r="CD16" s="1515"/>
      <c r="CE16" s="1474"/>
      <c r="CF16" s="1475"/>
      <c r="CG16" s="1475"/>
      <c r="CH16" s="1476"/>
      <c r="CI16" s="190"/>
      <c r="CJ16" s="190"/>
      <c r="CK16" s="190"/>
      <c r="CL16" s="190"/>
      <c r="CM16" s="190"/>
      <c r="CN16" s="190"/>
      <c r="CO16" s="190"/>
      <c r="CP16" s="190"/>
    </row>
    <row r="17" spans="1:94" ht="15" customHeight="1" thickBot="1" x14ac:dyDescent="0.25">
      <c r="A17" s="480"/>
      <c r="B17" s="1516" t="str">
        <f>IF(NOT('DATA ENTRY SHEET'!D78=""),'DATA ENTRY SHEET'!D78,"")</f>
        <v/>
      </c>
      <c r="C17" s="1517"/>
      <c r="D17" s="1517"/>
      <c r="E17" s="1518"/>
      <c r="F17" s="1519" t="str">
        <f>IF(NOT('DATA ENTRY SHEET'!E78=""),'DATA ENTRY SHEET'!E78,"")</f>
        <v/>
      </c>
      <c r="G17" s="1520"/>
      <c r="H17" s="1521"/>
      <c r="I17" s="1522" t="str">
        <f>IF(NOT('DATA ENTRY SHEET'!F78=""),'DATA ENTRY SHEET'!F78,"")</f>
        <v/>
      </c>
      <c r="J17" s="1518"/>
      <c r="K17" s="1522" t="str">
        <f>IF(NOT('DATA ENTRY SHEET'!G78=""),'DATA ENTRY SHEET'!G78,"")</f>
        <v/>
      </c>
      <c r="L17" s="1518"/>
      <c r="M17" s="1523" t="str">
        <f>IF(NOT('DATA ENTRY SHEET'!H78=""),'DATA ENTRY SHEET'!H78,"")</f>
        <v/>
      </c>
      <c r="N17" s="1524"/>
      <c r="O17" s="1524"/>
      <c r="P17" s="1524"/>
      <c r="Q17" s="1525"/>
      <c r="R17" s="1522" t="str">
        <f>IF(NOT('DATA ENTRY SHEET'!I78=""),'DATA ENTRY SHEET'!I78,"")</f>
        <v/>
      </c>
      <c r="S17" s="1517"/>
      <c r="T17" s="1518"/>
      <c r="U17" s="1647" t="str">
        <f>IF(NOT('DATA ENTRY SHEET'!AE78=""),'DATA ENTRY SHEET'!AE78,"")</f>
        <v/>
      </c>
      <c r="V17" s="1648"/>
      <c r="W17" s="1648"/>
      <c r="X17" s="1648"/>
      <c r="Y17" s="1648"/>
      <c r="Z17" s="1648"/>
      <c r="AA17" s="1648"/>
      <c r="AB17" s="1649"/>
      <c r="AC17" s="1529" t="e">
        <f>SUM(I17*AC15)</f>
        <v>#VALUE!</v>
      </c>
      <c r="AD17" s="1530"/>
      <c r="AE17" s="1530"/>
      <c r="AF17" s="1531"/>
      <c r="AG17" s="1529" t="e">
        <f>SUM(I17*AG15)</f>
        <v>#VALUE!</v>
      </c>
      <c r="AH17" s="1530"/>
      <c r="AI17" s="1530"/>
      <c r="AJ17" s="1531"/>
      <c r="AK17" s="1529" t="e">
        <f>SUM(I17*AK15)</f>
        <v>#VALUE!</v>
      </c>
      <c r="AL17" s="1530"/>
      <c r="AM17" s="1530"/>
      <c r="AN17" s="1531"/>
      <c r="AO17" s="1544" t="str">
        <f>IF(NOT('DATA ENTRY SHEET'!BJ78=""),'DATA ENTRY SHEET'!BJ78,"")</f>
        <v/>
      </c>
      <c r="AP17" s="1545"/>
      <c r="AQ17" s="1545"/>
      <c r="AR17" s="1545"/>
      <c r="AS17" s="1546"/>
      <c r="AT17" s="1547" t="e">
        <f>IF($AT$10="REG",(AO17-AC$14)/AO17,IF(AND(NOT(AO17=""),NOT(_xlfn.NUMBERVALUE(RIGHT(LEFT(AC$14,FIND("(",AC$14)-1),LEN(LEFT(AC$14,FIND("(",AC$14)-1))-1))="")),(AO17-_xlfn.NUMBERVALUE(RIGHT(LEFT(AC$14,FIND("(",AC$14)-1),LEN(LEFT(AC$14,FIND("(",AC$14)-1))-1)))/AO17,""))</f>
        <v>#VALUE!</v>
      </c>
      <c r="AU17" s="1548"/>
      <c r="AV17" s="1549"/>
      <c r="AW17" s="1547" t="str">
        <f>IF(AND(NOT(AO17=""),NOT(AC15="")),(AO17-(AC14-AC15))/AO17,"")</f>
        <v/>
      </c>
      <c r="AX17" s="1548"/>
      <c r="AY17" s="1549"/>
      <c r="AZ17" s="1547" t="str">
        <f>IF(AND(NOT(AO17=""),NOT(AG15="")),(AO17-(AC14-AG15))/AO17,"")</f>
        <v/>
      </c>
      <c r="BA17" s="1548"/>
      <c r="BB17" s="1549"/>
      <c r="BC17" s="1547" t="str">
        <f>IF(AND(NOT(AO17=""),NOT(AK15="")),(AO17-(AC14-AK15))/AO17,"")</f>
        <v/>
      </c>
      <c r="BD17" s="1548"/>
      <c r="BE17" s="1549"/>
      <c r="BF17" s="1654"/>
      <c r="BG17" s="1655"/>
      <c r="BH17" s="1655"/>
      <c r="BI17" s="1655"/>
      <c r="BJ17" s="1655"/>
      <c r="BK17" s="1655"/>
      <c r="BL17" s="1655"/>
      <c r="BM17" s="1655"/>
      <c r="BN17" s="1655"/>
      <c r="BO17" s="1655"/>
      <c r="BP17" s="1655"/>
      <c r="BQ17" s="1656"/>
      <c r="BR17" s="1657" t="s">
        <v>825</v>
      </c>
      <c r="BS17" s="1569"/>
      <c r="BT17" s="1569"/>
      <c r="BU17" s="1569" t="str">
        <f>IF(NOT('DATA ENTRY SHEET'!AU78=""),'DATA ENTRY SHEET'!AU78,"")</f>
        <v/>
      </c>
      <c r="BV17" s="1569"/>
      <c r="BW17" s="1570"/>
      <c r="BX17" s="1571"/>
      <c r="BY17" s="1572"/>
      <c r="BZ17" s="1572"/>
      <c r="CA17" s="1573"/>
      <c r="CB17" s="1556" t="str">
        <f>IF(NOT('DATA ENTRY SHEET'!AQ78=""),'DATA ENTRY SHEET'!AQ78,"")</f>
        <v/>
      </c>
      <c r="CC17" s="1557"/>
      <c r="CD17" s="1558"/>
      <c r="CE17" s="1477"/>
      <c r="CF17" s="1478"/>
      <c r="CG17" s="1478"/>
      <c r="CH17" s="1479"/>
      <c r="CI17" s="190"/>
      <c r="CJ17" s="190"/>
      <c r="CK17" s="190"/>
      <c r="CL17" s="190"/>
      <c r="CM17" s="190"/>
      <c r="CN17" s="190"/>
      <c r="CO17" s="190"/>
      <c r="CP17" s="190"/>
    </row>
    <row r="18" spans="1:94" ht="3.75" customHeight="1" thickBot="1" x14ac:dyDescent="0.2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2">
      <c r="A19" s="432">
        <v>60</v>
      </c>
      <c r="B19" s="1301"/>
      <c r="C19" s="1302"/>
      <c r="D19" s="1302"/>
      <c r="E19" s="1302"/>
      <c r="F19" s="1302"/>
      <c r="G19" s="1302"/>
      <c r="H19" s="1302"/>
      <c r="I19" s="1302"/>
      <c r="J19" s="1302"/>
      <c r="K19" s="1302"/>
      <c r="L19" s="1302"/>
      <c r="M19" s="1302"/>
      <c r="N19" s="1302"/>
      <c r="O19" s="1302"/>
      <c r="P19" s="1302"/>
      <c r="Q19" s="1302"/>
      <c r="R19" s="1302"/>
      <c r="S19" s="1302"/>
      <c r="T19" s="1303"/>
      <c r="U19" s="1447" t="str">
        <f>IF(NOT('DATA ENTRY SHEET'!J79=""),'DATA ENTRY SHEET'!J79,"")</f>
        <v/>
      </c>
      <c r="V19" s="1448"/>
      <c r="W19" s="1448"/>
      <c r="X19" s="1448"/>
      <c r="Y19" s="1448"/>
      <c r="Z19" s="1448"/>
      <c r="AA19" s="1448"/>
      <c r="AB19" s="1449"/>
      <c r="AC19" s="1638" t="str">
        <f>IF('DATA ENTRY SHEET'!AW79&lt;&gt;"",IF(NOT(TRIM(MID($AC$8,FIND(":",$AC$8)+1,9))="EDLP"),IF(NOT(TRIM(MID($AC$8,FIND(":",$AC$8)+1,9))="NON-EDLP"),TEXT('DATA ENTRY SHEET'!AW79,"$#0.00"),_xlfn.CONCAT(TEXT('DATA ENTRY SHEET'!AW79,"$#0.00")," (NON-EDLP, ADJ is $0.00)")),_xlfn.CONCAT(TEXT('DATA ENTRY SHEET'!AW79,"$#0.00")," (EDLP, ADJ is $0.00)")),"")</f>
        <v/>
      </c>
      <c r="AD19" s="1639"/>
      <c r="AE19" s="1639"/>
      <c r="AF19" s="1639"/>
      <c r="AG19" s="1639"/>
      <c r="AH19" s="1639"/>
      <c r="AI19" s="1639"/>
      <c r="AJ19" s="1639"/>
      <c r="AK19" s="1639"/>
      <c r="AL19" s="1639"/>
      <c r="AM19" s="1639"/>
      <c r="AN19" s="1640"/>
      <c r="AO19" s="1450" t="str">
        <f>IF(NOT('DATA ENTRY SHEET'!BG79=""),'DATA ENTRY SHEET'!BG79,"")</f>
        <v/>
      </c>
      <c r="AP19" s="1451"/>
      <c r="AQ19" s="1451"/>
      <c r="AR19" s="1451"/>
      <c r="AS19" s="1452"/>
      <c r="AT19" s="1453" t="e">
        <f>IF($AT$10="REG",(AO19-AC$19)/AO19,IF(AND(NOT(AO19=""),NOT(_xlfn.NUMBERVALUE(RIGHT(LEFT(AC$19,FIND("(",AC$19)-1),LEN(LEFT(AC$19,FIND("(",AC$19)-1))-1))="")),(AO19-_xlfn.NUMBERVALUE(RIGHT(LEFT(AC$19,FIND("(",AC$19)-1),LEN(LEFT(AC$19,FIND("(",AC$19)-1))-1)))/AO19,""))</f>
        <v>#VALUE!</v>
      </c>
      <c r="AU19" s="1454"/>
      <c r="AV19" s="1455"/>
      <c r="AW19" s="1453" t="str">
        <f t="shared" ref="AW19" si="1">IF(AND(NOT(AO19=""),NOT(AC20="")),(AO19-(AC19-AC20))/AO19,"")</f>
        <v/>
      </c>
      <c r="AX19" s="1454"/>
      <c r="AY19" s="1455"/>
      <c r="AZ19" s="1453" t="str">
        <f t="shared" ref="AZ19" si="2">IF(AND(NOT(AO19=""),NOT(AG20="")),(AO19-(AC19-AG20))/AO19,"")</f>
        <v/>
      </c>
      <c r="BA19" s="1454"/>
      <c r="BB19" s="1455"/>
      <c r="BC19" s="1453" t="str">
        <f t="shared" ref="BC19" si="3">IF(AND(NOT(AO19=""),NOT(AK20="")),(AO19-(AC19-AK20))/AO19,"")</f>
        <v/>
      </c>
      <c r="BD19" s="1454"/>
      <c r="BE19" s="1455"/>
      <c r="BF19" s="1459" t="str">
        <f t="shared" ref="BF19" si="4">IF(AND(NOT(AC20=""),NOT(BF20="")),AC20*BF20,"")</f>
        <v/>
      </c>
      <c r="BG19" s="1460"/>
      <c r="BH19" s="1460"/>
      <c r="BI19" s="1460"/>
      <c r="BJ19" s="1460"/>
      <c r="BK19" s="1461"/>
      <c r="BL19" s="1459" t="str">
        <f t="shared" ref="BL19" si="5">IF(AND(NOT(AG20=""),NOT(BL20="")),AG20*BL20,"")</f>
        <v/>
      </c>
      <c r="BM19" s="1460"/>
      <c r="BN19" s="1460"/>
      <c r="BO19" s="1460"/>
      <c r="BP19" s="1460"/>
      <c r="BQ19" s="1461"/>
      <c r="BR19" s="1459" t="str">
        <f t="shared" ref="BR19" si="6">IF(AND(NOT(AK20=""),NOT(BR20="")),AK20*BR20,"")</f>
        <v/>
      </c>
      <c r="BS19" s="1460"/>
      <c r="BT19" s="1460"/>
      <c r="BU19" s="1460"/>
      <c r="BV19" s="1460"/>
      <c r="BW19" s="1461"/>
      <c r="BX19" s="1468" t="str">
        <f>IF(NOT('DATA ENTRY SHEET'!BN79=""),'DATA ENTRY SHEET'!BN79,"")</f>
        <v/>
      </c>
      <c r="BY19" s="1469"/>
      <c r="BZ19" s="1469"/>
      <c r="CA19" s="1470"/>
      <c r="CB19" s="1465" t="str">
        <f>IF(NOT('DATA ENTRY SHEET'!AR79=""),'DATA ENTRY SHEET'!AR79,"")</f>
        <v/>
      </c>
      <c r="CC19" s="1466"/>
      <c r="CD19" s="1467"/>
      <c r="CE19" s="1471"/>
      <c r="CF19" s="1472"/>
      <c r="CG19" s="1472"/>
      <c r="CH19" s="1473"/>
      <c r="CI19" s="190"/>
      <c r="CJ19" s="190"/>
      <c r="CK19" s="190"/>
      <c r="CL19" s="190"/>
      <c r="CM19" s="190"/>
      <c r="CN19" s="190"/>
      <c r="CO19" s="190"/>
      <c r="CP19" s="190"/>
    </row>
    <row r="20" spans="1:94" ht="15" customHeight="1" x14ac:dyDescent="0.2">
      <c r="A20" s="432"/>
      <c r="B20" s="1501" t="str">
        <f>IF(NOT('DATA ENTRY SHEET'!B79=""),'DATA ENTRY SHEET'!B79,"")</f>
        <v/>
      </c>
      <c r="C20" s="1502"/>
      <c r="D20" s="1502"/>
      <c r="E20" s="1502"/>
      <c r="F20" s="1502"/>
      <c r="G20" s="1502"/>
      <c r="H20" s="1502"/>
      <c r="I20" s="1502"/>
      <c r="J20" s="1502"/>
      <c r="K20" s="1502"/>
      <c r="L20" s="1502"/>
      <c r="M20" s="1502"/>
      <c r="N20" s="1502"/>
      <c r="O20" s="1502"/>
      <c r="P20" s="1502"/>
      <c r="Q20" s="1502"/>
      <c r="R20" s="1502"/>
      <c r="S20" s="1502"/>
      <c r="T20" s="1503"/>
      <c r="U20" s="1641" t="str">
        <f>IF(NOT('DATA ENTRY SHEET'!AD79=""),'DATA ENTRY SHEET'!AD79,"")</f>
        <v/>
      </c>
      <c r="V20" s="1642"/>
      <c r="W20" s="1642"/>
      <c r="X20" s="1642"/>
      <c r="Y20" s="1642"/>
      <c r="Z20" s="1642"/>
      <c r="AA20" s="1642"/>
      <c r="AB20" s="1643"/>
      <c r="AC20" s="1644" t="str">
        <f>IF(NOT('DATA ENTRY SHEET'!BA79=""),IF('DATA ENTRY SHEET'!F79="","UPK?",TEXT('DATA ENTRY SHEET'!BA79/'DATA ENTRY SHEET'!F79,"$#0.00")),"")</f>
        <v/>
      </c>
      <c r="AD20" s="1645"/>
      <c r="AE20" s="1645"/>
      <c r="AF20" s="1646"/>
      <c r="AG20" s="1644" t="str">
        <f>IF(NOT('DATA ENTRY SHEET'!BB79=""),IF('DATA ENTRY SHEET'!F79="","UPK?",TEXT('DATA ENTRY SHEET'!BB79/'DATA ENTRY SHEET'!F79,"$#0.00")),"")</f>
        <v/>
      </c>
      <c r="AH20" s="1645"/>
      <c r="AI20" s="1645"/>
      <c r="AJ20" s="1646"/>
      <c r="AK20" s="1644" t="str">
        <f>IF(NOT('DATA ENTRY SHEET'!BC79=""),IF('DATA ENTRY SHEET'!F79="","UPK?",TEXT('DATA ENTRY SHEET'!BC79/'DATA ENTRY SHEET'!F79,"$#0.00")),"")</f>
        <v/>
      </c>
      <c r="AL20" s="1645"/>
      <c r="AM20" s="1645"/>
      <c r="AN20" s="1646"/>
      <c r="AO20" s="1510" t="str">
        <f>IF(NOT('DATA ENTRY SHEET'!BH79=""),'DATA ENTRY SHEET'!BH79,"")</f>
        <v/>
      </c>
      <c r="AP20" s="1511"/>
      <c r="AQ20" s="1511"/>
      <c r="AR20" s="1511"/>
      <c r="AS20" s="1512"/>
      <c r="AT20" s="1492" t="e">
        <f t="shared" ref="AT20:AT21" si="7">IF($AT$10="REG",(AO20-AC$19)/AO20,IF(AND(NOT(AO20=""),NOT(_xlfn.NUMBERVALUE(RIGHT(LEFT(AC$19,FIND("(",AC$19)-1),LEN(LEFT(AC$19,FIND("(",AC$19)-1))-1))="")),(AO20-_xlfn.NUMBERVALUE(RIGHT(LEFT(AC$19,FIND("(",AC$19)-1),LEN(LEFT(AC$19,FIND("(",AC$19)-1))-1)))/AO20,""))</f>
        <v>#VALUE!</v>
      </c>
      <c r="AU20" s="1493"/>
      <c r="AV20" s="1494"/>
      <c r="AW20" s="1492" t="str">
        <f t="shared" ref="AW20" si="8">IF(AND(NOT(AO20=""),NOT(AC20="")),(AO20-(AC19-AC20))/AO20,"")</f>
        <v/>
      </c>
      <c r="AX20" s="1493"/>
      <c r="AY20" s="1494"/>
      <c r="AZ20" s="1492" t="str">
        <f t="shared" ref="AZ20" si="9">IF(AND(NOT(AO20=""),NOT(AG20="")),(AO20-(AC19-AG20))/AO20,"")</f>
        <v/>
      </c>
      <c r="BA20" s="1493"/>
      <c r="BB20" s="1494"/>
      <c r="BC20" s="1492" t="str">
        <f t="shared" ref="BC20" si="10">IF(AND(NOT(AO20=""),NOT(AK20="")),(AO20-(AC19-AK20))/AO20,"")</f>
        <v/>
      </c>
      <c r="BD20" s="1493"/>
      <c r="BE20" s="1494"/>
      <c r="BF20" s="1480" t="str">
        <f>IF(NOT('DATA ENTRY SHEET'!BK79=""),'DATA ENTRY SHEET'!BK79,"")</f>
        <v/>
      </c>
      <c r="BG20" s="1481"/>
      <c r="BH20" s="1481"/>
      <c r="BI20" s="1481"/>
      <c r="BJ20" s="1481"/>
      <c r="BK20" s="1482"/>
      <c r="BL20" s="1480" t="str">
        <f>IF(NOT('DATA ENTRY SHEET'!BL79=""),'DATA ENTRY SHEET'!BL79,"")</f>
        <v/>
      </c>
      <c r="BM20" s="1481"/>
      <c r="BN20" s="1481"/>
      <c r="BO20" s="1481"/>
      <c r="BP20" s="1481"/>
      <c r="BQ20" s="1482"/>
      <c r="BR20" s="1480" t="str">
        <f>IF(NOT('DATA ENTRY SHEET'!BM79=""),'DATA ENTRY SHEET'!BM79,"")</f>
        <v/>
      </c>
      <c r="BS20" s="1481"/>
      <c r="BT20" s="1481"/>
      <c r="BU20" s="1481"/>
      <c r="BV20" s="1481"/>
      <c r="BW20" s="1482"/>
      <c r="BX20" s="1483" t="str">
        <f>IF(NOT('DATA ENTRY SHEET'!BO79=""),'DATA ENTRY SHEET'!BO79,"")</f>
        <v/>
      </c>
      <c r="BY20" s="1484"/>
      <c r="BZ20" s="1484"/>
      <c r="CA20" s="1485"/>
      <c r="CB20" s="1486"/>
      <c r="CC20" s="1487"/>
      <c r="CD20" s="1488"/>
      <c r="CE20" s="1474"/>
      <c r="CF20" s="1475"/>
      <c r="CG20" s="1475"/>
      <c r="CH20" s="1476"/>
      <c r="CI20" s="190"/>
      <c r="CJ20" s="190"/>
      <c r="CK20" s="190"/>
      <c r="CL20" s="190"/>
      <c r="CM20" s="190"/>
      <c r="CN20" s="190"/>
      <c r="CO20" s="190"/>
      <c r="CP20" s="190"/>
    </row>
    <row r="21" spans="1:94" ht="15" customHeight="1" x14ac:dyDescent="0.2">
      <c r="A21" s="432"/>
      <c r="B21" s="1501" t="str">
        <f>IF(NOT('DATA ENTRY SHEET'!C79=""),'DATA ENTRY SHEET'!C79,"")</f>
        <v/>
      </c>
      <c r="C21" s="1502"/>
      <c r="D21" s="1502"/>
      <c r="E21" s="1502"/>
      <c r="F21" s="1502"/>
      <c r="G21" s="1502"/>
      <c r="H21" s="1502"/>
      <c r="I21" s="1502"/>
      <c r="J21" s="1502"/>
      <c r="K21" s="1502"/>
      <c r="L21" s="1502"/>
      <c r="M21" s="1502"/>
      <c r="N21" s="1502"/>
      <c r="O21" s="1502"/>
      <c r="P21" s="1502"/>
      <c r="Q21" s="1502"/>
      <c r="R21" s="1502"/>
      <c r="S21" s="1502"/>
      <c r="T21" s="796" t="str">
        <f>IF('DATA ENTRY SHEET'!AG79&lt;&gt;"",LEFT('DATA ENTRY SHEET'!AG79,1),"")</f>
        <v/>
      </c>
      <c r="U21" s="1650" t="str">
        <f>IF(NOT('DATA ENTRY SHEET'!AF79=""),'DATA ENTRY SHEET'!AF79,"")</f>
        <v/>
      </c>
      <c r="V21" s="1651"/>
      <c r="W21" s="1651"/>
      <c r="X21" s="1651"/>
      <c r="Y21" s="1651"/>
      <c r="Z21" s="1651"/>
      <c r="AA21" s="1651"/>
      <c r="AB21" s="1652"/>
      <c r="AC21" s="1564" t="e">
        <f t="shared" ref="AC21" si="11">(AC19-(AC19-AC20))/AC19</f>
        <v>#VALUE!</v>
      </c>
      <c r="AD21" s="1562"/>
      <c r="AE21" s="1562"/>
      <c r="AF21" s="1563"/>
      <c r="AG21" s="1564" t="e">
        <f t="shared" ref="AG21" si="12">(AC19-(AC19-AG20))/AC19</f>
        <v>#VALUE!</v>
      </c>
      <c r="AH21" s="1562"/>
      <c r="AI21" s="1562"/>
      <c r="AJ21" s="1563"/>
      <c r="AK21" s="1564" t="e">
        <f t="shared" ref="AK21" si="13">(AC19-(AC19-AK20))/AC19</f>
        <v>#VALUE!</v>
      </c>
      <c r="AL21" s="1562"/>
      <c r="AM21" s="1562"/>
      <c r="AN21" s="1563"/>
      <c r="AO21" s="1510" t="str">
        <f>IF(NOT('DATA ENTRY SHEET'!BI79=""),'DATA ENTRY SHEET'!BI79,"")</f>
        <v/>
      </c>
      <c r="AP21" s="1511"/>
      <c r="AQ21" s="1511"/>
      <c r="AR21" s="1511"/>
      <c r="AS21" s="1512"/>
      <c r="AT21" s="1492" t="e">
        <f t="shared" si="7"/>
        <v>#VALUE!</v>
      </c>
      <c r="AU21" s="1493"/>
      <c r="AV21" s="1494"/>
      <c r="AW21" s="1492" t="str">
        <f t="shared" ref="AW21" si="14">IF(AND(NOT(AO21=""),NOT(AC20="")),(AO21-(AC19-AC20))/AO21,"")</f>
        <v/>
      </c>
      <c r="AX21" s="1493"/>
      <c r="AY21" s="1494"/>
      <c r="AZ21" s="1492" t="str">
        <f t="shared" ref="AZ21" si="15">IF(AND(NOT(AO21=""),NOT(AG20="")),(AO21-(AC19-AG20))/AO21,"")</f>
        <v/>
      </c>
      <c r="BA21" s="1493"/>
      <c r="BB21" s="1494"/>
      <c r="BC21" s="1492" t="str">
        <f t="shared" ref="BC21" si="16">IF(AND(NOT(AO21=""),NOT(AK20="")),(AO21-(AC19-AK20))/AO21,"")</f>
        <v/>
      </c>
      <c r="BD21" s="1493"/>
      <c r="BE21" s="1494"/>
      <c r="BF21" s="1489" t="str">
        <f t="shared" ref="BF21" si="17">IF(AND(NOT(BF20=""),NOT(AC20="")),BF20*(AC19-AC20),"")</f>
        <v/>
      </c>
      <c r="BG21" s="1490"/>
      <c r="BH21" s="1490"/>
      <c r="BI21" s="1490"/>
      <c r="BJ21" s="1490"/>
      <c r="BK21" s="1491"/>
      <c r="BL21" s="1489" t="str">
        <f t="shared" ref="BL21" si="18">IF(AND(NOT(BL20=""),NOT(AG20="")),BL20*(AC19-AG20),"")</f>
        <v/>
      </c>
      <c r="BM21" s="1490"/>
      <c r="BN21" s="1490"/>
      <c r="BO21" s="1490"/>
      <c r="BP21" s="1490"/>
      <c r="BQ21" s="1491"/>
      <c r="BR21" s="1489" t="str">
        <f t="shared" ref="BR21" si="19">IF(AND(NOT(BR20=""),NOT(AK20="")),BR20*(AC19-AK20),"")</f>
        <v/>
      </c>
      <c r="BS21" s="1490"/>
      <c r="BT21" s="1490"/>
      <c r="BU21" s="1490"/>
      <c r="BV21" s="1490"/>
      <c r="BW21" s="1491"/>
      <c r="BX21" s="1483" t="str">
        <f>IF(NOT('DATA ENTRY SHEET'!BP79=""),'DATA ENTRY SHEET'!BP79,"")</f>
        <v/>
      </c>
      <c r="BY21" s="1484"/>
      <c r="BZ21" s="1484"/>
      <c r="CA21" s="1485"/>
      <c r="CB21" s="1513" t="str">
        <f>IF(NOT('DATA ENTRY SHEET'!AP79=""),'DATA ENTRY SHEET'!AP79,"")</f>
        <v/>
      </c>
      <c r="CC21" s="1514"/>
      <c r="CD21" s="1515"/>
      <c r="CE21" s="1474"/>
      <c r="CF21" s="1475"/>
      <c r="CG21" s="1475"/>
      <c r="CH21" s="1476"/>
      <c r="CI21" s="190"/>
      <c r="CJ21" s="190"/>
      <c r="CK21" s="190"/>
      <c r="CL21" s="190"/>
      <c r="CM21" s="190"/>
      <c r="CN21" s="190"/>
      <c r="CO21" s="190"/>
      <c r="CP21" s="190"/>
    </row>
    <row r="22" spans="1:94" ht="15" customHeight="1" thickBot="1" x14ac:dyDescent="0.25">
      <c r="A22" s="432"/>
      <c r="B22" s="1516" t="str">
        <f>IF(NOT('DATA ENTRY SHEET'!D79=""),'DATA ENTRY SHEET'!D79,"")</f>
        <v/>
      </c>
      <c r="C22" s="1517"/>
      <c r="D22" s="1517"/>
      <c r="E22" s="1518"/>
      <c r="F22" s="1519" t="str">
        <f>IF(NOT('DATA ENTRY SHEET'!E79=""),'DATA ENTRY SHEET'!E79,"")</f>
        <v/>
      </c>
      <c r="G22" s="1520"/>
      <c r="H22" s="1521"/>
      <c r="I22" s="1522" t="str">
        <f>IF(NOT('DATA ENTRY SHEET'!F79=""),'DATA ENTRY SHEET'!F79,"")</f>
        <v/>
      </c>
      <c r="J22" s="1518"/>
      <c r="K22" s="1522" t="str">
        <f>IF(NOT('DATA ENTRY SHEET'!G79=""),'DATA ENTRY SHEET'!G79,"")</f>
        <v/>
      </c>
      <c r="L22" s="1518"/>
      <c r="M22" s="1523" t="str">
        <f>IF(NOT('DATA ENTRY SHEET'!H79=""),'DATA ENTRY SHEET'!H79,"")</f>
        <v/>
      </c>
      <c r="N22" s="1524"/>
      <c r="O22" s="1524"/>
      <c r="P22" s="1524"/>
      <c r="Q22" s="1525"/>
      <c r="R22" s="1522" t="str">
        <f>IF(NOT('DATA ENTRY SHEET'!I79=""),'DATA ENTRY SHEET'!I79,"")</f>
        <v/>
      </c>
      <c r="S22" s="1517"/>
      <c r="T22" s="1518"/>
      <c r="U22" s="1647" t="str">
        <f>IF(NOT('DATA ENTRY SHEET'!AE79=""),'DATA ENTRY SHEET'!AE79,"")</f>
        <v/>
      </c>
      <c r="V22" s="1648"/>
      <c r="W22" s="1648"/>
      <c r="X22" s="1648"/>
      <c r="Y22" s="1648"/>
      <c r="Z22" s="1648"/>
      <c r="AA22" s="1648"/>
      <c r="AB22" s="1649"/>
      <c r="AC22" s="1529" t="e">
        <f t="shared" ref="AC22" si="20">SUM(I22*AC20)</f>
        <v>#VALUE!</v>
      </c>
      <c r="AD22" s="1530"/>
      <c r="AE22" s="1530"/>
      <c r="AF22" s="1531"/>
      <c r="AG22" s="1529" t="e">
        <f t="shared" ref="AG22" si="21">SUM(I22*AG20)</f>
        <v>#VALUE!</v>
      </c>
      <c r="AH22" s="1530"/>
      <c r="AI22" s="1530"/>
      <c r="AJ22" s="1531"/>
      <c r="AK22" s="1529" t="e">
        <f t="shared" ref="AK22" si="22">SUM(I22*AK20)</f>
        <v>#VALUE!</v>
      </c>
      <c r="AL22" s="1530"/>
      <c r="AM22" s="1530"/>
      <c r="AN22" s="1531"/>
      <c r="AO22" s="1544" t="str">
        <f>IF(NOT('DATA ENTRY SHEET'!BJ79=""),'DATA ENTRY SHEET'!BJ79,"")</f>
        <v/>
      </c>
      <c r="AP22" s="1545"/>
      <c r="AQ22" s="1545"/>
      <c r="AR22" s="1545"/>
      <c r="AS22" s="1546"/>
      <c r="AT22" s="1547" t="e">
        <f>IF($AT$10="REG",(AO22-AC$19)/AO22,IF(AND(NOT(AO22=""),NOT(_xlfn.NUMBERVALUE(RIGHT(LEFT(AC$19,FIND("(",AC$19)-1),LEN(LEFT(AC$19,FIND("(",AC$19)-1))-1))="")),(AO22-_xlfn.NUMBERVALUE(RIGHT(LEFT(AC$19,FIND("(",AC$19)-1),LEN(LEFT(AC$19,FIND("(",AC$19)-1))-1)))/AO22,""))</f>
        <v>#VALUE!</v>
      </c>
      <c r="AU22" s="1548"/>
      <c r="AV22" s="1549"/>
      <c r="AW22" s="1547" t="str">
        <f t="shared" ref="AW22" si="23">IF(AND(NOT(AO22=""),NOT(AC20="")),(AO22-(AC19-AC20))/AO22,"")</f>
        <v/>
      </c>
      <c r="AX22" s="1548"/>
      <c r="AY22" s="1549"/>
      <c r="AZ22" s="1547" t="str">
        <f t="shared" ref="AZ22" si="24">IF(AND(NOT(AO22=""),NOT(AG20="")),(AO22-(AC19-AG20))/AO22,"")</f>
        <v/>
      </c>
      <c r="BA22" s="1548"/>
      <c r="BB22" s="1549"/>
      <c r="BC22" s="1547" t="str">
        <f t="shared" ref="BC22" si="25">IF(AND(NOT(AO22=""),NOT(AK20="")),(AO22-(AC19-AK20))/AO22,"")</f>
        <v/>
      </c>
      <c r="BD22" s="1548"/>
      <c r="BE22" s="1549"/>
      <c r="BF22" s="1654"/>
      <c r="BG22" s="1655"/>
      <c r="BH22" s="1655"/>
      <c r="BI22" s="1655"/>
      <c r="BJ22" s="1655"/>
      <c r="BK22" s="1655"/>
      <c r="BL22" s="1655"/>
      <c r="BM22" s="1655"/>
      <c r="BN22" s="1655"/>
      <c r="BO22" s="1655"/>
      <c r="BP22" s="1655"/>
      <c r="BQ22" s="1656"/>
      <c r="BR22" s="1657" t="s">
        <v>825</v>
      </c>
      <c r="BS22" s="1569"/>
      <c r="BT22" s="1569"/>
      <c r="BU22" s="1569" t="str">
        <f>IF(NOT('DATA ENTRY SHEET'!AU79=""),'DATA ENTRY SHEET'!AU79,"")</f>
        <v/>
      </c>
      <c r="BV22" s="1569"/>
      <c r="BW22" s="1570"/>
      <c r="BX22" s="1571"/>
      <c r="BY22" s="1572"/>
      <c r="BZ22" s="1572"/>
      <c r="CA22" s="1573"/>
      <c r="CB22" s="1556" t="str">
        <f>IF(NOT('DATA ENTRY SHEET'!AQ79=""),'DATA ENTRY SHEET'!AQ79,"")</f>
        <v/>
      </c>
      <c r="CC22" s="1557"/>
      <c r="CD22" s="1558"/>
      <c r="CE22" s="1477"/>
      <c r="CF22" s="1478"/>
      <c r="CG22" s="1478"/>
      <c r="CH22" s="1479"/>
      <c r="CI22" s="190"/>
      <c r="CJ22" s="190"/>
      <c r="CK22" s="190"/>
      <c r="CL22" s="190"/>
      <c r="CM22" s="190"/>
      <c r="CN22" s="190"/>
      <c r="CO22" s="190"/>
      <c r="CP22" s="190"/>
    </row>
    <row r="23" spans="1:94" ht="3.75" customHeight="1" thickBot="1" x14ac:dyDescent="0.2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2">
      <c r="A24" s="432">
        <v>61</v>
      </c>
      <c r="B24" s="1301"/>
      <c r="C24" s="1302"/>
      <c r="D24" s="1302"/>
      <c r="E24" s="1302"/>
      <c r="F24" s="1302"/>
      <c r="G24" s="1302"/>
      <c r="H24" s="1302"/>
      <c r="I24" s="1302"/>
      <c r="J24" s="1302"/>
      <c r="K24" s="1302"/>
      <c r="L24" s="1302"/>
      <c r="M24" s="1302"/>
      <c r="N24" s="1302"/>
      <c r="O24" s="1302"/>
      <c r="P24" s="1302"/>
      <c r="Q24" s="1302"/>
      <c r="R24" s="1302"/>
      <c r="S24" s="1302"/>
      <c r="T24" s="1303"/>
      <c r="U24" s="1447" t="str">
        <f>IF(NOT('DATA ENTRY SHEET'!J80=""),'DATA ENTRY SHEET'!J80,"")</f>
        <v/>
      </c>
      <c r="V24" s="1448"/>
      <c r="W24" s="1448"/>
      <c r="X24" s="1448"/>
      <c r="Y24" s="1448"/>
      <c r="Z24" s="1448"/>
      <c r="AA24" s="1448"/>
      <c r="AB24" s="1449"/>
      <c r="AC24" s="1638" t="str">
        <f>IF('DATA ENTRY SHEET'!AW80&lt;&gt;"",IF(NOT(TRIM(MID($AC$8,FIND(":",$AC$8)+1,9))="EDLP"),IF(NOT(TRIM(MID($AC$8,FIND(":",$AC$8)+1,9))="NON-EDLP"),TEXT('DATA ENTRY SHEET'!AW80,"$#0.00"),_xlfn.CONCAT(TEXT('DATA ENTRY SHEET'!AW80,"$#0.00")," (NON-EDLP, ADJ is $0.00)")),_xlfn.CONCAT(TEXT('DATA ENTRY SHEET'!AW80,"$#0.00")," (EDLP, ADJ is $0.00)")),"")</f>
        <v/>
      </c>
      <c r="AD24" s="1639"/>
      <c r="AE24" s="1639"/>
      <c r="AF24" s="1639"/>
      <c r="AG24" s="1639"/>
      <c r="AH24" s="1639"/>
      <c r="AI24" s="1639"/>
      <c r="AJ24" s="1639"/>
      <c r="AK24" s="1639"/>
      <c r="AL24" s="1639"/>
      <c r="AM24" s="1639"/>
      <c r="AN24" s="1640"/>
      <c r="AO24" s="1450" t="str">
        <f>IF(NOT('DATA ENTRY SHEET'!BG80=""),'DATA ENTRY SHEET'!BG80,"")</f>
        <v/>
      </c>
      <c r="AP24" s="1451"/>
      <c r="AQ24" s="1451"/>
      <c r="AR24" s="1451"/>
      <c r="AS24" s="1452"/>
      <c r="AT24" s="1453" t="e">
        <f>IF($AT$10="REG",(AO24-AC$24)/AO24,IF(AND(NOT(AO24=""),NOT(_xlfn.NUMBERVALUE(RIGHT(LEFT(AC$24,FIND("(",AC$24)-1),LEN(LEFT(AC$24,FIND("(",AC$24)-1))-1))="")),(AO24-_xlfn.NUMBERVALUE(RIGHT(LEFT(AC$24,FIND("(",AC$24)-1),LEN(LEFT(AC$24,FIND("(",AC$24)-1))-1)))/AO24,""))</f>
        <v>#VALUE!</v>
      </c>
      <c r="AU24" s="1454"/>
      <c r="AV24" s="1455"/>
      <c r="AW24" s="1453" t="str">
        <f t="shared" ref="AW24" si="26">IF(AND(NOT(AO24=""),NOT(AC25="")),(AO24-(AC24-AC25))/AO24,"")</f>
        <v/>
      </c>
      <c r="AX24" s="1454"/>
      <c r="AY24" s="1455"/>
      <c r="AZ24" s="1453" t="str">
        <f t="shared" ref="AZ24" si="27">IF(AND(NOT(AO24=""),NOT(AG25="")),(AO24-(AC24-AG25))/AO24,"")</f>
        <v/>
      </c>
      <c r="BA24" s="1454"/>
      <c r="BB24" s="1455"/>
      <c r="BC24" s="1453" t="str">
        <f t="shared" ref="BC24" si="28">IF(AND(NOT(AO24=""),NOT(AK25="")),(AO24-(AC24-AK25))/AO24,"")</f>
        <v/>
      </c>
      <c r="BD24" s="1454"/>
      <c r="BE24" s="1455"/>
      <c r="BF24" s="1459" t="str">
        <f t="shared" ref="BF24" si="29">IF(AND(NOT(AC25=""),NOT(BF25="")),AC25*BF25,"")</f>
        <v/>
      </c>
      <c r="BG24" s="1460"/>
      <c r="BH24" s="1460"/>
      <c r="BI24" s="1460"/>
      <c r="BJ24" s="1460"/>
      <c r="BK24" s="1461"/>
      <c r="BL24" s="1459" t="str">
        <f t="shared" ref="BL24" si="30">IF(AND(NOT(AG25=""),NOT(BL25="")),AG25*BL25,"")</f>
        <v/>
      </c>
      <c r="BM24" s="1460"/>
      <c r="BN24" s="1460"/>
      <c r="BO24" s="1460"/>
      <c r="BP24" s="1460"/>
      <c r="BQ24" s="1461"/>
      <c r="BR24" s="1459" t="str">
        <f t="shared" ref="BR24" si="31">IF(AND(NOT(AK25=""),NOT(BR25="")),AK25*BR25,"")</f>
        <v/>
      </c>
      <c r="BS24" s="1460"/>
      <c r="BT24" s="1460"/>
      <c r="BU24" s="1460"/>
      <c r="BV24" s="1460"/>
      <c r="BW24" s="1461"/>
      <c r="BX24" s="1468" t="str">
        <f>IF(NOT('DATA ENTRY SHEET'!BN80=""),'DATA ENTRY SHEET'!BN80,"")</f>
        <v/>
      </c>
      <c r="BY24" s="1469"/>
      <c r="BZ24" s="1469"/>
      <c r="CA24" s="1470"/>
      <c r="CB24" s="1465" t="str">
        <f>IF(NOT('DATA ENTRY SHEET'!AR80=""),'DATA ENTRY SHEET'!AR80,"")</f>
        <v/>
      </c>
      <c r="CC24" s="1466"/>
      <c r="CD24" s="1467"/>
      <c r="CE24" s="1471"/>
      <c r="CF24" s="1472"/>
      <c r="CG24" s="1472"/>
      <c r="CH24" s="1473"/>
      <c r="CI24" s="190"/>
      <c r="CJ24" s="190"/>
      <c r="CK24" s="190"/>
      <c r="CL24" s="190"/>
      <c r="CM24" s="190"/>
      <c r="CN24" s="190"/>
      <c r="CO24" s="190"/>
      <c r="CP24" s="190"/>
    </row>
    <row r="25" spans="1:94" ht="15" customHeight="1" x14ac:dyDescent="0.2">
      <c r="A25" s="432"/>
      <c r="B25" s="1501" t="str">
        <f>IF(NOT('DATA ENTRY SHEET'!B80=""),'DATA ENTRY SHEET'!B80,"")</f>
        <v/>
      </c>
      <c r="C25" s="1502"/>
      <c r="D25" s="1502"/>
      <c r="E25" s="1502"/>
      <c r="F25" s="1502"/>
      <c r="G25" s="1502"/>
      <c r="H25" s="1502"/>
      <c r="I25" s="1502"/>
      <c r="J25" s="1502"/>
      <c r="K25" s="1502"/>
      <c r="L25" s="1502"/>
      <c r="M25" s="1502"/>
      <c r="N25" s="1502"/>
      <c r="O25" s="1502"/>
      <c r="P25" s="1502"/>
      <c r="Q25" s="1502"/>
      <c r="R25" s="1502"/>
      <c r="S25" s="1502"/>
      <c r="T25" s="1503"/>
      <c r="U25" s="1641" t="str">
        <f>IF(NOT('DATA ENTRY SHEET'!AD80=""),'DATA ENTRY SHEET'!AD80,"")</f>
        <v/>
      </c>
      <c r="V25" s="1642"/>
      <c r="W25" s="1642"/>
      <c r="X25" s="1642"/>
      <c r="Y25" s="1642"/>
      <c r="Z25" s="1642"/>
      <c r="AA25" s="1642"/>
      <c r="AB25" s="1643"/>
      <c r="AC25" s="1644" t="str">
        <f>IF(NOT('DATA ENTRY SHEET'!BA80=""),IF('DATA ENTRY SHEET'!F80="","UPK?",TEXT('DATA ENTRY SHEET'!BA80/'DATA ENTRY SHEET'!F80,"$#0.00")),"")</f>
        <v/>
      </c>
      <c r="AD25" s="1645"/>
      <c r="AE25" s="1645"/>
      <c r="AF25" s="1646"/>
      <c r="AG25" s="1644" t="str">
        <f>IF(NOT('DATA ENTRY SHEET'!BB80=""),IF('DATA ENTRY SHEET'!F80="","UPK?",TEXT('DATA ENTRY SHEET'!BB80/'DATA ENTRY SHEET'!F80,"$#0.00")),"")</f>
        <v/>
      </c>
      <c r="AH25" s="1645"/>
      <c r="AI25" s="1645"/>
      <c r="AJ25" s="1646"/>
      <c r="AK25" s="1644" t="str">
        <f>IF(NOT('DATA ENTRY SHEET'!BC80=""),IF('DATA ENTRY SHEET'!F80="","UPK?",TEXT('DATA ENTRY SHEET'!BC80/'DATA ENTRY SHEET'!F80,"$#0.00")),"")</f>
        <v/>
      </c>
      <c r="AL25" s="1645"/>
      <c r="AM25" s="1645"/>
      <c r="AN25" s="1646"/>
      <c r="AO25" s="1510" t="str">
        <f>IF(NOT('DATA ENTRY SHEET'!BH80=""),'DATA ENTRY SHEET'!BH80,"")</f>
        <v/>
      </c>
      <c r="AP25" s="1511"/>
      <c r="AQ25" s="1511"/>
      <c r="AR25" s="1511"/>
      <c r="AS25" s="1512"/>
      <c r="AT25" s="1492" t="e">
        <f t="shared" ref="AT25:AT27" si="32">IF($AT$10="REG",(AO25-AC$24)/AO25,IF(AND(NOT(AO25=""),NOT(_xlfn.NUMBERVALUE(RIGHT(LEFT(AC$24,FIND("(",AC$24)-1),LEN(LEFT(AC$24,FIND("(",AC$24)-1))-1))="")),(AO25-_xlfn.NUMBERVALUE(RIGHT(LEFT(AC$24,FIND("(",AC$24)-1),LEN(LEFT(AC$24,FIND("(",AC$24)-1))-1)))/AO25,""))</f>
        <v>#VALUE!</v>
      </c>
      <c r="AU25" s="1493"/>
      <c r="AV25" s="1494"/>
      <c r="AW25" s="1492" t="str">
        <f t="shared" ref="AW25" si="33">IF(AND(NOT(AO25=""),NOT(AC25="")),(AO25-(AC24-AC25))/AO25,"")</f>
        <v/>
      </c>
      <c r="AX25" s="1493"/>
      <c r="AY25" s="1494"/>
      <c r="AZ25" s="1492" t="str">
        <f t="shared" ref="AZ25" si="34">IF(AND(NOT(AO25=""),NOT(AG25="")),(AO25-(AC24-AG25))/AO25,"")</f>
        <v/>
      </c>
      <c r="BA25" s="1493"/>
      <c r="BB25" s="1494"/>
      <c r="BC25" s="1492" t="str">
        <f t="shared" ref="BC25" si="35">IF(AND(NOT(AO25=""),NOT(AK25="")),(AO25-(AC24-AK25))/AO25,"")</f>
        <v/>
      </c>
      <c r="BD25" s="1493"/>
      <c r="BE25" s="1494"/>
      <c r="BF25" s="1480" t="str">
        <f>IF(NOT('DATA ENTRY SHEET'!BK80=""),'DATA ENTRY SHEET'!BK80,"")</f>
        <v/>
      </c>
      <c r="BG25" s="1481"/>
      <c r="BH25" s="1481"/>
      <c r="BI25" s="1481"/>
      <c r="BJ25" s="1481"/>
      <c r="BK25" s="1482"/>
      <c r="BL25" s="1480" t="str">
        <f>IF(NOT('DATA ENTRY SHEET'!BL80=""),'DATA ENTRY SHEET'!BL80,"")</f>
        <v/>
      </c>
      <c r="BM25" s="1481"/>
      <c r="BN25" s="1481"/>
      <c r="BO25" s="1481"/>
      <c r="BP25" s="1481"/>
      <c r="BQ25" s="1482"/>
      <c r="BR25" s="1480" t="str">
        <f>IF(NOT('DATA ENTRY SHEET'!BM80=""),'DATA ENTRY SHEET'!BM80,"")</f>
        <v/>
      </c>
      <c r="BS25" s="1481"/>
      <c r="BT25" s="1481"/>
      <c r="BU25" s="1481"/>
      <c r="BV25" s="1481"/>
      <c r="BW25" s="1482"/>
      <c r="BX25" s="1483" t="str">
        <f>IF(NOT('DATA ENTRY SHEET'!BO80=""),'DATA ENTRY SHEET'!BO80,"")</f>
        <v/>
      </c>
      <c r="BY25" s="1484"/>
      <c r="BZ25" s="1484"/>
      <c r="CA25" s="1485"/>
      <c r="CB25" s="1486"/>
      <c r="CC25" s="1487"/>
      <c r="CD25" s="1488"/>
      <c r="CE25" s="1474"/>
      <c r="CF25" s="1475"/>
      <c r="CG25" s="1475"/>
      <c r="CH25" s="1476"/>
      <c r="CI25" s="190"/>
      <c r="CJ25" s="190"/>
      <c r="CK25" s="190"/>
      <c r="CL25" s="190"/>
      <c r="CM25" s="190"/>
      <c r="CN25" s="190"/>
      <c r="CO25" s="190"/>
      <c r="CP25" s="190"/>
    </row>
    <row r="26" spans="1:94" ht="15" customHeight="1" x14ac:dyDescent="0.2">
      <c r="A26" s="432"/>
      <c r="B26" s="1501" t="str">
        <f>IF(NOT('DATA ENTRY SHEET'!C80=""),'DATA ENTRY SHEET'!C80,"")</f>
        <v/>
      </c>
      <c r="C26" s="1502"/>
      <c r="D26" s="1502"/>
      <c r="E26" s="1502"/>
      <c r="F26" s="1502"/>
      <c r="G26" s="1502"/>
      <c r="H26" s="1502"/>
      <c r="I26" s="1502"/>
      <c r="J26" s="1502"/>
      <c r="K26" s="1502"/>
      <c r="L26" s="1502"/>
      <c r="M26" s="1502"/>
      <c r="N26" s="1502"/>
      <c r="O26" s="1502"/>
      <c r="P26" s="1502"/>
      <c r="Q26" s="1502"/>
      <c r="R26" s="1502"/>
      <c r="S26" s="1502"/>
      <c r="T26" s="796" t="str">
        <f>IF('DATA ENTRY SHEET'!AG80&lt;&gt;"",LEFT('DATA ENTRY SHEET'!AG80,1),"")</f>
        <v/>
      </c>
      <c r="U26" s="1650" t="str">
        <f>IF(NOT('DATA ENTRY SHEET'!AF80=""),'DATA ENTRY SHEET'!AF80,"")</f>
        <v/>
      </c>
      <c r="V26" s="1651"/>
      <c r="W26" s="1651"/>
      <c r="X26" s="1651"/>
      <c r="Y26" s="1651"/>
      <c r="Z26" s="1651"/>
      <c r="AA26" s="1651"/>
      <c r="AB26" s="1652"/>
      <c r="AC26" s="1564" t="e">
        <f t="shared" ref="AC26" si="36">(AC24-(AC24-AC25))/AC24</f>
        <v>#VALUE!</v>
      </c>
      <c r="AD26" s="1562"/>
      <c r="AE26" s="1562"/>
      <c r="AF26" s="1563"/>
      <c r="AG26" s="1564" t="e">
        <f t="shared" ref="AG26" si="37">(AC24-(AC24-AG25))/AC24</f>
        <v>#VALUE!</v>
      </c>
      <c r="AH26" s="1562"/>
      <c r="AI26" s="1562"/>
      <c r="AJ26" s="1563"/>
      <c r="AK26" s="1564" t="e">
        <f t="shared" ref="AK26" si="38">(AC24-(AC24-AK25))/AC24</f>
        <v>#VALUE!</v>
      </c>
      <c r="AL26" s="1562"/>
      <c r="AM26" s="1562"/>
      <c r="AN26" s="1563"/>
      <c r="AO26" s="1510" t="str">
        <f>IF(NOT('DATA ENTRY SHEET'!BI80=""),'DATA ENTRY SHEET'!BI80,"")</f>
        <v/>
      </c>
      <c r="AP26" s="1511"/>
      <c r="AQ26" s="1511"/>
      <c r="AR26" s="1511"/>
      <c r="AS26" s="1512"/>
      <c r="AT26" s="1492" t="e">
        <f t="shared" si="32"/>
        <v>#VALUE!</v>
      </c>
      <c r="AU26" s="1493"/>
      <c r="AV26" s="1494"/>
      <c r="AW26" s="1492" t="str">
        <f t="shared" ref="AW26" si="39">IF(AND(NOT(AO26=""),NOT(AC25="")),(AO26-(AC24-AC25))/AO26,"")</f>
        <v/>
      </c>
      <c r="AX26" s="1493"/>
      <c r="AY26" s="1494"/>
      <c r="AZ26" s="1492" t="str">
        <f t="shared" ref="AZ26" si="40">IF(AND(NOT(AO26=""),NOT(AG25="")),(AO26-(AC24-AG25))/AO26,"")</f>
        <v/>
      </c>
      <c r="BA26" s="1493"/>
      <c r="BB26" s="1494"/>
      <c r="BC26" s="1492" t="str">
        <f t="shared" ref="BC26" si="41">IF(AND(NOT(AO26=""),NOT(AK25="")),(AO26-(AC24-AK25))/AO26,"")</f>
        <v/>
      </c>
      <c r="BD26" s="1493"/>
      <c r="BE26" s="1494"/>
      <c r="BF26" s="1489" t="str">
        <f t="shared" ref="BF26" si="42">IF(AND(NOT(BF25=""),NOT(AC25="")),BF25*(AC24-AC25),"")</f>
        <v/>
      </c>
      <c r="BG26" s="1490"/>
      <c r="BH26" s="1490"/>
      <c r="BI26" s="1490"/>
      <c r="BJ26" s="1490"/>
      <c r="BK26" s="1491"/>
      <c r="BL26" s="1489" t="str">
        <f t="shared" ref="BL26" si="43">IF(AND(NOT(BL25=""),NOT(AG25="")),BL25*(AC24-AG25),"")</f>
        <v/>
      </c>
      <c r="BM26" s="1490"/>
      <c r="BN26" s="1490"/>
      <c r="BO26" s="1490"/>
      <c r="BP26" s="1490"/>
      <c r="BQ26" s="1491"/>
      <c r="BR26" s="1489" t="str">
        <f t="shared" ref="BR26" si="44">IF(AND(NOT(BR25=""),NOT(AK25="")),BR25*(AC24-AK25),"")</f>
        <v/>
      </c>
      <c r="BS26" s="1490"/>
      <c r="BT26" s="1490"/>
      <c r="BU26" s="1490"/>
      <c r="BV26" s="1490"/>
      <c r="BW26" s="1491"/>
      <c r="BX26" s="1483" t="str">
        <f>IF(NOT('DATA ENTRY SHEET'!BP80=""),'DATA ENTRY SHEET'!BP80,"")</f>
        <v/>
      </c>
      <c r="BY26" s="1484"/>
      <c r="BZ26" s="1484"/>
      <c r="CA26" s="1485"/>
      <c r="CB26" s="1513" t="str">
        <f>IF(NOT('DATA ENTRY SHEET'!AP80=""),'DATA ENTRY SHEET'!AP80,"")</f>
        <v/>
      </c>
      <c r="CC26" s="1514"/>
      <c r="CD26" s="1515"/>
      <c r="CE26" s="1474"/>
      <c r="CF26" s="1475"/>
      <c r="CG26" s="1475"/>
      <c r="CH26" s="1476"/>
      <c r="CI26" s="190"/>
      <c r="CJ26" s="190"/>
      <c r="CK26" s="190"/>
      <c r="CL26" s="190"/>
      <c r="CM26" s="190"/>
      <c r="CN26" s="190"/>
      <c r="CO26" s="190"/>
      <c r="CP26" s="190"/>
    </row>
    <row r="27" spans="1:94" ht="15" customHeight="1" thickBot="1" x14ac:dyDescent="0.25">
      <c r="A27" s="432"/>
      <c r="B27" s="1516" t="str">
        <f>IF(NOT('DATA ENTRY SHEET'!D80=""),'DATA ENTRY SHEET'!D80,"")</f>
        <v/>
      </c>
      <c r="C27" s="1517"/>
      <c r="D27" s="1517"/>
      <c r="E27" s="1518"/>
      <c r="F27" s="1519" t="str">
        <f>IF(NOT('DATA ENTRY SHEET'!E80=""),'DATA ENTRY SHEET'!E80,"")</f>
        <v/>
      </c>
      <c r="G27" s="1520"/>
      <c r="H27" s="1521"/>
      <c r="I27" s="1522" t="str">
        <f>IF(NOT('DATA ENTRY SHEET'!F80=""),'DATA ENTRY SHEET'!F80,"")</f>
        <v/>
      </c>
      <c r="J27" s="1518"/>
      <c r="K27" s="1522" t="str">
        <f>IF(NOT('DATA ENTRY SHEET'!G80=""),'DATA ENTRY SHEET'!G80,"")</f>
        <v/>
      </c>
      <c r="L27" s="1518"/>
      <c r="M27" s="1523" t="str">
        <f>IF(NOT('DATA ENTRY SHEET'!H80=""),'DATA ENTRY SHEET'!H80,"")</f>
        <v/>
      </c>
      <c r="N27" s="1524"/>
      <c r="O27" s="1524"/>
      <c r="P27" s="1524"/>
      <c r="Q27" s="1525"/>
      <c r="R27" s="1522" t="str">
        <f>IF(NOT('DATA ENTRY SHEET'!I80=""),'DATA ENTRY SHEET'!I80,"")</f>
        <v/>
      </c>
      <c r="S27" s="1517"/>
      <c r="T27" s="1518"/>
      <c r="U27" s="1647" t="str">
        <f>IF(NOT('DATA ENTRY SHEET'!AE80=""),'DATA ENTRY SHEET'!AE80,"")</f>
        <v/>
      </c>
      <c r="V27" s="1648"/>
      <c r="W27" s="1648"/>
      <c r="X27" s="1648"/>
      <c r="Y27" s="1648"/>
      <c r="Z27" s="1648"/>
      <c r="AA27" s="1648"/>
      <c r="AB27" s="1649"/>
      <c r="AC27" s="1529" t="e">
        <f t="shared" ref="AC27" si="45">SUM(I27*AC25)</f>
        <v>#VALUE!</v>
      </c>
      <c r="AD27" s="1530"/>
      <c r="AE27" s="1530"/>
      <c r="AF27" s="1531"/>
      <c r="AG27" s="1529" t="e">
        <f t="shared" ref="AG27" si="46">SUM(I27*AG25)</f>
        <v>#VALUE!</v>
      </c>
      <c r="AH27" s="1530"/>
      <c r="AI27" s="1530"/>
      <c r="AJ27" s="1531"/>
      <c r="AK27" s="1529" t="e">
        <f t="shared" ref="AK27" si="47">SUM(I27*AK25)</f>
        <v>#VALUE!</v>
      </c>
      <c r="AL27" s="1530"/>
      <c r="AM27" s="1530"/>
      <c r="AN27" s="1531"/>
      <c r="AO27" s="1544" t="str">
        <f>IF(NOT('DATA ENTRY SHEET'!BJ80=""),'DATA ENTRY SHEET'!BJ80,"")</f>
        <v/>
      </c>
      <c r="AP27" s="1545"/>
      <c r="AQ27" s="1545"/>
      <c r="AR27" s="1545"/>
      <c r="AS27" s="1546"/>
      <c r="AT27" s="1547" t="e">
        <f t="shared" si="32"/>
        <v>#VALUE!</v>
      </c>
      <c r="AU27" s="1548"/>
      <c r="AV27" s="1549"/>
      <c r="AW27" s="1547" t="str">
        <f t="shared" ref="AW27" si="48">IF(AND(NOT(AO27=""),NOT(AC25="")),(AO27-(AC24-AC25))/AO27,"")</f>
        <v/>
      </c>
      <c r="AX27" s="1548"/>
      <c r="AY27" s="1549"/>
      <c r="AZ27" s="1547" t="str">
        <f t="shared" ref="AZ27" si="49">IF(AND(NOT(AO27=""),NOT(AG25="")),(AO27-(AC24-AG25))/AO27,"")</f>
        <v/>
      </c>
      <c r="BA27" s="1548"/>
      <c r="BB27" s="1549"/>
      <c r="BC27" s="1547" t="str">
        <f t="shared" ref="BC27" si="50">IF(AND(NOT(AO27=""),NOT(AK25="")),(AO27-(AC24-AK25))/AO27,"")</f>
        <v/>
      </c>
      <c r="BD27" s="1548"/>
      <c r="BE27" s="1549"/>
      <c r="BF27" s="1654"/>
      <c r="BG27" s="1655"/>
      <c r="BH27" s="1655"/>
      <c r="BI27" s="1655"/>
      <c r="BJ27" s="1655"/>
      <c r="BK27" s="1655"/>
      <c r="BL27" s="1655"/>
      <c r="BM27" s="1655"/>
      <c r="BN27" s="1655"/>
      <c r="BO27" s="1655"/>
      <c r="BP27" s="1655"/>
      <c r="BQ27" s="1656"/>
      <c r="BR27" s="1657" t="s">
        <v>825</v>
      </c>
      <c r="BS27" s="1569"/>
      <c r="BT27" s="1569"/>
      <c r="BU27" s="1569" t="str">
        <f>IF(NOT('DATA ENTRY SHEET'!AU80=""),'DATA ENTRY SHEET'!AU80,"")</f>
        <v/>
      </c>
      <c r="BV27" s="1569"/>
      <c r="BW27" s="1570"/>
      <c r="BX27" s="1571"/>
      <c r="BY27" s="1572"/>
      <c r="BZ27" s="1572"/>
      <c r="CA27" s="1573"/>
      <c r="CB27" s="1556" t="str">
        <f>IF(NOT('DATA ENTRY SHEET'!AQ80=""),'DATA ENTRY SHEET'!AQ80,"")</f>
        <v/>
      </c>
      <c r="CC27" s="1557"/>
      <c r="CD27" s="1558"/>
      <c r="CE27" s="1477"/>
      <c r="CF27" s="1478"/>
      <c r="CG27" s="1478"/>
      <c r="CH27" s="1479"/>
      <c r="CI27" s="190"/>
      <c r="CJ27" s="190"/>
      <c r="CK27" s="190"/>
      <c r="CL27" s="190"/>
      <c r="CM27" s="190"/>
      <c r="CN27" s="190"/>
      <c r="CO27" s="190"/>
      <c r="CP27" s="190"/>
    </row>
    <row r="28" spans="1:94" ht="4.5" customHeight="1" thickBot="1" x14ac:dyDescent="0.2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2">
      <c r="A29" s="432">
        <v>62</v>
      </c>
      <c r="B29" s="1301"/>
      <c r="C29" s="1302"/>
      <c r="D29" s="1302"/>
      <c r="E29" s="1302"/>
      <c r="F29" s="1302"/>
      <c r="G29" s="1302"/>
      <c r="H29" s="1302"/>
      <c r="I29" s="1302"/>
      <c r="J29" s="1302"/>
      <c r="K29" s="1302"/>
      <c r="L29" s="1302"/>
      <c r="M29" s="1302"/>
      <c r="N29" s="1302"/>
      <c r="O29" s="1302"/>
      <c r="P29" s="1302"/>
      <c r="Q29" s="1302"/>
      <c r="R29" s="1302"/>
      <c r="S29" s="1302"/>
      <c r="T29" s="1303"/>
      <c r="U29" s="1447" t="str">
        <f>IF(NOT('DATA ENTRY SHEET'!J81=""),'DATA ENTRY SHEET'!J81,"")</f>
        <v/>
      </c>
      <c r="V29" s="1448"/>
      <c r="W29" s="1448"/>
      <c r="X29" s="1448"/>
      <c r="Y29" s="1448"/>
      <c r="Z29" s="1448"/>
      <c r="AA29" s="1448"/>
      <c r="AB29" s="1449"/>
      <c r="AC29" s="1638" t="str">
        <f>IF('DATA ENTRY SHEET'!AW81&lt;&gt;"",IF(NOT(TRIM(MID($AC$8,FIND(":",$AC$8)+1,9))="EDLP"),IF(NOT(TRIM(MID($AC$8,FIND(":",$AC$8)+1,9))="NON-EDLP"),TEXT('DATA ENTRY SHEET'!AW81,"$#0.00"),_xlfn.CONCAT(TEXT('DATA ENTRY SHEET'!AW81,"$#0.00")," (NON-EDLP, ADJ is $0.00)")),_xlfn.CONCAT(TEXT('DATA ENTRY SHEET'!AW81,"$#0.00")," (EDLP, ADJ is $0.00)")),"")</f>
        <v/>
      </c>
      <c r="AD29" s="1639"/>
      <c r="AE29" s="1639"/>
      <c r="AF29" s="1639"/>
      <c r="AG29" s="1639"/>
      <c r="AH29" s="1639"/>
      <c r="AI29" s="1639"/>
      <c r="AJ29" s="1639"/>
      <c r="AK29" s="1639"/>
      <c r="AL29" s="1639"/>
      <c r="AM29" s="1639"/>
      <c r="AN29" s="1640"/>
      <c r="AO29" s="1450" t="str">
        <f>IF(NOT('DATA ENTRY SHEET'!BG81=""),'DATA ENTRY SHEET'!BG81,"")</f>
        <v/>
      </c>
      <c r="AP29" s="1451"/>
      <c r="AQ29" s="1451"/>
      <c r="AR29" s="1451"/>
      <c r="AS29" s="1452"/>
      <c r="AT29" s="1453" t="e">
        <f>IF($AT$10="REG",(AO29-AC$29)/AO29,IF(AND(NOT(AO29=""),NOT(_xlfn.NUMBERVALUE(RIGHT(LEFT(AC$29,FIND("(",AC$29)-1),LEN(LEFT(AC$29,FIND("(",AC$29)-1))-1))="")),(AO29-_xlfn.NUMBERVALUE(RIGHT(LEFT(AC$29,FIND("(",AC$29)-1),LEN(LEFT(AC$29,FIND("(",AC$29)-1))-1)))/AO29,""))</f>
        <v>#VALUE!</v>
      </c>
      <c r="AU29" s="1454"/>
      <c r="AV29" s="1455"/>
      <c r="AW29" s="1453" t="str">
        <f t="shared" ref="AW29" si="51">IF(AND(NOT(AO29=""),NOT(AC30="")),(AO29-(AC29-AC30))/AO29,"")</f>
        <v/>
      </c>
      <c r="AX29" s="1454"/>
      <c r="AY29" s="1455"/>
      <c r="AZ29" s="1453" t="str">
        <f t="shared" ref="AZ29" si="52">IF(AND(NOT(AO29=""),NOT(AG30="")),(AO29-(AC29-AG30))/AO29,"")</f>
        <v/>
      </c>
      <c r="BA29" s="1454"/>
      <c r="BB29" s="1455"/>
      <c r="BC29" s="1453" t="str">
        <f t="shared" ref="BC29" si="53">IF(AND(NOT(AO29=""),NOT(AK30="")),(AO29-(AC29-AK30))/AO29,"")</f>
        <v/>
      </c>
      <c r="BD29" s="1454"/>
      <c r="BE29" s="1455"/>
      <c r="BF29" s="1459" t="str">
        <f t="shared" ref="BF29" si="54">IF(AND(NOT(AC30=""),NOT(BF30="")),AC30*BF30,"")</f>
        <v/>
      </c>
      <c r="BG29" s="1460"/>
      <c r="BH29" s="1460"/>
      <c r="BI29" s="1460"/>
      <c r="BJ29" s="1460"/>
      <c r="BK29" s="1461"/>
      <c r="BL29" s="1459" t="str">
        <f t="shared" ref="BL29" si="55">IF(AND(NOT(AG30=""),NOT(BL30="")),AG30*BL30,"")</f>
        <v/>
      </c>
      <c r="BM29" s="1460"/>
      <c r="BN29" s="1460"/>
      <c r="BO29" s="1460"/>
      <c r="BP29" s="1460"/>
      <c r="BQ29" s="1461"/>
      <c r="BR29" s="1459" t="str">
        <f t="shared" ref="BR29" si="56">IF(AND(NOT(AK30=""),NOT(BR30="")),AK30*BR30,"")</f>
        <v/>
      </c>
      <c r="BS29" s="1460"/>
      <c r="BT29" s="1460"/>
      <c r="BU29" s="1460"/>
      <c r="BV29" s="1460"/>
      <c r="BW29" s="1461"/>
      <c r="BX29" s="1468" t="str">
        <f>IF(NOT('DATA ENTRY SHEET'!BN81=""),'DATA ENTRY SHEET'!BN81,"")</f>
        <v/>
      </c>
      <c r="BY29" s="1469"/>
      <c r="BZ29" s="1469"/>
      <c r="CA29" s="1470"/>
      <c r="CB29" s="1465" t="str">
        <f>IF(NOT('DATA ENTRY SHEET'!AR81=""),'DATA ENTRY SHEET'!AR81,"")</f>
        <v/>
      </c>
      <c r="CC29" s="1466"/>
      <c r="CD29" s="1467"/>
      <c r="CE29" s="1471"/>
      <c r="CF29" s="1472"/>
      <c r="CG29" s="1472"/>
      <c r="CH29" s="1473"/>
      <c r="CI29" s="190"/>
      <c r="CJ29" s="190"/>
      <c r="CK29" s="190"/>
      <c r="CL29" s="190"/>
      <c r="CM29" s="190"/>
      <c r="CN29" s="190"/>
      <c r="CO29" s="190"/>
      <c r="CP29" s="190"/>
    </row>
    <row r="30" spans="1:94" ht="15" customHeight="1" x14ac:dyDescent="0.2">
      <c r="A30" s="432"/>
      <c r="B30" s="1501" t="str">
        <f>IF(NOT('DATA ENTRY SHEET'!B81=""),'DATA ENTRY SHEET'!B81,"")</f>
        <v/>
      </c>
      <c r="C30" s="1502"/>
      <c r="D30" s="1502"/>
      <c r="E30" s="1502"/>
      <c r="F30" s="1502"/>
      <c r="G30" s="1502"/>
      <c r="H30" s="1502"/>
      <c r="I30" s="1502"/>
      <c r="J30" s="1502"/>
      <c r="K30" s="1502"/>
      <c r="L30" s="1502"/>
      <c r="M30" s="1502"/>
      <c r="N30" s="1502"/>
      <c r="O30" s="1502"/>
      <c r="P30" s="1502"/>
      <c r="Q30" s="1502"/>
      <c r="R30" s="1502"/>
      <c r="S30" s="1502"/>
      <c r="T30" s="1503"/>
      <c r="U30" s="1641" t="str">
        <f>IF(NOT('DATA ENTRY SHEET'!AD81=""),'DATA ENTRY SHEET'!AD81,"")</f>
        <v/>
      </c>
      <c r="V30" s="1642"/>
      <c r="W30" s="1642"/>
      <c r="X30" s="1642"/>
      <c r="Y30" s="1642"/>
      <c r="Z30" s="1642"/>
      <c r="AA30" s="1642"/>
      <c r="AB30" s="1643"/>
      <c r="AC30" s="1644" t="str">
        <f>IF(NOT('DATA ENTRY SHEET'!BA81=""),IF('DATA ENTRY SHEET'!F81="","UPK?",TEXT('DATA ENTRY SHEET'!BA81/'DATA ENTRY SHEET'!F81,"$#0.00")),"")</f>
        <v/>
      </c>
      <c r="AD30" s="1645"/>
      <c r="AE30" s="1645"/>
      <c r="AF30" s="1646"/>
      <c r="AG30" s="1644" t="str">
        <f>IF(NOT('DATA ENTRY SHEET'!BB81=""),IF('DATA ENTRY SHEET'!F81="","UPK?",TEXT('DATA ENTRY SHEET'!BB81/'DATA ENTRY SHEET'!F81,"$#0.00")),"")</f>
        <v/>
      </c>
      <c r="AH30" s="1645"/>
      <c r="AI30" s="1645"/>
      <c r="AJ30" s="1646"/>
      <c r="AK30" s="1644" t="str">
        <f>IF(NOT('DATA ENTRY SHEET'!BC81=""),IF('DATA ENTRY SHEET'!F81="","UPK?",TEXT('DATA ENTRY SHEET'!BC81/'DATA ENTRY SHEET'!F81,"$#0.00")),"")</f>
        <v/>
      </c>
      <c r="AL30" s="1645"/>
      <c r="AM30" s="1645"/>
      <c r="AN30" s="1646"/>
      <c r="AO30" s="1510" t="str">
        <f>IF(NOT('DATA ENTRY SHEET'!BH81=""),'DATA ENTRY SHEET'!BH81,"")</f>
        <v/>
      </c>
      <c r="AP30" s="1511"/>
      <c r="AQ30" s="1511"/>
      <c r="AR30" s="1511"/>
      <c r="AS30" s="1512"/>
      <c r="AT30" s="1492" t="e">
        <f t="shared" ref="AT30:AT32" si="57">IF($AT$10="REG",(AO30-AC$29)/AO30,IF(AND(NOT(AO30=""),NOT(_xlfn.NUMBERVALUE(RIGHT(LEFT(AC$29,FIND("(",AC$29)-1),LEN(LEFT(AC$29,FIND("(",AC$29)-1))-1))="")),(AO30-_xlfn.NUMBERVALUE(RIGHT(LEFT(AC$29,FIND("(",AC$29)-1),LEN(LEFT(AC$29,FIND("(",AC$29)-1))-1)))/AO30,""))</f>
        <v>#VALUE!</v>
      </c>
      <c r="AU30" s="1493"/>
      <c r="AV30" s="1494"/>
      <c r="AW30" s="1492" t="str">
        <f t="shared" ref="AW30" si="58">IF(AND(NOT(AO30=""),NOT(AC30="")),(AO30-(AC29-AC30))/AO30,"")</f>
        <v/>
      </c>
      <c r="AX30" s="1493"/>
      <c r="AY30" s="1494"/>
      <c r="AZ30" s="1492" t="str">
        <f t="shared" ref="AZ30" si="59">IF(AND(NOT(AO30=""),NOT(AG30="")),(AO30-(AC29-AG30))/AO30,"")</f>
        <v/>
      </c>
      <c r="BA30" s="1493"/>
      <c r="BB30" s="1494"/>
      <c r="BC30" s="1492" t="str">
        <f t="shared" ref="BC30" si="60">IF(AND(NOT(AO30=""),NOT(AK30="")),(AO30-(AC29-AK30))/AO30,"")</f>
        <v/>
      </c>
      <c r="BD30" s="1493"/>
      <c r="BE30" s="1494"/>
      <c r="BF30" s="1480" t="str">
        <f>IF(NOT('DATA ENTRY SHEET'!BK81=""),'DATA ENTRY SHEET'!BK81,"")</f>
        <v/>
      </c>
      <c r="BG30" s="1481"/>
      <c r="BH30" s="1481"/>
      <c r="BI30" s="1481"/>
      <c r="BJ30" s="1481"/>
      <c r="BK30" s="1482"/>
      <c r="BL30" s="1480" t="str">
        <f>IF(NOT('DATA ENTRY SHEET'!BL81=""),'DATA ENTRY SHEET'!BL81,"")</f>
        <v/>
      </c>
      <c r="BM30" s="1481"/>
      <c r="BN30" s="1481"/>
      <c r="BO30" s="1481"/>
      <c r="BP30" s="1481"/>
      <c r="BQ30" s="1482"/>
      <c r="BR30" s="1480" t="str">
        <f>IF(NOT('DATA ENTRY SHEET'!BM81=""),'DATA ENTRY SHEET'!BM81,"")</f>
        <v/>
      </c>
      <c r="BS30" s="1481"/>
      <c r="BT30" s="1481"/>
      <c r="BU30" s="1481"/>
      <c r="BV30" s="1481"/>
      <c r="BW30" s="1482"/>
      <c r="BX30" s="1483" t="str">
        <f>IF(NOT('DATA ENTRY SHEET'!BO81=""),'DATA ENTRY SHEET'!BO81,"")</f>
        <v/>
      </c>
      <c r="BY30" s="1484"/>
      <c r="BZ30" s="1484"/>
      <c r="CA30" s="1485"/>
      <c r="CB30" s="1486"/>
      <c r="CC30" s="1487"/>
      <c r="CD30" s="1488"/>
      <c r="CE30" s="1474"/>
      <c r="CF30" s="1475"/>
      <c r="CG30" s="1475"/>
      <c r="CH30" s="1476"/>
      <c r="CI30" s="190"/>
      <c r="CJ30" s="190"/>
      <c r="CK30" s="190"/>
      <c r="CL30" s="190"/>
      <c r="CM30" s="190"/>
      <c r="CN30" s="190"/>
      <c r="CO30" s="190"/>
      <c r="CP30" s="190"/>
    </row>
    <row r="31" spans="1:94" ht="15" customHeight="1" x14ac:dyDescent="0.2">
      <c r="A31" s="432"/>
      <c r="B31" s="1501" t="str">
        <f>IF(NOT('DATA ENTRY SHEET'!C81=""),'DATA ENTRY SHEET'!C81,"")</f>
        <v/>
      </c>
      <c r="C31" s="1502"/>
      <c r="D31" s="1502"/>
      <c r="E31" s="1502"/>
      <c r="F31" s="1502"/>
      <c r="G31" s="1502"/>
      <c r="H31" s="1502"/>
      <c r="I31" s="1502"/>
      <c r="J31" s="1502"/>
      <c r="K31" s="1502"/>
      <c r="L31" s="1502"/>
      <c r="M31" s="1502"/>
      <c r="N31" s="1502"/>
      <c r="O31" s="1502"/>
      <c r="P31" s="1502"/>
      <c r="Q31" s="1502"/>
      <c r="R31" s="1502"/>
      <c r="S31" s="1502"/>
      <c r="T31" s="796" t="str">
        <f>IF('DATA ENTRY SHEET'!AG81&lt;&gt;"",LEFT('DATA ENTRY SHEET'!AG81,1),"")</f>
        <v/>
      </c>
      <c r="U31" s="1650" t="str">
        <f>IF(NOT('DATA ENTRY SHEET'!AF81=""),'DATA ENTRY SHEET'!AF81,"")</f>
        <v/>
      </c>
      <c r="V31" s="1651"/>
      <c r="W31" s="1651"/>
      <c r="X31" s="1651"/>
      <c r="Y31" s="1651"/>
      <c r="Z31" s="1651"/>
      <c r="AA31" s="1651"/>
      <c r="AB31" s="1652"/>
      <c r="AC31" s="1564" t="e">
        <f t="shared" ref="AC31" si="61">(AC29-(AC29-AC30))/AC29</f>
        <v>#VALUE!</v>
      </c>
      <c r="AD31" s="1562"/>
      <c r="AE31" s="1562"/>
      <c r="AF31" s="1563"/>
      <c r="AG31" s="1564" t="e">
        <f t="shared" ref="AG31" si="62">(AC29-(AC29-AG30))/AC29</f>
        <v>#VALUE!</v>
      </c>
      <c r="AH31" s="1562"/>
      <c r="AI31" s="1562"/>
      <c r="AJ31" s="1563"/>
      <c r="AK31" s="1564" t="e">
        <f t="shared" ref="AK31" si="63">(AC29-(AC29-AK30))/AC29</f>
        <v>#VALUE!</v>
      </c>
      <c r="AL31" s="1562"/>
      <c r="AM31" s="1562"/>
      <c r="AN31" s="1563"/>
      <c r="AO31" s="1510" t="str">
        <f>IF(NOT('DATA ENTRY SHEET'!BI81=""),'DATA ENTRY SHEET'!BI81,"")</f>
        <v/>
      </c>
      <c r="AP31" s="1511"/>
      <c r="AQ31" s="1511"/>
      <c r="AR31" s="1511"/>
      <c r="AS31" s="1512"/>
      <c r="AT31" s="1492" t="e">
        <f t="shared" si="57"/>
        <v>#VALUE!</v>
      </c>
      <c r="AU31" s="1493"/>
      <c r="AV31" s="1494"/>
      <c r="AW31" s="1492" t="str">
        <f t="shared" ref="AW31" si="64">IF(AND(NOT(AO31=""),NOT(AC30="")),(AO31-(AC29-AC30))/AO31,"")</f>
        <v/>
      </c>
      <c r="AX31" s="1493"/>
      <c r="AY31" s="1494"/>
      <c r="AZ31" s="1492" t="str">
        <f t="shared" ref="AZ31" si="65">IF(AND(NOT(AO31=""),NOT(AG30="")),(AO31-(AC29-AG30))/AO31,"")</f>
        <v/>
      </c>
      <c r="BA31" s="1493"/>
      <c r="BB31" s="1494"/>
      <c r="BC31" s="1492" t="str">
        <f t="shared" ref="BC31" si="66">IF(AND(NOT(AO31=""),NOT(AK30="")),(AO31-(AC29-AK30))/AO31,"")</f>
        <v/>
      </c>
      <c r="BD31" s="1493"/>
      <c r="BE31" s="1494"/>
      <c r="BF31" s="1489" t="str">
        <f t="shared" ref="BF31" si="67">IF(AND(NOT(BF30=""),NOT(AC30="")),BF30*(AC29-AC30),"")</f>
        <v/>
      </c>
      <c r="BG31" s="1490"/>
      <c r="BH31" s="1490"/>
      <c r="BI31" s="1490"/>
      <c r="BJ31" s="1490"/>
      <c r="BK31" s="1491"/>
      <c r="BL31" s="1489" t="str">
        <f t="shared" ref="BL31" si="68">IF(AND(NOT(BL30=""),NOT(AG30="")),BL30*(AC29-AG30),"")</f>
        <v/>
      </c>
      <c r="BM31" s="1490"/>
      <c r="BN31" s="1490"/>
      <c r="BO31" s="1490"/>
      <c r="BP31" s="1490"/>
      <c r="BQ31" s="1491"/>
      <c r="BR31" s="1489" t="str">
        <f t="shared" ref="BR31" si="69">IF(AND(NOT(BR30=""),NOT(AK30="")),BR30*(AC29-AK30),"")</f>
        <v/>
      </c>
      <c r="BS31" s="1490"/>
      <c r="BT31" s="1490"/>
      <c r="BU31" s="1490"/>
      <c r="BV31" s="1490"/>
      <c r="BW31" s="1491"/>
      <c r="BX31" s="1483" t="str">
        <f>IF(NOT('DATA ENTRY SHEET'!BP81=""),'DATA ENTRY SHEET'!BP81,"")</f>
        <v/>
      </c>
      <c r="BY31" s="1484"/>
      <c r="BZ31" s="1484"/>
      <c r="CA31" s="1485"/>
      <c r="CB31" s="1513" t="str">
        <f>IF(NOT('DATA ENTRY SHEET'!AP81=""),'DATA ENTRY SHEET'!AP81,"")</f>
        <v/>
      </c>
      <c r="CC31" s="1514"/>
      <c r="CD31" s="1515"/>
      <c r="CE31" s="1474"/>
      <c r="CF31" s="1475"/>
      <c r="CG31" s="1475"/>
      <c r="CH31" s="1476"/>
      <c r="CI31" s="190"/>
      <c r="CJ31" s="190"/>
      <c r="CK31" s="190"/>
      <c r="CL31" s="190"/>
      <c r="CM31" s="190"/>
      <c r="CN31" s="190"/>
      <c r="CO31" s="190"/>
      <c r="CP31" s="190"/>
    </row>
    <row r="32" spans="1:94" ht="15" customHeight="1" thickBot="1" x14ac:dyDescent="0.25">
      <c r="A32" s="432"/>
      <c r="B32" s="1516" t="str">
        <f>IF(NOT('DATA ENTRY SHEET'!D81=""),'DATA ENTRY SHEET'!D81,"")</f>
        <v/>
      </c>
      <c r="C32" s="1517"/>
      <c r="D32" s="1517"/>
      <c r="E32" s="1518"/>
      <c r="F32" s="1519" t="str">
        <f>IF(NOT('DATA ENTRY SHEET'!E81=""),'DATA ENTRY SHEET'!E81,"")</f>
        <v/>
      </c>
      <c r="G32" s="1520"/>
      <c r="H32" s="1521"/>
      <c r="I32" s="1522" t="str">
        <f>IF(NOT('DATA ENTRY SHEET'!F81=""),'DATA ENTRY SHEET'!F81,"")</f>
        <v/>
      </c>
      <c r="J32" s="1518"/>
      <c r="K32" s="1522" t="str">
        <f>IF(NOT('DATA ENTRY SHEET'!G81=""),'DATA ENTRY SHEET'!G81,"")</f>
        <v/>
      </c>
      <c r="L32" s="1518"/>
      <c r="M32" s="1523" t="str">
        <f>IF(NOT('DATA ENTRY SHEET'!H81=""),'DATA ENTRY SHEET'!H81,"")</f>
        <v/>
      </c>
      <c r="N32" s="1524"/>
      <c r="O32" s="1524"/>
      <c r="P32" s="1524"/>
      <c r="Q32" s="1525"/>
      <c r="R32" s="1522" t="str">
        <f>IF(NOT('DATA ENTRY SHEET'!I81=""),'DATA ENTRY SHEET'!I81,"")</f>
        <v/>
      </c>
      <c r="S32" s="1517"/>
      <c r="T32" s="1518"/>
      <c r="U32" s="1647" t="str">
        <f>IF(NOT('DATA ENTRY SHEET'!AE81=""),'DATA ENTRY SHEET'!AE81,"")</f>
        <v/>
      </c>
      <c r="V32" s="1648"/>
      <c r="W32" s="1648"/>
      <c r="X32" s="1648"/>
      <c r="Y32" s="1648"/>
      <c r="Z32" s="1648"/>
      <c r="AA32" s="1648"/>
      <c r="AB32" s="1649"/>
      <c r="AC32" s="1529" t="e">
        <f t="shared" ref="AC32" si="70">SUM(I32*AC30)</f>
        <v>#VALUE!</v>
      </c>
      <c r="AD32" s="1530"/>
      <c r="AE32" s="1530"/>
      <c r="AF32" s="1531"/>
      <c r="AG32" s="1529" t="e">
        <f t="shared" ref="AG32" si="71">SUM(I32*AG30)</f>
        <v>#VALUE!</v>
      </c>
      <c r="AH32" s="1530"/>
      <c r="AI32" s="1530"/>
      <c r="AJ32" s="1531"/>
      <c r="AK32" s="1529" t="e">
        <f t="shared" ref="AK32" si="72">SUM(I32*AK30)</f>
        <v>#VALUE!</v>
      </c>
      <c r="AL32" s="1530"/>
      <c r="AM32" s="1530"/>
      <c r="AN32" s="1531"/>
      <c r="AO32" s="1544" t="str">
        <f>IF(NOT('DATA ENTRY SHEET'!BJ81=""),'DATA ENTRY SHEET'!BJ81,"")</f>
        <v/>
      </c>
      <c r="AP32" s="1545"/>
      <c r="AQ32" s="1545"/>
      <c r="AR32" s="1545"/>
      <c r="AS32" s="1546"/>
      <c r="AT32" s="1547" t="e">
        <f t="shared" si="57"/>
        <v>#VALUE!</v>
      </c>
      <c r="AU32" s="1548"/>
      <c r="AV32" s="1549"/>
      <c r="AW32" s="1547" t="str">
        <f t="shared" ref="AW32" si="73">IF(AND(NOT(AO32=""),NOT(AC30="")),(AO32-(AC29-AC30))/AO32,"")</f>
        <v/>
      </c>
      <c r="AX32" s="1548"/>
      <c r="AY32" s="1549"/>
      <c r="AZ32" s="1547" t="str">
        <f t="shared" ref="AZ32" si="74">IF(AND(NOT(AO32=""),NOT(AG30="")),(AO32-(AC29-AG30))/AO32,"")</f>
        <v/>
      </c>
      <c r="BA32" s="1548"/>
      <c r="BB32" s="1549"/>
      <c r="BC32" s="1547" t="str">
        <f t="shared" ref="BC32" si="75">IF(AND(NOT(AO32=""),NOT(AK30="")),(AO32-(AC29-AK30))/AO32,"")</f>
        <v/>
      </c>
      <c r="BD32" s="1548"/>
      <c r="BE32" s="1549"/>
      <c r="BF32" s="1654"/>
      <c r="BG32" s="1655"/>
      <c r="BH32" s="1655"/>
      <c r="BI32" s="1655"/>
      <c r="BJ32" s="1655"/>
      <c r="BK32" s="1655"/>
      <c r="BL32" s="1655"/>
      <c r="BM32" s="1655"/>
      <c r="BN32" s="1655"/>
      <c r="BO32" s="1655"/>
      <c r="BP32" s="1655"/>
      <c r="BQ32" s="1656"/>
      <c r="BR32" s="1657" t="s">
        <v>825</v>
      </c>
      <c r="BS32" s="1569"/>
      <c r="BT32" s="1569"/>
      <c r="BU32" s="1569" t="str">
        <f>IF(NOT('DATA ENTRY SHEET'!AU81=""),'DATA ENTRY SHEET'!AU81,"")</f>
        <v/>
      </c>
      <c r="BV32" s="1569"/>
      <c r="BW32" s="1570"/>
      <c r="BX32" s="1571"/>
      <c r="BY32" s="1572"/>
      <c r="BZ32" s="1572"/>
      <c r="CA32" s="1573"/>
      <c r="CB32" s="1556" t="str">
        <f>IF(NOT('DATA ENTRY SHEET'!AQ81=""),'DATA ENTRY SHEET'!AQ81,"")</f>
        <v/>
      </c>
      <c r="CC32" s="1557"/>
      <c r="CD32" s="1558"/>
      <c r="CE32" s="1477"/>
      <c r="CF32" s="1478"/>
      <c r="CG32" s="1478"/>
      <c r="CH32" s="1479"/>
      <c r="CI32" s="190"/>
      <c r="CJ32" s="190"/>
      <c r="CK32" s="190"/>
      <c r="CL32" s="190"/>
      <c r="CM32" s="190"/>
      <c r="CN32" s="190"/>
      <c r="CO32" s="190"/>
      <c r="CP32" s="190"/>
    </row>
    <row r="33" spans="1:94" ht="4.5" customHeight="1" thickBot="1" x14ac:dyDescent="0.2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2">
      <c r="A34" s="432">
        <v>63</v>
      </c>
      <c r="B34" s="1301"/>
      <c r="C34" s="1302"/>
      <c r="D34" s="1302"/>
      <c r="E34" s="1302"/>
      <c r="F34" s="1302"/>
      <c r="G34" s="1302"/>
      <c r="H34" s="1302"/>
      <c r="I34" s="1302"/>
      <c r="J34" s="1302"/>
      <c r="K34" s="1302"/>
      <c r="L34" s="1302"/>
      <c r="M34" s="1302"/>
      <c r="N34" s="1302"/>
      <c r="O34" s="1302"/>
      <c r="P34" s="1302"/>
      <c r="Q34" s="1302"/>
      <c r="R34" s="1302"/>
      <c r="S34" s="1302"/>
      <c r="T34" s="1303"/>
      <c r="U34" s="1447" t="str">
        <f>IF(NOT('DATA ENTRY SHEET'!J82=""),'DATA ENTRY SHEET'!J82,"")</f>
        <v/>
      </c>
      <c r="V34" s="1448"/>
      <c r="W34" s="1448"/>
      <c r="X34" s="1448"/>
      <c r="Y34" s="1448"/>
      <c r="Z34" s="1448"/>
      <c r="AA34" s="1448"/>
      <c r="AB34" s="1449"/>
      <c r="AC34" s="1638" t="str">
        <f>IF('DATA ENTRY SHEET'!AW82&lt;&gt;"",IF(NOT(TRIM(MID($AC$8,FIND(":",$AC$8)+1,9))="EDLP"),IF(NOT(TRIM(MID($AC$8,FIND(":",$AC$8)+1,9))="NON-EDLP"),TEXT('DATA ENTRY SHEET'!AW82,"$#0.00"),_xlfn.CONCAT(TEXT('DATA ENTRY SHEET'!AW82,"$#0.00")," (NON-EDLP, ADJ is $0.00)")),_xlfn.CONCAT(TEXT('DATA ENTRY SHEET'!AW82,"$#0.00")," (EDLP, ADJ is $0.00)")),"")</f>
        <v/>
      </c>
      <c r="AD34" s="1639"/>
      <c r="AE34" s="1639"/>
      <c r="AF34" s="1639"/>
      <c r="AG34" s="1639"/>
      <c r="AH34" s="1639"/>
      <c r="AI34" s="1639"/>
      <c r="AJ34" s="1639"/>
      <c r="AK34" s="1639"/>
      <c r="AL34" s="1639"/>
      <c r="AM34" s="1639"/>
      <c r="AN34" s="1640"/>
      <c r="AO34" s="1450" t="str">
        <f>IF(NOT('DATA ENTRY SHEET'!BG82=""),'DATA ENTRY SHEET'!BG82,"")</f>
        <v/>
      </c>
      <c r="AP34" s="1451"/>
      <c r="AQ34" s="1451"/>
      <c r="AR34" s="1451"/>
      <c r="AS34" s="1452"/>
      <c r="AT34" s="1453" t="e">
        <f>IF($AT$10="REG",(AO34-AC$34)/AO34,IF(AND(NOT(AO34=""),NOT(_xlfn.NUMBERVALUE(RIGHT(LEFT(AC$34,FIND("(",AC$34)-1),LEN(LEFT(AC$34,FIND("(",AC$34)-1))-1))="")),(AO34-_xlfn.NUMBERVALUE(RIGHT(LEFT(AC$34,FIND("(",AC$34)-1),LEN(LEFT(AC$34,FIND("(",AC$34)-1))-1)))/AO34,""))</f>
        <v>#VALUE!</v>
      </c>
      <c r="AU34" s="1454"/>
      <c r="AV34" s="1455"/>
      <c r="AW34" s="1453" t="str">
        <f t="shared" ref="AW34" si="76">IF(AND(NOT(AO34=""),NOT(AC35="")),(AO34-(AC34-AC35))/AO34,"")</f>
        <v/>
      </c>
      <c r="AX34" s="1454"/>
      <c r="AY34" s="1455"/>
      <c r="AZ34" s="1453" t="str">
        <f t="shared" ref="AZ34" si="77">IF(AND(NOT(AO34=""),NOT(AG35="")),(AO34-(AC34-AG35))/AO34,"")</f>
        <v/>
      </c>
      <c r="BA34" s="1454"/>
      <c r="BB34" s="1455"/>
      <c r="BC34" s="1453" t="str">
        <f t="shared" ref="BC34" si="78">IF(AND(NOT(AO34=""),NOT(AK35="")),(AO34-(AC34-AK35))/AO34,"")</f>
        <v/>
      </c>
      <c r="BD34" s="1454"/>
      <c r="BE34" s="1455"/>
      <c r="BF34" s="1459" t="str">
        <f t="shared" ref="BF34" si="79">IF(AND(NOT(AC35=""),NOT(BF35="")),AC35*BF35,"")</f>
        <v/>
      </c>
      <c r="BG34" s="1460"/>
      <c r="BH34" s="1460"/>
      <c r="BI34" s="1460"/>
      <c r="BJ34" s="1460"/>
      <c r="BK34" s="1461"/>
      <c r="BL34" s="1459" t="str">
        <f t="shared" ref="BL34" si="80">IF(AND(NOT(AG35=""),NOT(BL35="")),AG35*BL35,"")</f>
        <v/>
      </c>
      <c r="BM34" s="1460"/>
      <c r="BN34" s="1460"/>
      <c r="BO34" s="1460"/>
      <c r="BP34" s="1460"/>
      <c r="BQ34" s="1461"/>
      <c r="BR34" s="1459" t="str">
        <f t="shared" ref="BR34" si="81">IF(AND(NOT(AK35=""),NOT(BR35="")),AK35*BR35,"")</f>
        <v/>
      </c>
      <c r="BS34" s="1460"/>
      <c r="BT34" s="1460"/>
      <c r="BU34" s="1460"/>
      <c r="BV34" s="1460"/>
      <c r="BW34" s="1461"/>
      <c r="BX34" s="1468" t="str">
        <f>IF(NOT('DATA ENTRY SHEET'!BN82=""),'DATA ENTRY SHEET'!BN82,"")</f>
        <v/>
      </c>
      <c r="BY34" s="1469"/>
      <c r="BZ34" s="1469"/>
      <c r="CA34" s="1470"/>
      <c r="CB34" s="1465" t="str">
        <f>IF(NOT('DATA ENTRY SHEET'!AR82=""),'DATA ENTRY SHEET'!AR82,"")</f>
        <v/>
      </c>
      <c r="CC34" s="1466"/>
      <c r="CD34" s="1467"/>
      <c r="CE34" s="1471"/>
      <c r="CF34" s="1472"/>
      <c r="CG34" s="1472"/>
      <c r="CH34" s="1473"/>
      <c r="CI34" s="190"/>
      <c r="CJ34" s="190"/>
      <c r="CK34" s="190"/>
      <c r="CL34" s="190"/>
      <c r="CM34" s="190"/>
      <c r="CN34" s="190"/>
      <c r="CO34" s="190"/>
      <c r="CP34" s="190"/>
    </row>
    <row r="35" spans="1:94" ht="15" customHeight="1" x14ac:dyDescent="0.2">
      <c r="A35" s="432"/>
      <c r="B35" s="1501" t="str">
        <f>IF(NOT('DATA ENTRY SHEET'!B82=""),'DATA ENTRY SHEET'!B82,"")</f>
        <v/>
      </c>
      <c r="C35" s="1502"/>
      <c r="D35" s="1502"/>
      <c r="E35" s="1502"/>
      <c r="F35" s="1502"/>
      <c r="G35" s="1502"/>
      <c r="H35" s="1502"/>
      <c r="I35" s="1502"/>
      <c r="J35" s="1502"/>
      <c r="K35" s="1502"/>
      <c r="L35" s="1502"/>
      <c r="M35" s="1502"/>
      <c r="N35" s="1502"/>
      <c r="O35" s="1502"/>
      <c r="P35" s="1502"/>
      <c r="Q35" s="1502"/>
      <c r="R35" s="1502"/>
      <c r="S35" s="1502"/>
      <c r="T35" s="1503"/>
      <c r="U35" s="1641" t="str">
        <f>IF(NOT('DATA ENTRY SHEET'!AD82=""),'DATA ENTRY SHEET'!AD82,"")</f>
        <v/>
      </c>
      <c r="V35" s="1642"/>
      <c r="W35" s="1642"/>
      <c r="X35" s="1642"/>
      <c r="Y35" s="1642"/>
      <c r="Z35" s="1642"/>
      <c r="AA35" s="1642"/>
      <c r="AB35" s="1643"/>
      <c r="AC35" s="1644" t="str">
        <f>IF(NOT('DATA ENTRY SHEET'!BA82=""),IF('DATA ENTRY SHEET'!F82="","UPK?",TEXT('DATA ENTRY SHEET'!BA82/'DATA ENTRY SHEET'!F82,"$#0.00")),"")</f>
        <v/>
      </c>
      <c r="AD35" s="1645"/>
      <c r="AE35" s="1645"/>
      <c r="AF35" s="1646"/>
      <c r="AG35" s="1644" t="str">
        <f>IF(NOT('DATA ENTRY SHEET'!BB82=""),IF('DATA ENTRY SHEET'!F82="","UPK?",TEXT('DATA ENTRY SHEET'!BB82/'DATA ENTRY SHEET'!F82,"$#0.00")),"")</f>
        <v/>
      </c>
      <c r="AH35" s="1645"/>
      <c r="AI35" s="1645"/>
      <c r="AJ35" s="1646"/>
      <c r="AK35" s="1644" t="str">
        <f>IF(NOT('DATA ENTRY SHEET'!BC82=""),IF('DATA ENTRY SHEET'!F82="","UPK?",TEXT('DATA ENTRY SHEET'!BC82/'DATA ENTRY SHEET'!F82,"$#0.00")),"")</f>
        <v/>
      </c>
      <c r="AL35" s="1645"/>
      <c r="AM35" s="1645"/>
      <c r="AN35" s="1646"/>
      <c r="AO35" s="1510" t="str">
        <f>IF(NOT('DATA ENTRY SHEET'!BH82=""),'DATA ENTRY SHEET'!BH82,"")</f>
        <v/>
      </c>
      <c r="AP35" s="1511"/>
      <c r="AQ35" s="1511"/>
      <c r="AR35" s="1511"/>
      <c r="AS35" s="1512"/>
      <c r="AT35" s="1492" t="e">
        <f t="shared" ref="AT35:AT37" si="82">IF($AT$10="REG",(AO35-AC$34)/AO35,IF(AND(NOT(AO35=""),NOT(_xlfn.NUMBERVALUE(RIGHT(LEFT(AC$34,FIND("(",AC$34)-1),LEN(LEFT(AC$34,FIND("(",AC$34)-1))-1))="")),(AO35-_xlfn.NUMBERVALUE(RIGHT(LEFT(AC$34,FIND("(",AC$34)-1),LEN(LEFT(AC$34,FIND("(",AC$34)-1))-1)))/AO35,""))</f>
        <v>#VALUE!</v>
      </c>
      <c r="AU35" s="1493"/>
      <c r="AV35" s="1494"/>
      <c r="AW35" s="1492" t="str">
        <f t="shared" ref="AW35" si="83">IF(AND(NOT(AO35=""),NOT(AC35="")),(AO35-(AC34-AC35))/AO35,"")</f>
        <v/>
      </c>
      <c r="AX35" s="1493"/>
      <c r="AY35" s="1494"/>
      <c r="AZ35" s="1492" t="str">
        <f t="shared" ref="AZ35" si="84">IF(AND(NOT(AO35=""),NOT(AG35="")),(AO35-(AC34-AG35))/AO35,"")</f>
        <v/>
      </c>
      <c r="BA35" s="1493"/>
      <c r="BB35" s="1494"/>
      <c r="BC35" s="1492" t="str">
        <f t="shared" ref="BC35" si="85">IF(AND(NOT(AO35=""),NOT(AK35="")),(AO35-(AC34-AK35))/AO35,"")</f>
        <v/>
      </c>
      <c r="BD35" s="1493"/>
      <c r="BE35" s="1494"/>
      <c r="BF35" s="1480" t="str">
        <f>IF(NOT('DATA ENTRY SHEET'!BK82=""),'DATA ENTRY SHEET'!BK82,"")</f>
        <v/>
      </c>
      <c r="BG35" s="1481"/>
      <c r="BH35" s="1481"/>
      <c r="BI35" s="1481"/>
      <c r="BJ35" s="1481"/>
      <c r="BK35" s="1482"/>
      <c r="BL35" s="1480" t="str">
        <f>IF(NOT('DATA ENTRY SHEET'!BL82=""),'DATA ENTRY SHEET'!BL82,"")</f>
        <v/>
      </c>
      <c r="BM35" s="1481"/>
      <c r="BN35" s="1481"/>
      <c r="BO35" s="1481"/>
      <c r="BP35" s="1481"/>
      <c r="BQ35" s="1482"/>
      <c r="BR35" s="1480" t="str">
        <f>IF(NOT('DATA ENTRY SHEET'!BM82=""),'DATA ENTRY SHEET'!BM82,"")</f>
        <v/>
      </c>
      <c r="BS35" s="1481"/>
      <c r="BT35" s="1481"/>
      <c r="BU35" s="1481"/>
      <c r="BV35" s="1481"/>
      <c r="BW35" s="1482"/>
      <c r="BX35" s="1483" t="str">
        <f>IF(NOT('DATA ENTRY SHEET'!BO82=""),'DATA ENTRY SHEET'!BO82,"")</f>
        <v/>
      </c>
      <c r="BY35" s="1484"/>
      <c r="BZ35" s="1484"/>
      <c r="CA35" s="1485"/>
      <c r="CB35" s="1486"/>
      <c r="CC35" s="1487"/>
      <c r="CD35" s="1488"/>
      <c r="CE35" s="1474"/>
      <c r="CF35" s="1475"/>
      <c r="CG35" s="1475"/>
      <c r="CH35" s="1476"/>
      <c r="CI35" s="190"/>
      <c r="CJ35" s="190"/>
      <c r="CK35" s="190"/>
      <c r="CL35" s="190"/>
      <c r="CM35" s="190"/>
      <c r="CN35" s="190"/>
      <c r="CO35" s="190"/>
      <c r="CP35" s="190"/>
    </row>
    <row r="36" spans="1:94" ht="15" customHeight="1" x14ac:dyDescent="0.2">
      <c r="A36" s="432"/>
      <c r="B36" s="1501" t="str">
        <f>IF(NOT('DATA ENTRY SHEET'!C82=""),'DATA ENTRY SHEET'!C82,"")</f>
        <v/>
      </c>
      <c r="C36" s="1502"/>
      <c r="D36" s="1502"/>
      <c r="E36" s="1502"/>
      <c r="F36" s="1502"/>
      <c r="G36" s="1502"/>
      <c r="H36" s="1502"/>
      <c r="I36" s="1502"/>
      <c r="J36" s="1502"/>
      <c r="K36" s="1502"/>
      <c r="L36" s="1502"/>
      <c r="M36" s="1502"/>
      <c r="N36" s="1502"/>
      <c r="O36" s="1502"/>
      <c r="P36" s="1502"/>
      <c r="Q36" s="1502"/>
      <c r="R36" s="1502"/>
      <c r="S36" s="1502"/>
      <c r="T36" s="796" t="str">
        <f>IF('DATA ENTRY SHEET'!AG82&lt;&gt;"",LEFT('DATA ENTRY SHEET'!AG82,1),"")</f>
        <v/>
      </c>
      <c r="U36" s="1650" t="str">
        <f>IF(NOT('DATA ENTRY SHEET'!AF82=""),'DATA ENTRY SHEET'!AF82,"")</f>
        <v/>
      </c>
      <c r="V36" s="1651"/>
      <c r="W36" s="1651"/>
      <c r="X36" s="1651"/>
      <c r="Y36" s="1651"/>
      <c r="Z36" s="1651"/>
      <c r="AA36" s="1651"/>
      <c r="AB36" s="1652"/>
      <c r="AC36" s="1564" t="e">
        <f t="shared" ref="AC36" si="86">(AC34-(AC34-AC35))/AC34</f>
        <v>#VALUE!</v>
      </c>
      <c r="AD36" s="1562"/>
      <c r="AE36" s="1562"/>
      <c r="AF36" s="1563"/>
      <c r="AG36" s="1564" t="e">
        <f t="shared" ref="AG36" si="87">(AC34-(AC34-AG35))/AC34</f>
        <v>#VALUE!</v>
      </c>
      <c r="AH36" s="1562"/>
      <c r="AI36" s="1562"/>
      <c r="AJ36" s="1563"/>
      <c r="AK36" s="1564" t="e">
        <f t="shared" ref="AK36" si="88">(AC34-(AC34-AK35))/AC34</f>
        <v>#VALUE!</v>
      </c>
      <c r="AL36" s="1562"/>
      <c r="AM36" s="1562"/>
      <c r="AN36" s="1563"/>
      <c r="AO36" s="1510" t="str">
        <f>IF(NOT('DATA ENTRY SHEET'!BI82=""),'DATA ENTRY SHEET'!BI82,"")</f>
        <v/>
      </c>
      <c r="AP36" s="1511"/>
      <c r="AQ36" s="1511"/>
      <c r="AR36" s="1511"/>
      <c r="AS36" s="1512"/>
      <c r="AT36" s="1492" t="e">
        <f t="shared" si="82"/>
        <v>#VALUE!</v>
      </c>
      <c r="AU36" s="1493"/>
      <c r="AV36" s="1494"/>
      <c r="AW36" s="1492" t="str">
        <f t="shared" ref="AW36" si="89">IF(AND(NOT(AO36=""),NOT(AC35="")),(AO36-(AC34-AC35))/AO36,"")</f>
        <v/>
      </c>
      <c r="AX36" s="1493"/>
      <c r="AY36" s="1494"/>
      <c r="AZ36" s="1492" t="str">
        <f t="shared" ref="AZ36" si="90">IF(AND(NOT(AO36=""),NOT(AG35="")),(AO36-(AC34-AG35))/AO36,"")</f>
        <v/>
      </c>
      <c r="BA36" s="1493"/>
      <c r="BB36" s="1494"/>
      <c r="BC36" s="1492" t="str">
        <f t="shared" ref="BC36" si="91">IF(AND(NOT(AO36=""),NOT(AK35="")),(AO36-(AC34-AK35))/AO36,"")</f>
        <v/>
      </c>
      <c r="BD36" s="1493"/>
      <c r="BE36" s="1494"/>
      <c r="BF36" s="1489" t="str">
        <f t="shared" ref="BF36" si="92">IF(AND(NOT(BF35=""),NOT(AC35="")),BF35*(AC34-AC35),"")</f>
        <v/>
      </c>
      <c r="BG36" s="1490"/>
      <c r="BH36" s="1490"/>
      <c r="BI36" s="1490"/>
      <c r="BJ36" s="1490"/>
      <c r="BK36" s="1491"/>
      <c r="BL36" s="1489" t="str">
        <f t="shared" ref="BL36" si="93">IF(AND(NOT(BL35=""),NOT(AG35="")),BL35*(AC34-AG35),"")</f>
        <v/>
      </c>
      <c r="BM36" s="1490"/>
      <c r="BN36" s="1490"/>
      <c r="BO36" s="1490"/>
      <c r="BP36" s="1490"/>
      <c r="BQ36" s="1491"/>
      <c r="BR36" s="1489" t="str">
        <f t="shared" ref="BR36" si="94">IF(AND(NOT(BR35=""),NOT(AK35="")),BR35*(AC34-AK35),"")</f>
        <v/>
      </c>
      <c r="BS36" s="1490"/>
      <c r="BT36" s="1490"/>
      <c r="BU36" s="1490"/>
      <c r="BV36" s="1490"/>
      <c r="BW36" s="1491"/>
      <c r="BX36" s="1483" t="str">
        <f>IF(NOT('DATA ENTRY SHEET'!BP82=""),'DATA ENTRY SHEET'!BP82,"")</f>
        <v/>
      </c>
      <c r="BY36" s="1484"/>
      <c r="BZ36" s="1484"/>
      <c r="CA36" s="1485"/>
      <c r="CB36" s="1513" t="str">
        <f>IF(NOT('DATA ENTRY SHEET'!AP82=""),'DATA ENTRY SHEET'!AP82,"")</f>
        <v/>
      </c>
      <c r="CC36" s="1514"/>
      <c r="CD36" s="1515"/>
      <c r="CE36" s="1474"/>
      <c r="CF36" s="1475"/>
      <c r="CG36" s="1475"/>
      <c r="CH36" s="1476"/>
      <c r="CI36" s="190"/>
      <c r="CJ36" s="190"/>
      <c r="CK36" s="190"/>
      <c r="CL36" s="190"/>
      <c r="CM36" s="190"/>
      <c r="CN36" s="190"/>
      <c r="CO36" s="190"/>
      <c r="CP36" s="190"/>
    </row>
    <row r="37" spans="1:94" ht="15" customHeight="1" thickBot="1" x14ac:dyDescent="0.25">
      <c r="A37" s="432"/>
      <c r="B37" s="1516" t="str">
        <f>IF(NOT('DATA ENTRY SHEET'!D82=""),'DATA ENTRY SHEET'!D82,"")</f>
        <v/>
      </c>
      <c r="C37" s="1517"/>
      <c r="D37" s="1517"/>
      <c r="E37" s="1518"/>
      <c r="F37" s="1519" t="str">
        <f>IF(NOT('DATA ENTRY SHEET'!E82=""),'DATA ENTRY SHEET'!E82,"")</f>
        <v/>
      </c>
      <c r="G37" s="1520"/>
      <c r="H37" s="1521"/>
      <c r="I37" s="1522" t="str">
        <f>IF(NOT('DATA ENTRY SHEET'!F82=""),'DATA ENTRY SHEET'!F82,"")</f>
        <v/>
      </c>
      <c r="J37" s="1518"/>
      <c r="K37" s="1522" t="str">
        <f>IF(NOT('DATA ENTRY SHEET'!G82=""),'DATA ENTRY SHEET'!G82,"")</f>
        <v/>
      </c>
      <c r="L37" s="1518"/>
      <c r="M37" s="1523" t="str">
        <f>IF(NOT('DATA ENTRY SHEET'!H82=""),'DATA ENTRY SHEET'!H82,"")</f>
        <v/>
      </c>
      <c r="N37" s="1524"/>
      <c r="O37" s="1524"/>
      <c r="P37" s="1524"/>
      <c r="Q37" s="1525"/>
      <c r="R37" s="1522" t="str">
        <f>IF(NOT('DATA ENTRY SHEET'!I82=""),'DATA ENTRY SHEET'!I82,"")</f>
        <v/>
      </c>
      <c r="S37" s="1517"/>
      <c r="T37" s="1518"/>
      <c r="U37" s="1647" t="str">
        <f>IF(NOT('DATA ENTRY SHEET'!AE82=""),'DATA ENTRY SHEET'!AE82,"")</f>
        <v/>
      </c>
      <c r="V37" s="1648"/>
      <c r="W37" s="1648"/>
      <c r="X37" s="1648"/>
      <c r="Y37" s="1648"/>
      <c r="Z37" s="1648"/>
      <c r="AA37" s="1648"/>
      <c r="AB37" s="1649"/>
      <c r="AC37" s="1529" t="e">
        <f t="shared" ref="AC37" si="95">SUM(I37*AC35)</f>
        <v>#VALUE!</v>
      </c>
      <c r="AD37" s="1530"/>
      <c r="AE37" s="1530"/>
      <c r="AF37" s="1531"/>
      <c r="AG37" s="1529" t="e">
        <f t="shared" ref="AG37" si="96">SUM(I37*AG35)</f>
        <v>#VALUE!</v>
      </c>
      <c r="AH37" s="1530"/>
      <c r="AI37" s="1530"/>
      <c r="AJ37" s="1531"/>
      <c r="AK37" s="1529" t="e">
        <f t="shared" ref="AK37" si="97">SUM(I37*AK35)</f>
        <v>#VALUE!</v>
      </c>
      <c r="AL37" s="1530"/>
      <c r="AM37" s="1530"/>
      <c r="AN37" s="1531"/>
      <c r="AO37" s="1544" t="str">
        <f>IF(NOT('DATA ENTRY SHEET'!BJ82=""),'DATA ENTRY SHEET'!BJ82,"")</f>
        <v/>
      </c>
      <c r="AP37" s="1545"/>
      <c r="AQ37" s="1545"/>
      <c r="AR37" s="1545"/>
      <c r="AS37" s="1546"/>
      <c r="AT37" s="1547" t="e">
        <f t="shared" si="82"/>
        <v>#VALUE!</v>
      </c>
      <c r="AU37" s="1548"/>
      <c r="AV37" s="1549"/>
      <c r="AW37" s="1547" t="str">
        <f t="shared" ref="AW37" si="98">IF(AND(NOT(AO37=""),NOT(AC35="")),(AO37-(AC34-AC35))/AO37,"")</f>
        <v/>
      </c>
      <c r="AX37" s="1548"/>
      <c r="AY37" s="1549"/>
      <c r="AZ37" s="1547" t="str">
        <f t="shared" ref="AZ37" si="99">IF(AND(NOT(AO37=""),NOT(AG35="")),(AO37-(AC34-AG35))/AO37,"")</f>
        <v/>
      </c>
      <c r="BA37" s="1548"/>
      <c r="BB37" s="1549"/>
      <c r="BC37" s="1547" t="str">
        <f t="shared" ref="BC37" si="100">IF(AND(NOT(AO37=""),NOT(AK35="")),(AO37-(AC34-AK35))/AO37,"")</f>
        <v/>
      </c>
      <c r="BD37" s="1548"/>
      <c r="BE37" s="1549"/>
      <c r="BF37" s="1654"/>
      <c r="BG37" s="1655"/>
      <c r="BH37" s="1655"/>
      <c r="BI37" s="1655"/>
      <c r="BJ37" s="1655"/>
      <c r="BK37" s="1655"/>
      <c r="BL37" s="1655"/>
      <c r="BM37" s="1655"/>
      <c r="BN37" s="1655"/>
      <c r="BO37" s="1655"/>
      <c r="BP37" s="1655"/>
      <c r="BQ37" s="1656"/>
      <c r="BR37" s="1657" t="s">
        <v>825</v>
      </c>
      <c r="BS37" s="1569"/>
      <c r="BT37" s="1569"/>
      <c r="BU37" s="1569" t="str">
        <f>IF(NOT('DATA ENTRY SHEET'!AU82=""),'DATA ENTRY SHEET'!AU82,"")</f>
        <v/>
      </c>
      <c r="BV37" s="1569"/>
      <c r="BW37" s="1570"/>
      <c r="BX37" s="1571"/>
      <c r="BY37" s="1572"/>
      <c r="BZ37" s="1572"/>
      <c r="CA37" s="1573"/>
      <c r="CB37" s="1556" t="str">
        <f>IF(NOT('DATA ENTRY SHEET'!AQ82=""),'DATA ENTRY SHEET'!AQ82,"")</f>
        <v/>
      </c>
      <c r="CC37" s="1557"/>
      <c r="CD37" s="1558"/>
      <c r="CE37" s="1477"/>
      <c r="CF37" s="1478"/>
      <c r="CG37" s="1478"/>
      <c r="CH37" s="1479"/>
      <c r="CI37" s="190"/>
      <c r="CJ37" s="190"/>
      <c r="CK37" s="190"/>
      <c r="CL37" s="190"/>
      <c r="CM37" s="190"/>
      <c r="CN37" s="190"/>
      <c r="CO37" s="190"/>
      <c r="CP37" s="190"/>
    </row>
    <row r="38" spans="1:94" ht="5.25" customHeight="1" thickBot="1" x14ac:dyDescent="0.2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2">
      <c r="A39" s="432">
        <v>64</v>
      </c>
      <c r="B39" s="1301"/>
      <c r="C39" s="1302"/>
      <c r="D39" s="1302"/>
      <c r="E39" s="1302"/>
      <c r="F39" s="1302"/>
      <c r="G39" s="1302"/>
      <c r="H39" s="1302"/>
      <c r="I39" s="1302"/>
      <c r="J39" s="1302"/>
      <c r="K39" s="1302"/>
      <c r="L39" s="1302"/>
      <c r="M39" s="1302"/>
      <c r="N39" s="1302"/>
      <c r="O39" s="1302"/>
      <c r="P39" s="1302"/>
      <c r="Q39" s="1302"/>
      <c r="R39" s="1302"/>
      <c r="S39" s="1302"/>
      <c r="T39" s="1303"/>
      <c r="U39" s="1447" t="str">
        <f>IF(NOT('DATA ENTRY SHEET'!J83=""),'DATA ENTRY SHEET'!J83,"")</f>
        <v/>
      </c>
      <c r="V39" s="1448"/>
      <c r="W39" s="1448"/>
      <c r="X39" s="1448"/>
      <c r="Y39" s="1448"/>
      <c r="Z39" s="1448"/>
      <c r="AA39" s="1448"/>
      <c r="AB39" s="1449"/>
      <c r="AC39" s="1638" t="str">
        <f>IF('DATA ENTRY SHEET'!AW83&lt;&gt;"",IF(NOT(TRIM(MID($AC$8,FIND(":",$AC$8)+1,9))="EDLP"),IF(NOT(TRIM(MID($AC$8,FIND(":",$AC$8)+1,9))="NON-EDLP"),TEXT('DATA ENTRY SHEET'!AW83,"$#0.00"),_xlfn.CONCAT(TEXT('DATA ENTRY SHEET'!AW83,"$#0.00")," (NON-EDLP, ADJ is $0.00)")),_xlfn.CONCAT(TEXT('DATA ENTRY SHEET'!AW83,"$#0.00")," (EDLP, ADJ is $0.00)")),"")</f>
        <v/>
      </c>
      <c r="AD39" s="1639"/>
      <c r="AE39" s="1639"/>
      <c r="AF39" s="1639"/>
      <c r="AG39" s="1639"/>
      <c r="AH39" s="1639"/>
      <c r="AI39" s="1639"/>
      <c r="AJ39" s="1639"/>
      <c r="AK39" s="1639"/>
      <c r="AL39" s="1639"/>
      <c r="AM39" s="1639"/>
      <c r="AN39" s="1640"/>
      <c r="AO39" s="1450" t="str">
        <f>IF(NOT('DATA ENTRY SHEET'!BG83=""),'DATA ENTRY SHEET'!BG83,"")</f>
        <v/>
      </c>
      <c r="AP39" s="1451"/>
      <c r="AQ39" s="1451"/>
      <c r="AR39" s="1451"/>
      <c r="AS39" s="1452"/>
      <c r="AT39" s="1453" t="e">
        <f>IF($AT$10="REG",(AO39-AC$39)/AO39,IF(AND(NOT(AO39=""),NOT(_xlfn.NUMBERVALUE(RIGHT(LEFT(AC$39,FIND("(",AC$39)-1),LEN(LEFT(AC$39,FIND("(",AC$39)-1))-1))="")),(AO39-_xlfn.NUMBERVALUE(RIGHT(LEFT(AC$39,FIND("(",AC$39)-1),LEN(LEFT(AC$39,FIND("(",AC$39)-1))-1)))/AO39,""))</f>
        <v>#VALUE!</v>
      </c>
      <c r="AU39" s="1454"/>
      <c r="AV39" s="1455"/>
      <c r="AW39" s="1453" t="str">
        <f t="shared" ref="AW39" si="101">IF(AND(NOT(AO39=""),NOT(AC40="")),(AO39-(AC39-AC40))/AO39,"")</f>
        <v/>
      </c>
      <c r="AX39" s="1454"/>
      <c r="AY39" s="1455"/>
      <c r="AZ39" s="1453" t="str">
        <f t="shared" ref="AZ39" si="102">IF(AND(NOT(AO39=""),NOT(AG40="")),(AO39-(AC39-AG40))/AO39,"")</f>
        <v/>
      </c>
      <c r="BA39" s="1454"/>
      <c r="BB39" s="1455"/>
      <c r="BC39" s="1453" t="str">
        <f t="shared" ref="BC39" si="103">IF(AND(NOT(AO39=""),NOT(AK40="")),(AO39-(AC39-AK40))/AO39,"")</f>
        <v/>
      </c>
      <c r="BD39" s="1454"/>
      <c r="BE39" s="1455"/>
      <c r="BF39" s="1459" t="str">
        <f t="shared" ref="BF39" si="104">IF(AND(NOT(AC40=""),NOT(BF40="")),AC40*BF40,"")</f>
        <v/>
      </c>
      <c r="BG39" s="1460"/>
      <c r="BH39" s="1460"/>
      <c r="BI39" s="1460"/>
      <c r="BJ39" s="1460"/>
      <c r="BK39" s="1461"/>
      <c r="BL39" s="1459" t="str">
        <f t="shared" ref="BL39" si="105">IF(AND(NOT(AG40=""),NOT(BL40="")),AG40*BL40,"")</f>
        <v/>
      </c>
      <c r="BM39" s="1460"/>
      <c r="BN39" s="1460"/>
      <c r="BO39" s="1460"/>
      <c r="BP39" s="1460"/>
      <c r="BQ39" s="1461"/>
      <c r="BR39" s="1459" t="str">
        <f t="shared" ref="BR39" si="106">IF(AND(NOT(AK40=""),NOT(BR40="")),AK40*BR40,"")</f>
        <v/>
      </c>
      <c r="BS39" s="1460"/>
      <c r="BT39" s="1460"/>
      <c r="BU39" s="1460"/>
      <c r="BV39" s="1460"/>
      <c r="BW39" s="1461"/>
      <c r="BX39" s="1468" t="str">
        <f>IF(NOT('DATA ENTRY SHEET'!BN83=""),'DATA ENTRY SHEET'!BN83,"")</f>
        <v/>
      </c>
      <c r="BY39" s="1469"/>
      <c r="BZ39" s="1469"/>
      <c r="CA39" s="1470"/>
      <c r="CB39" s="1465" t="str">
        <f>IF(NOT('DATA ENTRY SHEET'!AR83=""),'DATA ENTRY SHEET'!AR83,"")</f>
        <v/>
      </c>
      <c r="CC39" s="1466"/>
      <c r="CD39" s="1467"/>
      <c r="CE39" s="1471"/>
      <c r="CF39" s="1472"/>
      <c r="CG39" s="1472"/>
      <c r="CH39" s="1473"/>
      <c r="CI39" s="190"/>
      <c r="CJ39" s="190"/>
      <c r="CK39" s="190"/>
      <c r="CL39" s="190"/>
      <c r="CM39" s="190"/>
      <c r="CN39" s="190"/>
      <c r="CO39" s="190"/>
      <c r="CP39" s="190"/>
    </row>
    <row r="40" spans="1:94" ht="15" customHeight="1" x14ac:dyDescent="0.2">
      <c r="A40" s="432"/>
      <c r="B40" s="1501" t="str">
        <f>IF(NOT('DATA ENTRY SHEET'!B83=""),'DATA ENTRY SHEET'!B83,"")</f>
        <v/>
      </c>
      <c r="C40" s="1502"/>
      <c r="D40" s="1502"/>
      <c r="E40" s="1502"/>
      <c r="F40" s="1502"/>
      <c r="G40" s="1502"/>
      <c r="H40" s="1502"/>
      <c r="I40" s="1502"/>
      <c r="J40" s="1502"/>
      <c r="K40" s="1502"/>
      <c r="L40" s="1502"/>
      <c r="M40" s="1502"/>
      <c r="N40" s="1502"/>
      <c r="O40" s="1502"/>
      <c r="P40" s="1502"/>
      <c r="Q40" s="1502"/>
      <c r="R40" s="1502"/>
      <c r="S40" s="1502"/>
      <c r="T40" s="1503"/>
      <c r="U40" s="1641" t="str">
        <f>IF(NOT('DATA ENTRY SHEET'!AD83=""),'DATA ENTRY SHEET'!AD83,"")</f>
        <v/>
      </c>
      <c r="V40" s="1642"/>
      <c r="W40" s="1642"/>
      <c r="X40" s="1642"/>
      <c r="Y40" s="1642"/>
      <c r="Z40" s="1642"/>
      <c r="AA40" s="1642"/>
      <c r="AB40" s="1643"/>
      <c r="AC40" s="1644" t="str">
        <f>IF(NOT('DATA ENTRY SHEET'!BA83=""),IF('DATA ENTRY SHEET'!F83="","UPK?",TEXT('DATA ENTRY SHEET'!BA83/'DATA ENTRY SHEET'!F83,"$#0.00")),"")</f>
        <v/>
      </c>
      <c r="AD40" s="1645"/>
      <c r="AE40" s="1645"/>
      <c r="AF40" s="1646"/>
      <c r="AG40" s="1644" t="str">
        <f>IF(NOT('DATA ENTRY SHEET'!BB83=""),IF('DATA ENTRY SHEET'!F83="","UPK?",TEXT('DATA ENTRY SHEET'!BB83/'DATA ENTRY SHEET'!F83,"$#0.00")),"")</f>
        <v/>
      </c>
      <c r="AH40" s="1645"/>
      <c r="AI40" s="1645"/>
      <c r="AJ40" s="1646"/>
      <c r="AK40" s="1644" t="str">
        <f>IF(NOT('DATA ENTRY SHEET'!BC83=""),IF('DATA ENTRY SHEET'!F83="","UPK?",TEXT('DATA ENTRY SHEET'!BC83/'DATA ENTRY SHEET'!F83,"$#0.00")),"")</f>
        <v/>
      </c>
      <c r="AL40" s="1645"/>
      <c r="AM40" s="1645"/>
      <c r="AN40" s="1646"/>
      <c r="AO40" s="1510" t="str">
        <f>IF(NOT('DATA ENTRY SHEET'!BH83=""),'DATA ENTRY SHEET'!BH83,"")</f>
        <v/>
      </c>
      <c r="AP40" s="1511"/>
      <c r="AQ40" s="1511"/>
      <c r="AR40" s="1511"/>
      <c r="AS40" s="1512"/>
      <c r="AT40" s="1492" t="e">
        <f t="shared" ref="AT40:AT42" si="107">IF($AT$10="REG",(AO40-AC$39)/AO40,IF(AND(NOT(AO40=""),NOT(_xlfn.NUMBERVALUE(RIGHT(LEFT(AC$39,FIND("(",AC$39)-1),LEN(LEFT(AC$39,FIND("(",AC$39)-1))-1))="")),(AO40-_xlfn.NUMBERVALUE(RIGHT(LEFT(AC$39,FIND("(",AC$39)-1),LEN(LEFT(AC$39,FIND("(",AC$39)-1))-1)))/AO40,""))</f>
        <v>#VALUE!</v>
      </c>
      <c r="AU40" s="1493"/>
      <c r="AV40" s="1494"/>
      <c r="AW40" s="1492" t="str">
        <f t="shared" ref="AW40" si="108">IF(AND(NOT(AO40=""),NOT(AC40="")),(AO40-(AC39-AC40))/AO40,"")</f>
        <v/>
      </c>
      <c r="AX40" s="1493"/>
      <c r="AY40" s="1494"/>
      <c r="AZ40" s="1492" t="str">
        <f t="shared" ref="AZ40" si="109">IF(AND(NOT(AO40=""),NOT(AG40="")),(AO40-(AC39-AG40))/AO40,"")</f>
        <v/>
      </c>
      <c r="BA40" s="1493"/>
      <c r="BB40" s="1494"/>
      <c r="BC40" s="1492" t="str">
        <f t="shared" ref="BC40" si="110">IF(AND(NOT(AO40=""),NOT(AK40="")),(AO40-(AC39-AK40))/AO40,"")</f>
        <v/>
      </c>
      <c r="BD40" s="1493"/>
      <c r="BE40" s="1494"/>
      <c r="BF40" s="1480" t="str">
        <f>IF(NOT('DATA ENTRY SHEET'!BK83=""),'DATA ENTRY SHEET'!BK83,"")</f>
        <v/>
      </c>
      <c r="BG40" s="1481"/>
      <c r="BH40" s="1481"/>
      <c r="BI40" s="1481"/>
      <c r="BJ40" s="1481"/>
      <c r="BK40" s="1482"/>
      <c r="BL40" s="1480" t="str">
        <f>IF(NOT('DATA ENTRY SHEET'!BL83=""),'DATA ENTRY SHEET'!BL83,"")</f>
        <v/>
      </c>
      <c r="BM40" s="1481"/>
      <c r="BN40" s="1481"/>
      <c r="BO40" s="1481"/>
      <c r="BP40" s="1481"/>
      <c r="BQ40" s="1482"/>
      <c r="BR40" s="1480" t="str">
        <f>IF(NOT('DATA ENTRY SHEET'!BM83=""),'DATA ENTRY SHEET'!BM83,"")</f>
        <v/>
      </c>
      <c r="BS40" s="1481"/>
      <c r="BT40" s="1481"/>
      <c r="BU40" s="1481"/>
      <c r="BV40" s="1481"/>
      <c r="BW40" s="1482"/>
      <c r="BX40" s="1483" t="str">
        <f>IF(NOT('DATA ENTRY SHEET'!BO83=""),'DATA ENTRY SHEET'!BO83,"")</f>
        <v/>
      </c>
      <c r="BY40" s="1484"/>
      <c r="BZ40" s="1484"/>
      <c r="CA40" s="1485"/>
      <c r="CB40" s="1486"/>
      <c r="CC40" s="1487"/>
      <c r="CD40" s="1488"/>
      <c r="CE40" s="1474"/>
      <c r="CF40" s="1475"/>
      <c r="CG40" s="1475"/>
      <c r="CH40" s="1476"/>
      <c r="CI40" s="190"/>
      <c r="CJ40" s="190"/>
      <c r="CK40" s="190"/>
      <c r="CL40" s="190"/>
      <c r="CM40" s="190"/>
      <c r="CN40" s="190"/>
      <c r="CO40" s="190"/>
      <c r="CP40" s="190"/>
    </row>
    <row r="41" spans="1:94" ht="15" customHeight="1" x14ac:dyDescent="0.2">
      <c r="A41" s="432"/>
      <c r="B41" s="1501" t="str">
        <f>IF(NOT('DATA ENTRY SHEET'!C83=""),'DATA ENTRY SHEET'!C83,"")</f>
        <v/>
      </c>
      <c r="C41" s="1502"/>
      <c r="D41" s="1502"/>
      <c r="E41" s="1502"/>
      <c r="F41" s="1502"/>
      <c r="G41" s="1502"/>
      <c r="H41" s="1502"/>
      <c r="I41" s="1502"/>
      <c r="J41" s="1502"/>
      <c r="K41" s="1502"/>
      <c r="L41" s="1502"/>
      <c r="M41" s="1502"/>
      <c r="N41" s="1502"/>
      <c r="O41" s="1502"/>
      <c r="P41" s="1502"/>
      <c r="Q41" s="1502"/>
      <c r="R41" s="1502"/>
      <c r="S41" s="1502"/>
      <c r="T41" s="796" t="str">
        <f>IF('DATA ENTRY SHEET'!AG83&lt;&gt;"",LEFT('DATA ENTRY SHEET'!AG83,1),"")</f>
        <v/>
      </c>
      <c r="U41" s="1650" t="str">
        <f>IF(NOT('DATA ENTRY SHEET'!AF83=""),'DATA ENTRY SHEET'!AF83,"")</f>
        <v/>
      </c>
      <c r="V41" s="1651"/>
      <c r="W41" s="1651"/>
      <c r="X41" s="1651"/>
      <c r="Y41" s="1651"/>
      <c r="Z41" s="1651"/>
      <c r="AA41" s="1651"/>
      <c r="AB41" s="1652"/>
      <c r="AC41" s="1564" t="e">
        <f t="shared" ref="AC41" si="111">(AC39-(AC39-AC40))/AC39</f>
        <v>#VALUE!</v>
      </c>
      <c r="AD41" s="1562"/>
      <c r="AE41" s="1562"/>
      <c r="AF41" s="1563"/>
      <c r="AG41" s="1564" t="e">
        <f t="shared" ref="AG41" si="112">(AC39-(AC39-AG40))/AC39</f>
        <v>#VALUE!</v>
      </c>
      <c r="AH41" s="1562"/>
      <c r="AI41" s="1562"/>
      <c r="AJ41" s="1563"/>
      <c r="AK41" s="1564" t="e">
        <f t="shared" ref="AK41" si="113">(AC39-(AC39-AK40))/AC39</f>
        <v>#VALUE!</v>
      </c>
      <c r="AL41" s="1562"/>
      <c r="AM41" s="1562"/>
      <c r="AN41" s="1563"/>
      <c r="AO41" s="1510" t="str">
        <f>IF(NOT('DATA ENTRY SHEET'!BI83=""),'DATA ENTRY SHEET'!BI83,"")</f>
        <v/>
      </c>
      <c r="AP41" s="1511"/>
      <c r="AQ41" s="1511"/>
      <c r="AR41" s="1511"/>
      <c r="AS41" s="1512"/>
      <c r="AT41" s="1492" t="e">
        <f t="shared" si="107"/>
        <v>#VALUE!</v>
      </c>
      <c r="AU41" s="1493"/>
      <c r="AV41" s="1494"/>
      <c r="AW41" s="1492" t="str">
        <f t="shared" ref="AW41" si="114">IF(AND(NOT(AO41=""),NOT(AC40="")),(AO41-(AC39-AC40))/AO41,"")</f>
        <v/>
      </c>
      <c r="AX41" s="1493"/>
      <c r="AY41" s="1494"/>
      <c r="AZ41" s="1492" t="str">
        <f t="shared" ref="AZ41" si="115">IF(AND(NOT(AO41=""),NOT(AG40="")),(AO41-(AC39-AG40))/AO41,"")</f>
        <v/>
      </c>
      <c r="BA41" s="1493"/>
      <c r="BB41" s="1494"/>
      <c r="BC41" s="1492" t="str">
        <f t="shared" ref="BC41" si="116">IF(AND(NOT(AO41=""),NOT(AK40="")),(AO41-(AC39-AK40))/AO41,"")</f>
        <v/>
      </c>
      <c r="BD41" s="1493"/>
      <c r="BE41" s="1494"/>
      <c r="BF41" s="1489" t="str">
        <f t="shared" ref="BF41" si="117">IF(AND(NOT(BF40=""),NOT(AC40="")),BF40*(AC39-AC40),"")</f>
        <v/>
      </c>
      <c r="BG41" s="1490"/>
      <c r="BH41" s="1490"/>
      <c r="BI41" s="1490"/>
      <c r="BJ41" s="1490"/>
      <c r="BK41" s="1491"/>
      <c r="BL41" s="1489" t="str">
        <f t="shared" ref="BL41" si="118">IF(AND(NOT(BL40=""),NOT(AG40="")),BL40*(AC39-AG40),"")</f>
        <v/>
      </c>
      <c r="BM41" s="1490"/>
      <c r="BN41" s="1490"/>
      <c r="BO41" s="1490"/>
      <c r="BP41" s="1490"/>
      <c r="BQ41" s="1491"/>
      <c r="BR41" s="1489" t="str">
        <f t="shared" ref="BR41" si="119">IF(AND(NOT(BR40=""),NOT(AK40="")),BR40*(AC39-AK40),"")</f>
        <v/>
      </c>
      <c r="BS41" s="1490"/>
      <c r="BT41" s="1490"/>
      <c r="BU41" s="1490"/>
      <c r="BV41" s="1490"/>
      <c r="BW41" s="1491"/>
      <c r="BX41" s="1483" t="str">
        <f>IF(NOT('DATA ENTRY SHEET'!BP83=""),'DATA ENTRY SHEET'!BP83,"")</f>
        <v/>
      </c>
      <c r="BY41" s="1484"/>
      <c r="BZ41" s="1484"/>
      <c r="CA41" s="1485"/>
      <c r="CB41" s="1513" t="str">
        <f>IF(NOT('DATA ENTRY SHEET'!AP83=""),'DATA ENTRY SHEET'!AP83,"")</f>
        <v/>
      </c>
      <c r="CC41" s="1514"/>
      <c r="CD41" s="1515"/>
      <c r="CE41" s="1474"/>
      <c r="CF41" s="1475"/>
      <c r="CG41" s="1475"/>
      <c r="CH41" s="1476"/>
      <c r="CI41" s="190"/>
      <c r="CJ41" s="190"/>
      <c r="CK41" s="190"/>
      <c r="CL41" s="190"/>
      <c r="CM41" s="190"/>
      <c r="CN41" s="190"/>
      <c r="CO41" s="190"/>
      <c r="CP41" s="190"/>
    </row>
    <row r="42" spans="1:94" ht="15" customHeight="1" thickBot="1" x14ac:dyDescent="0.25">
      <c r="A42" s="432"/>
      <c r="B42" s="1516" t="str">
        <f>IF(NOT('DATA ENTRY SHEET'!D83=""),'DATA ENTRY SHEET'!D83,"")</f>
        <v/>
      </c>
      <c r="C42" s="1517"/>
      <c r="D42" s="1517"/>
      <c r="E42" s="1518"/>
      <c r="F42" s="1519" t="str">
        <f>IF(NOT('DATA ENTRY SHEET'!E83=""),'DATA ENTRY SHEET'!E83,"")</f>
        <v/>
      </c>
      <c r="G42" s="1520"/>
      <c r="H42" s="1521"/>
      <c r="I42" s="1522" t="str">
        <f>IF(NOT('DATA ENTRY SHEET'!F83=""),'DATA ENTRY SHEET'!F83,"")</f>
        <v/>
      </c>
      <c r="J42" s="1518"/>
      <c r="K42" s="1522" t="str">
        <f>IF(NOT('DATA ENTRY SHEET'!G83=""),'DATA ENTRY SHEET'!G83,"")</f>
        <v/>
      </c>
      <c r="L42" s="1518"/>
      <c r="M42" s="1523" t="str">
        <f>IF(NOT('DATA ENTRY SHEET'!H83=""),'DATA ENTRY SHEET'!H83,"")</f>
        <v/>
      </c>
      <c r="N42" s="1524"/>
      <c r="O42" s="1524"/>
      <c r="P42" s="1524"/>
      <c r="Q42" s="1525"/>
      <c r="R42" s="1522" t="str">
        <f>IF(NOT('DATA ENTRY SHEET'!I83=""),'DATA ENTRY SHEET'!I83,"")</f>
        <v/>
      </c>
      <c r="S42" s="1517"/>
      <c r="T42" s="1518"/>
      <c r="U42" s="1647" t="str">
        <f>IF(NOT('DATA ENTRY SHEET'!AE83=""),'DATA ENTRY SHEET'!AE83,"")</f>
        <v/>
      </c>
      <c r="V42" s="1648"/>
      <c r="W42" s="1648"/>
      <c r="X42" s="1648"/>
      <c r="Y42" s="1648"/>
      <c r="Z42" s="1648"/>
      <c r="AA42" s="1648"/>
      <c r="AB42" s="1649"/>
      <c r="AC42" s="1529" t="e">
        <f t="shared" ref="AC42" si="120">SUM(I42*AC40)</f>
        <v>#VALUE!</v>
      </c>
      <c r="AD42" s="1530"/>
      <c r="AE42" s="1530"/>
      <c r="AF42" s="1531"/>
      <c r="AG42" s="1529" t="e">
        <f t="shared" ref="AG42" si="121">SUM(I42*AG40)</f>
        <v>#VALUE!</v>
      </c>
      <c r="AH42" s="1530"/>
      <c r="AI42" s="1530"/>
      <c r="AJ42" s="1531"/>
      <c r="AK42" s="1529" t="e">
        <f t="shared" ref="AK42" si="122">SUM(I42*AK40)</f>
        <v>#VALUE!</v>
      </c>
      <c r="AL42" s="1530"/>
      <c r="AM42" s="1530"/>
      <c r="AN42" s="1531"/>
      <c r="AO42" s="1544" t="str">
        <f>IF(NOT('DATA ENTRY SHEET'!BJ83=""),'DATA ENTRY SHEET'!BJ83,"")</f>
        <v/>
      </c>
      <c r="AP42" s="1545"/>
      <c r="AQ42" s="1545"/>
      <c r="AR42" s="1545"/>
      <c r="AS42" s="1546"/>
      <c r="AT42" s="1547" t="e">
        <f t="shared" si="107"/>
        <v>#VALUE!</v>
      </c>
      <c r="AU42" s="1548"/>
      <c r="AV42" s="1549"/>
      <c r="AW42" s="1547" t="str">
        <f t="shared" ref="AW42" si="123">IF(AND(NOT(AO42=""),NOT(AC40="")),(AO42-(AC39-AC40))/AO42,"")</f>
        <v/>
      </c>
      <c r="AX42" s="1548"/>
      <c r="AY42" s="1549"/>
      <c r="AZ42" s="1547" t="str">
        <f t="shared" ref="AZ42" si="124">IF(AND(NOT(AO42=""),NOT(AG40="")),(AO42-(AC39-AG40))/AO42,"")</f>
        <v/>
      </c>
      <c r="BA42" s="1548"/>
      <c r="BB42" s="1549"/>
      <c r="BC42" s="1547" t="str">
        <f t="shared" ref="BC42" si="125">IF(AND(NOT(AO42=""),NOT(AK40="")),(AO42-(AC39-AK40))/AO42,"")</f>
        <v/>
      </c>
      <c r="BD42" s="1548"/>
      <c r="BE42" s="1549"/>
      <c r="BF42" s="1654"/>
      <c r="BG42" s="1655"/>
      <c r="BH42" s="1655"/>
      <c r="BI42" s="1655"/>
      <c r="BJ42" s="1655"/>
      <c r="BK42" s="1655"/>
      <c r="BL42" s="1655"/>
      <c r="BM42" s="1655"/>
      <c r="BN42" s="1655"/>
      <c r="BO42" s="1655"/>
      <c r="BP42" s="1655"/>
      <c r="BQ42" s="1656"/>
      <c r="BR42" s="1657" t="s">
        <v>825</v>
      </c>
      <c r="BS42" s="1569"/>
      <c r="BT42" s="1569"/>
      <c r="BU42" s="1569" t="str">
        <f>IF(NOT('DATA ENTRY SHEET'!AU83=""),'DATA ENTRY SHEET'!AU83,"")</f>
        <v/>
      </c>
      <c r="BV42" s="1569"/>
      <c r="BW42" s="1570"/>
      <c r="BX42" s="1571"/>
      <c r="BY42" s="1572"/>
      <c r="BZ42" s="1572"/>
      <c r="CA42" s="1573"/>
      <c r="CB42" s="1556" t="str">
        <f>IF(NOT('DATA ENTRY SHEET'!AQ83=""),'DATA ENTRY SHEET'!AQ83,"")</f>
        <v/>
      </c>
      <c r="CC42" s="1557"/>
      <c r="CD42" s="1558"/>
      <c r="CE42" s="1477"/>
      <c r="CF42" s="1478"/>
      <c r="CG42" s="1478"/>
      <c r="CH42" s="1479"/>
      <c r="CI42" s="190"/>
      <c r="CJ42" s="190"/>
      <c r="CK42" s="190"/>
      <c r="CL42" s="190"/>
      <c r="CM42" s="190"/>
      <c r="CN42" s="190"/>
      <c r="CO42" s="190"/>
      <c r="CP42" s="190"/>
    </row>
    <row r="43" spans="1:94" ht="4.5" customHeight="1" thickBot="1" x14ac:dyDescent="0.2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2">
      <c r="A44" s="432"/>
      <c r="B44" s="1663" t="s">
        <v>812</v>
      </c>
      <c r="C44" s="1664"/>
      <c r="D44" s="1664"/>
      <c r="E44" s="1664"/>
      <c r="F44" s="1664"/>
      <c r="G44" s="1664"/>
      <c r="H44" s="1664"/>
      <c r="I44" s="1664"/>
      <c r="J44" s="1664"/>
      <c r="K44" s="1664"/>
      <c r="L44" s="1664"/>
      <c r="M44" s="1664"/>
      <c r="N44" s="1664"/>
      <c r="O44" s="1664"/>
      <c r="P44" s="1664"/>
      <c r="Q44" s="1664"/>
      <c r="R44" s="1664"/>
      <c r="S44" s="1664"/>
      <c r="T44" s="1665"/>
      <c r="U44" s="1672" t="s">
        <v>813</v>
      </c>
      <c r="V44" s="1673"/>
      <c r="W44" s="1673"/>
      <c r="X44" s="1673"/>
      <c r="Y44" s="1673"/>
      <c r="Z44" s="1673"/>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2">
      <c r="A45" s="432"/>
      <c r="B45" s="1666"/>
      <c r="C45" s="1667"/>
      <c r="D45" s="1667"/>
      <c r="E45" s="1667"/>
      <c r="F45" s="1667"/>
      <c r="G45" s="1667"/>
      <c r="H45" s="1667"/>
      <c r="I45" s="1667"/>
      <c r="J45" s="1667"/>
      <c r="K45" s="1667"/>
      <c r="L45" s="1667"/>
      <c r="M45" s="1667"/>
      <c r="N45" s="1667"/>
      <c r="O45" s="1667"/>
      <c r="P45" s="1667"/>
      <c r="Q45" s="1667"/>
      <c r="R45" s="1667"/>
      <c r="S45" s="1667"/>
      <c r="T45" s="1668"/>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2">
      <c r="A46" s="432"/>
      <c r="B46" s="1666"/>
      <c r="C46" s="1667"/>
      <c r="D46" s="1667"/>
      <c r="E46" s="1667"/>
      <c r="F46" s="1667"/>
      <c r="G46" s="1667"/>
      <c r="H46" s="1667"/>
      <c r="I46" s="1667"/>
      <c r="J46" s="1667"/>
      <c r="K46" s="1667"/>
      <c r="L46" s="1667"/>
      <c r="M46" s="1667"/>
      <c r="N46" s="1667"/>
      <c r="O46" s="1667"/>
      <c r="P46" s="1667"/>
      <c r="Q46" s="1667"/>
      <c r="R46" s="1667"/>
      <c r="S46" s="1667"/>
      <c r="T46" s="1668"/>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2">
      <c r="A47" s="1658"/>
      <c r="B47" s="1666"/>
      <c r="C47" s="1667"/>
      <c r="D47" s="1667"/>
      <c r="E47" s="1667"/>
      <c r="F47" s="1667"/>
      <c r="G47" s="1667"/>
      <c r="H47" s="1667"/>
      <c r="I47" s="1667"/>
      <c r="J47" s="1667"/>
      <c r="K47" s="1667"/>
      <c r="L47" s="1667"/>
      <c r="M47" s="1667"/>
      <c r="N47" s="1667"/>
      <c r="O47" s="1667"/>
      <c r="P47" s="1667"/>
      <c r="Q47" s="1667"/>
      <c r="R47" s="1667"/>
      <c r="S47" s="1667"/>
      <c r="T47" s="1668"/>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2">
      <c r="A48" s="1658"/>
      <c r="B48" s="1666"/>
      <c r="C48" s="1667"/>
      <c r="D48" s="1667"/>
      <c r="E48" s="1667"/>
      <c r="F48" s="1667"/>
      <c r="G48" s="1667"/>
      <c r="H48" s="1667"/>
      <c r="I48" s="1667"/>
      <c r="J48" s="1667"/>
      <c r="K48" s="1667"/>
      <c r="L48" s="1667"/>
      <c r="M48" s="1667"/>
      <c r="N48" s="1667"/>
      <c r="O48" s="1667"/>
      <c r="P48" s="1667"/>
      <c r="Q48" s="1667"/>
      <c r="R48" s="1667"/>
      <c r="S48" s="1667"/>
      <c r="T48" s="1668"/>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2">
      <c r="A49" s="1658"/>
      <c r="B49" s="1666"/>
      <c r="C49" s="1667"/>
      <c r="D49" s="1667"/>
      <c r="E49" s="1667"/>
      <c r="F49" s="1667"/>
      <c r="G49" s="1667"/>
      <c r="H49" s="1667"/>
      <c r="I49" s="1667"/>
      <c r="J49" s="1667"/>
      <c r="K49" s="1667"/>
      <c r="L49" s="1667"/>
      <c r="M49" s="1667"/>
      <c r="N49" s="1667"/>
      <c r="O49" s="1667"/>
      <c r="P49" s="1667"/>
      <c r="Q49" s="1667"/>
      <c r="R49" s="1667"/>
      <c r="S49" s="1667"/>
      <c r="T49" s="1668"/>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25">
      <c r="A50" s="432"/>
      <c r="B50" s="1669"/>
      <c r="C50" s="1670"/>
      <c r="D50" s="1670"/>
      <c r="E50" s="1670"/>
      <c r="F50" s="1670"/>
      <c r="G50" s="1670"/>
      <c r="H50" s="1670"/>
      <c r="I50" s="1670"/>
      <c r="J50" s="1670"/>
      <c r="K50" s="1670"/>
      <c r="L50" s="1670"/>
      <c r="M50" s="1670"/>
      <c r="N50" s="1670"/>
      <c r="O50" s="1670"/>
      <c r="P50" s="1670"/>
      <c r="Q50" s="1670"/>
      <c r="R50" s="1670"/>
      <c r="S50" s="1670"/>
      <c r="T50" s="1671"/>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25">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2">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170" t="str">
        <f>IF('40-16 PRES - MANDATORY'!W61&gt;0,'40-16 PRES - MANDATORY'!W61,"")</f>
        <v/>
      </c>
      <c r="BG53" s="1170"/>
      <c r="BH53" s="1170"/>
      <c r="BI53" s="1170"/>
      <c r="BJ53" s="1170"/>
      <c r="BK53" s="77"/>
      <c r="BL53" s="189"/>
      <c r="BM53" s="1659"/>
      <c r="BN53" s="1659"/>
      <c r="BO53" s="1659"/>
      <c r="BP53" s="1659"/>
      <c r="BQ53" s="1659"/>
      <c r="BR53" s="14"/>
      <c r="BS53" s="189"/>
      <c r="BT53" s="189"/>
      <c r="BU53" s="189"/>
      <c r="BV53" s="189"/>
      <c r="BW53" s="1660" t="s">
        <v>40</v>
      </c>
      <c r="BX53" s="1660"/>
      <c r="BY53" s="1660"/>
      <c r="BZ53" s="1660"/>
      <c r="CA53" s="1661"/>
      <c r="CB53" s="214"/>
      <c r="CC53" s="1662" t="s">
        <v>41</v>
      </c>
      <c r="CD53" s="1659"/>
      <c r="CE53" s="1659"/>
      <c r="CF53" s="1659"/>
      <c r="CG53" s="1661"/>
      <c r="CH53" s="214"/>
      <c r="CI53" s="550"/>
      <c r="CJ53" s="550"/>
      <c r="CK53" s="550"/>
      <c r="CL53" s="550"/>
      <c r="CM53" s="550"/>
      <c r="CN53" s="550"/>
      <c r="CO53" s="550"/>
      <c r="CP53" s="550"/>
    </row>
    <row r="64" spans="1:94" x14ac:dyDescent="0.2">
      <c r="CG64" s="191">
        <f>'40-15 PRES - MANDATORY'!AO63</f>
        <v>0</v>
      </c>
    </row>
  </sheetData>
  <sheetProtection algorithmName="SHA-512" hashValue="r4/ugaI7Vzp5Ta1eU/Rm1yuE55xdeDt6UmZheNYUCjKdIMLzFm+9QepsM6pXPiFFY6LrjQz6XW+kxxFWQ9rSFw==" saltValue="glVUF7wZIRu0uujUORjHmg==" spinCount="100000" sheet="1"/>
  <mergeCells count="450">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AC17:AF17"/>
    <mergeCell ref="AG17:AJ17"/>
    <mergeCell ref="AK17:AN17"/>
    <mergeCell ref="AO17:AS17"/>
    <mergeCell ref="AT17:AV17"/>
    <mergeCell ref="AW17:AY17"/>
    <mergeCell ref="BC20:BE20"/>
    <mergeCell ref="BF20:BK20"/>
    <mergeCell ref="AG16:AJ16"/>
    <mergeCell ref="AK16:AN16"/>
    <mergeCell ref="AO16:AS16"/>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CB17:CD17"/>
    <mergeCell ref="BC17:BE17"/>
    <mergeCell ref="BF17:BQ17"/>
    <mergeCell ref="BR17:BT17"/>
    <mergeCell ref="BC15:BE15"/>
    <mergeCell ref="BF15:BK15"/>
    <mergeCell ref="BL15:BQ15"/>
    <mergeCell ref="BR15:BW15"/>
    <mergeCell ref="BX15:CA15"/>
    <mergeCell ref="CB15:CD15"/>
    <mergeCell ref="BU17:BW17"/>
    <mergeCell ref="BX17:CA17"/>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28515625" defaultRowHeight="15" x14ac:dyDescent="0.25"/>
  <cols>
    <col min="1" max="1" width="2.28515625" style="293" customWidth="1"/>
    <col min="2" max="2" width="1" style="293" customWidth="1"/>
    <col min="3" max="4" width="1.7109375" style="293" customWidth="1"/>
    <col min="5" max="5" width="3.28515625" style="293" customWidth="1"/>
    <col min="6" max="6" width="1.7109375" style="293" customWidth="1"/>
    <col min="7" max="7" width="1.5703125" style="293" customWidth="1"/>
    <col min="8" max="8" width="3" style="293" customWidth="1"/>
    <col min="9" max="9" width="1.7109375" style="293" customWidth="1"/>
    <col min="10" max="10" width="2.5703125" style="293" customWidth="1"/>
    <col min="11" max="15" width="1.7109375" style="293" customWidth="1"/>
    <col min="16" max="16" width="3" style="293" customWidth="1"/>
    <col min="17" max="17" width="2" style="293" customWidth="1"/>
    <col min="18" max="18" width="1.7109375" style="293" customWidth="1"/>
    <col min="19" max="19" width="1.28515625" style="293" customWidth="1"/>
    <col min="20" max="20" width="2.28515625" style="293" customWidth="1"/>
    <col min="21" max="23" width="1.7109375" style="293" customWidth="1"/>
    <col min="24" max="24" width="1.28515625" style="293" customWidth="1"/>
    <col min="25" max="27" width="1.7109375" style="293" customWidth="1"/>
    <col min="28" max="28" width="3.28515625" style="293" customWidth="1"/>
    <col min="29" max="31" width="1.7109375" style="293" customWidth="1"/>
    <col min="32" max="32" width="3.5703125" style="293" customWidth="1"/>
    <col min="33" max="35" width="1.7109375" style="293" customWidth="1"/>
    <col min="36" max="36" width="2.7109375" style="293" customWidth="1"/>
    <col min="37" max="41" width="1.7109375" style="293" customWidth="1"/>
    <col min="42" max="42" width="1.28515625" style="293" customWidth="1"/>
    <col min="43" max="43" width="3.28515625" style="293" customWidth="1"/>
    <col min="44" max="44" width="1.7109375" style="293" customWidth="1"/>
    <col min="45" max="45" width="2.5703125" style="293" customWidth="1"/>
    <col min="46" max="47" width="1.7109375" style="293" customWidth="1"/>
    <col min="48" max="48" width="3.28515625" style="293" customWidth="1"/>
    <col min="49" max="50" width="1.7109375" style="293" customWidth="1"/>
    <col min="51" max="51" width="3.28515625" style="293" customWidth="1"/>
    <col min="52" max="53" width="1.7109375" style="293" customWidth="1"/>
    <col min="54" max="54" width="3.42578125" style="293" customWidth="1"/>
    <col min="55" max="56" width="1.7109375" style="293" customWidth="1"/>
    <col min="57" max="57" width="3.28515625" style="293" customWidth="1"/>
    <col min="58" max="61" width="1.7109375" style="293" customWidth="1"/>
    <col min="62" max="62" width="3.7109375" style="293" customWidth="1"/>
    <col min="63" max="63" width="1.7109375" style="293" customWidth="1"/>
    <col min="64" max="64" width="1.5703125" style="293" customWidth="1"/>
    <col min="65" max="65" width="1.42578125" style="293" customWidth="1"/>
    <col min="66" max="66" width="2.5703125" style="293" customWidth="1"/>
    <col min="67" max="69" width="1.7109375" style="293" customWidth="1"/>
    <col min="70" max="70" width="2.42578125" style="293" customWidth="1"/>
    <col min="71" max="71" width="1.5703125" style="293" customWidth="1"/>
    <col min="72" max="78" width="1.7109375" style="293" customWidth="1"/>
    <col min="79" max="79" width="3.42578125" style="293" customWidth="1"/>
    <col min="80" max="80" width="2.28515625" style="293" customWidth="1"/>
    <col min="81" max="85" width="1.7109375" style="293" customWidth="1"/>
    <col min="86" max="86" width="2.42578125" style="293" customWidth="1"/>
    <col min="87" max="90" width="1.7109375" style="293" customWidth="1"/>
    <col min="91" max="91" width="9.28515625" style="293"/>
    <col min="92" max="92" width="20.7109375" style="293" bestFit="1" customWidth="1"/>
    <col min="93" max="16384" width="9.28515625" style="293"/>
  </cols>
  <sheetData>
    <row r="1" spans="1:92" ht="13.5" customHeight="1" x14ac:dyDescent="0.25">
      <c r="A1" s="209" t="s">
        <v>7</v>
      </c>
      <c r="B1" s="740"/>
      <c r="C1" s="209"/>
      <c r="D1" s="209"/>
      <c r="E1" s="209"/>
      <c r="F1" s="190"/>
      <c r="G1" s="209"/>
      <c r="H1" s="209"/>
      <c r="I1" s="208"/>
      <c r="J1" s="1620" t="str">
        <f>IF(NOT('DATA ENTRY SHEET'!$C$4=""),'DATA ENTRY SHEET'!$C$4,"")</f>
        <v/>
      </c>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208"/>
      <c r="AI1" s="211"/>
      <c r="AJ1" s="211"/>
      <c r="AK1" s="211"/>
      <c r="AL1" s="720"/>
      <c r="AM1" s="720"/>
      <c r="AN1" s="720"/>
      <c r="AO1" s="720"/>
      <c r="AP1" s="212"/>
      <c r="AQ1" s="212"/>
      <c r="AR1" s="212"/>
      <c r="AS1" s="212"/>
      <c r="AT1" s="212"/>
      <c r="AU1" s="212"/>
      <c r="AV1" s="212"/>
      <c r="AW1" s="212"/>
      <c r="AX1" s="208"/>
      <c r="AY1" s="212" t="s">
        <v>793</v>
      </c>
      <c r="AZ1" s="208"/>
      <c r="BA1" s="208"/>
      <c r="BB1" s="208"/>
      <c r="BC1" s="719"/>
      <c r="BD1" s="190"/>
      <c r="BE1" s="190"/>
      <c r="BF1" s="705"/>
      <c r="BG1" s="1208" t="s">
        <v>550</v>
      </c>
      <c r="BH1" s="1208"/>
      <c r="BI1" s="1208"/>
      <c r="BJ1" s="1109" t="str">
        <f>IF(NOT('DATA ENTRY SHEET'!$AL$3=""),'DATA ENTRY SHEET'!$AL$3,"")</f>
        <v/>
      </c>
      <c r="BK1" s="1109"/>
      <c r="BL1" s="1109"/>
      <c r="BM1" s="1109"/>
      <c r="BN1" s="1109"/>
      <c r="BO1" s="1109"/>
      <c r="BP1" s="1109"/>
      <c r="BQ1" s="1109"/>
      <c r="BR1" s="1109"/>
      <c r="BS1" s="1109"/>
      <c r="BT1" s="1109"/>
      <c r="BU1" s="1109"/>
      <c r="BV1" s="1109"/>
      <c r="BW1" s="1109"/>
      <c r="BX1" s="1109"/>
      <c r="BY1" s="1109"/>
      <c r="BZ1" s="1109"/>
      <c r="CA1" s="1109"/>
      <c r="CB1" s="1109"/>
      <c r="CC1" s="1109"/>
      <c r="CD1" s="1109"/>
      <c r="CE1" s="1109"/>
      <c r="CF1" s="1109"/>
      <c r="CG1" s="1109"/>
      <c r="CH1" s="1109"/>
      <c r="CI1" s="1109"/>
      <c r="CJ1" s="1109"/>
      <c r="CK1" s="1109"/>
      <c r="CL1" s="1109"/>
    </row>
    <row r="2" spans="1:92" ht="12.75" customHeight="1" x14ac:dyDescent="0.25">
      <c r="A2" s="209" t="s">
        <v>8</v>
      </c>
      <c r="B2" s="740"/>
      <c r="C2" s="209"/>
      <c r="D2" s="209"/>
      <c r="E2" s="209"/>
      <c r="F2" s="209"/>
      <c r="G2" s="209"/>
      <c r="H2" s="209"/>
      <c r="I2" s="208"/>
      <c r="J2" s="1620" t="str">
        <f>IF(NOT('DATA ENTRY SHEET'!$C$6=""),'DATA ENTRY SHEET'!$C$6,"")</f>
        <v/>
      </c>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211"/>
      <c r="AI2" s="211"/>
      <c r="AJ2" s="211"/>
      <c r="AK2" s="211"/>
      <c r="AL2" s="718"/>
      <c r="AM2" s="718"/>
      <c r="AN2" s="718"/>
      <c r="AO2" s="208"/>
      <c r="AP2" s="208"/>
      <c r="AQ2" s="208"/>
      <c r="AR2" s="208"/>
      <c r="AS2" s="208"/>
      <c r="AT2" s="208"/>
      <c r="AU2" s="208"/>
      <c r="AV2" s="208"/>
      <c r="AW2" s="208"/>
      <c r="AX2" s="212"/>
      <c r="AY2" s="212"/>
      <c r="AZ2" s="212"/>
      <c r="BA2" s="212"/>
      <c r="BB2" s="208"/>
      <c r="BC2" s="211"/>
      <c r="BD2" s="1208" t="s">
        <v>10</v>
      </c>
      <c r="BE2" s="1208"/>
      <c r="BF2" s="1208"/>
      <c r="BG2" s="1208"/>
      <c r="BH2" s="1208"/>
      <c r="BI2" s="1208"/>
      <c r="BJ2" s="1109" t="str">
        <f>IF(NOT('DATA ENTRY SHEET'!$AS$3=""),'DATA ENTRY SHEET'!$AS$3,"")</f>
        <v/>
      </c>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1109"/>
      <c r="CJ2" s="1109"/>
      <c r="CK2" s="1109"/>
      <c r="CL2" s="1109"/>
    </row>
    <row r="3" spans="1:92" s="192" customFormat="1" ht="12.75" customHeight="1" x14ac:dyDescent="0.25">
      <c r="A3" s="114" t="s">
        <v>9</v>
      </c>
      <c r="B3" s="757"/>
      <c r="C3" s="114"/>
      <c r="D3" s="114"/>
      <c r="E3" s="114"/>
      <c r="F3" s="114"/>
      <c r="G3" s="114"/>
      <c r="H3" s="114"/>
      <c r="I3" s="77"/>
      <c r="J3" s="77"/>
      <c r="K3" s="1208" t="s">
        <v>550</v>
      </c>
      <c r="L3" s="1208"/>
      <c r="M3" s="1208"/>
      <c r="N3" s="1171" t="str">
        <f>IF(NOT('DATA ENTRY SHEET'!$C$8=""),'DATA ENTRY SHEET'!$C$8,"")</f>
        <v/>
      </c>
      <c r="O3" s="1171"/>
      <c r="P3" s="1171"/>
      <c r="Q3" s="1171"/>
      <c r="R3" s="1171"/>
      <c r="S3" s="1171"/>
      <c r="T3" s="1171"/>
      <c r="U3" s="1171"/>
      <c r="V3" s="705" t="s">
        <v>10</v>
      </c>
      <c r="W3" s="705"/>
      <c r="X3" s="705"/>
      <c r="Y3" s="1109" t="str">
        <f>IF(NOT('DATA ENTRY SHEET'!$E$8=""),'DATA ENTRY SHEET'!$E$8,"")</f>
        <v/>
      </c>
      <c r="Z3" s="1109"/>
      <c r="AA3" s="1109"/>
      <c r="AB3" s="1109"/>
      <c r="AC3" s="1109"/>
      <c r="AD3" s="1109"/>
      <c r="AE3" s="1109"/>
      <c r="AF3" s="1109"/>
      <c r="AG3" s="77"/>
      <c r="AH3" s="113" t="s">
        <v>549</v>
      </c>
      <c r="AI3" s="77"/>
      <c r="AJ3" s="77"/>
      <c r="AK3" s="77"/>
      <c r="AL3" s="113"/>
      <c r="AM3" s="113"/>
      <c r="AN3" s="113"/>
      <c r="AO3" s="113"/>
      <c r="AP3" s="1109" t="str">
        <f>IF('DATA ENTRY SHEET'!C8&lt;&gt;"",IF('DATA ENTRY SHEET'!E8&lt;&gt;"",'DATA ENTRY SHEET'!H8&amp;"-01/"&amp;'DATA ENTRY SHEET'!H8&amp;"-02",'DATA ENTRY SHEET'!H8&amp;"-01"),IF('DATA ENTRY SHEET'!E8&lt;&gt;"",'DATA ENTRY SHEET'!H8&amp;"-02",""))</f>
        <v/>
      </c>
      <c r="AQ3" s="1109"/>
      <c r="AR3" s="1109"/>
      <c r="AS3" s="1109"/>
      <c r="AT3" s="1109"/>
      <c r="AU3" s="1109"/>
      <c r="AV3" s="1109"/>
      <c r="AW3" s="113"/>
      <c r="AX3" s="704"/>
      <c r="AY3" s="241"/>
      <c r="AZ3" s="241"/>
      <c r="BA3" s="241"/>
      <c r="BB3" s="1216"/>
      <c r="BC3" s="1216"/>
      <c r="BD3" s="118"/>
      <c r="BE3" s="113"/>
      <c r="BF3" s="113"/>
      <c r="BG3" s="113"/>
      <c r="BH3" s="113"/>
      <c r="BI3" s="114"/>
      <c r="BJ3" s="705"/>
      <c r="BK3" s="705"/>
      <c r="BL3" s="705"/>
      <c r="BM3" s="705"/>
      <c r="BN3" s="705"/>
      <c r="BO3" s="705"/>
      <c r="BP3" s="705"/>
      <c r="BQ3" s="77"/>
      <c r="BR3" s="705"/>
      <c r="BS3" s="705"/>
      <c r="BT3" s="1171"/>
      <c r="BU3" s="1171"/>
      <c r="BV3" s="1171"/>
      <c r="BW3" s="1690"/>
      <c r="BX3" s="1690"/>
      <c r="BY3" s="705"/>
      <c r="BZ3" s="705"/>
      <c r="CA3" s="705"/>
      <c r="CB3" s="1690"/>
      <c r="CC3" s="1690"/>
      <c r="CD3" s="1208"/>
      <c r="CE3" s="1208"/>
      <c r="CF3" s="1208"/>
      <c r="CG3" s="1208"/>
      <c r="CH3" s="1208"/>
      <c r="CI3" s="757"/>
      <c r="CJ3" s="757"/>
      <c r="CK3" s="757"/>
      <c r="CL3" s="757"/>
    </row>
    <row r="4" spans="1:92" s="192" customFormat="1" ht="12.75" customHeight="1" x14ac:dyDescent="0.25">
      <c r="A4" s="233" t="s">
        <v>545</v>
      </c>
      <c r="B4" s="114"/>
      <c r="C4" s="114"/>
      <c r="D4" s="114"/>
      <c r="E4" s="114"/>
      <c r="F4" s="114"/>
      <c r="G4" s="114"/>
      <c r="H4" s="114"/>
      <c r="I4" s="77"/>
      <c r="J4" s="77"/>
      <c r="K4" s="717"/>
      <c r="L4" s="717"/>
      <c r="M4" s="717"/>
      <c r="N4" s="710"/>
      <c r="O4" s="710"/>
      <c r="P4" s="710"/>
      <c r="Q4" s="710"/>
      <c r="R4" s="710"/>
      <c r="S4" s="710"/>
      <c r="T4" s="710"/>
      <c r="U4" s="710"/>
      <c r="V4" s="705"/>
      <c r="W4" s="705"/>
      <c r="X4" s="705"/>
      <c r="Y4" s="704"/>
      <c r="Z4" s="704"/>
      <c r="AA4" s="704"/>
      <c r="AB4" s="704"/>
      <c r="AC4" s="704"/>
      <c r="AD4" s="704"/>
      <c r="AE4" s="704"/>
      <c r="AF4" s="704"/>
      <c r="AG4" s="77"/>
      <c r="AH4" s="113"/>
      <c r="AI4" s="77"/>
      <c r="AJ4" s="77"/>
      <c r="AK4" s="77"/>
      <c r="AL4" s="113"/>
      <c r="AM4" s="113"/>
      <c r="AN4" s="113"/>
      <c r="AO4" s="113"/>
      <c r="AP4" s="704"/>
      <c r="AQ4" s="704"/>
      <c r="AR4" s="704"/>
      <c r="AS4" s="704"/>
      <c r="AT4" s="113"/>
      <c r="AU4" s="113"/>
      <c r="AV4" s="113"/>
      <c r="AW4" s="113"/>
      <c r="AX4" s="704"/>
      <c r="AY4" s="241"/>
      <c r="AZ4" s="241"/>
      <c r="BA4" s="241"/>
      <c r="BB4" s="709"/>
      <c r="BC4" s="709"/>
      <c r="BD4" s="118"/>
      <c r="BE4" s="113"/>
      <c r="BF4" s="113"/>
      <c r="BG4" s="113"/>
      <c r="BH4" s="113"/>
      <c r="BI4" s="114"/>
      <c r="BJ4" s="705"/>
      <c r="BK4" s="705"/>
      <c r="BL4" s="705"/>
      <c r="BM4" s="705"/>
      <c r="BN4" s="705"/>
      <c r="BO4" s="705"/>
      <c r="BP4" s="705"/>
      <c r="BQ4" s="77"/>
      <c r="BR4" s="705"/>
      <c r="BS4" s="705"/>
      <c r="BT4" s="710"/>
      <c r="BU4" s="710"/>
      <c r="BV4" s="710"/>
      <c r="BW4" s="725"/>
      <c r="BX4" s="725"/>
      <c r="BY4" s="705"/>
      <c r="BZ4" s="705"/>
      <c r="CA4" s="705"/>
      <c r="CB4" s="725"/>
      <c r="CC4" s="725"/>
      <c r="CD4" s="717"/>
      <c r="CE4" s="717"/>
      <c r="CF4" s="717"/>
      <c r="CG4" s="717"/>
      <c r="CH4" s="717"/>
      <c r="CI4" s="757"/>
      <c r="CJ4" s="757"/>
      <c r="CK4" s="757"/>
      <c r="CL4" s="757"/>
      <c r="CN4" s="734" t="s">
        <v>1106</v>
      </c>
    </row>
    <row r="5" spans="1:92" s="192" customFormat="1" ht="12.75" customHeight="1" x14ac:dyDescent="0.25">
      <c r="A5" s="1691"/>
      <c r="B5" s="1692"/>
      <c r="C5" s="1692"/>
      <c r="D5" s="1692"/>
      <c r="E5" s="1692"/>
      <c r="F5" s="1692"/>
      <c r="G5" s="1692"/>
      <c r="H5" s="1692"/>
      <c r="I5" s="1692"/>
      <c r="J5" s="1692"/>
      <c r="K5" s="1692"/>
      <c r="L5" s="1692"/>
      <c r="M5" s="1692"/>
      <c r="N5" s="1692"/>
      <c r="O5" s="1692"/>
      <c r="P5" s="1692"/>
      <c r="Q5" s="1692"/>
      <c r="R5" s="1692"/>
      <c r="S5" s="1692"/>
      <c r="T5" s="1692"/>
      <c r="U5" s="1692"/>
      <c r="V5" s="1692"/>
      <c r="W5" s="1692"/>
      <c r="X5" s="1692"/>
      <c r="Y5" s="1692"/>
      <c r="Z5" s="1692"/>
      <c r="AA5" s="1692"/>
      <c r="AB5" s="1692"/>
      <c r="AC5" s="1692"/>
      <c r="AD5" s="1692"/>
      <c r="AE5" s="1692"/>
      <c r="AF5" s="1692"/>
      <c r="AG5" s="1692"/>
      <c r="AH5" s="1692"/>
      <c r="AI5" s="1692"/>
      <c r="AJ5" s="1692"/>
      <c r="AK5" s="1692"/>
      <c r="AL5" s="1692"/>
      <c r="AM5" s="1692"/>
      <c r="AN5" s="1692"/>
      <c r="AO5" s="1692"/>
      <c r="AP5" s="1692"/>
      <c r="AQ5" s="1692"/>
      <c r="AR5" s="1692"/>
      <c r="AS5" s="1692"/>
      <c r="AT5" s="1692"/>
      <c r="AU5" s="1692"/>
      <c r="AV5" s="1692"/>
      <c r="AW5" s="1692"/>
      <c r="AX5" s="1692"/>
      <c r="AY5" s="1692"/>
      <c r="AZ5" s="1692"/>
      <c r="BA5" s="1692"/>
      <c r="BB5" s="1692"/>
      <c r="BC5" s="1692"/>
      <c r="BD5" s="1692"/>
      <c r="BE5" s="1692"/>
      <c r="BF5" s="1692"/>
      <c r="BG5" s="1692"/>
      <c r="BH5" s="1692"/>
      <c r="BI5" s="1692"/>
      <c r="BJ5" s="1692"/>
      <c r="BK5" s="1692"/>
      <c r="BL5" s="1692"/>
      <c r="BM5" s="1692"/>
      <c r="BN5" s="1692"/>
      <c r="BO5" s="1692"/>
      <c r="BP5" s="1692"/>
      <c r="BQ5" s="1692"/>
      <c r="BR5" s="1692"/>
      <c r="BS5" s="1692"/>
      <c r="BT5" s="1692"/>
      <c r="BU5" s="1692"/>
      <c r="BV5" s="1692"/>
      <c r="BW5" s="1692"/>
      <c r="BX5" s="1692"/>
      <c r="BY5" s="1692"/>
      <c r="BZ5" s="1692"/>
      <c r="CA5" s="1692"/>
      <c r="CB5" s="1692"/>
      <c r="CC5" s="1692"/>
      <c r="CD5" s="1692"/>
      <c r="CE5" s="1692"/>
      <c r="CF5" s="1692"/>
      <c r="CG5" s="1692"/>
      <c r="CH5" s="1692"/>
      <c r="CI5" s="1692"/>
      <c r="CJ5" s="1692"/>
      <c r="CK5" s="1692"/>
      <c r="CL5" s="1693"/>
    </row>
    <row r="6" spans="1:92" x14ac:dyDescent="0.25">
      <c r="A6" s="1694"/>
      <c r="B6" s="1695"/>
      <c r="C6" s="1695"/>
      <c r="D6" s="1695"/>
      <c r="E6" s="1695"/>
      <c r="F6" s="1695"/>
      <c r="G6" s="1695"/>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c r="AE6" s="1695"/>
      <c r="AF6" s="1695"/>
      <c r="AG6" s="1695"/>
      <c r="AH6" s="1695"/>
      <c r="AI6" s="1695"/>
      <c r="AJ6" s="1695"/>
      <c r="AK6" s="1695"/>
      <c r="AL6" s="1695"/>
      <c r="AM6" s="1695"/>
      <c r="AN6" s="1695"/>
      <c r="AO6" s="1695"/>
      <c r="AP6" s="1695"/>
      <c r="AQ6" s="1695"/>
      <c r="AR6" s="1695"/>
      <c r="AS6" s="1695"/>
      <c r="AT6" s="1695"/>
      <c r="AU6" s="1695"/>
      <c r="AV6" s="1695"/>
      <c r="AW6" s="1695"/>
      <c r="AX6" s="1695"/>
      <c r="AY6" s="1695"/>
      <c r="AZ6" s="1695"/>
      <c r="BA6" s="1695"/>
      <c r="BB6" s="1695"/>
      <c r="BC6" s="1695"/>
      <c r="BD6" s="1695"/>
      <c r="BE6" s="1695"/>
      <c r="BF6" s="1695"/>
      <c r="BG6" s="1695"/>
      <c r="BH6" s="1695"/>
      <c r="BI6" s="1695"/>
      <c r="BJ6" s="1695"/>
      <c r="BK6" s="1695"/>
      <c r="BL6" s="1695"/>
      <c r="BM6" s="1695"/>
      <c r="BN6" s="1695"/>
      <c r="BO6" s="1695"/>
      <c r="BP6" s="1695"/>
      <c r="BQ6" s="1695"/>
      <c r="BR6" s="1695"/>
      <c r="BS6" s="1695"/>
      <c r="BT6" s="1695"/>
      <c r="BU6" s="1695"/>
      <c r="BV6" s="1695"/>
      <c r="BW6" s="1695"/>
      <c r="BX6" s="1695"/>
      <c r="BY6" s="1695"/>
      <c r="BZ6" s="1695"/>
      <c r="CA6" s="1695"/>
      <c r="CB6" s="1695"/>
      <c r="CC6" s="1695"/>
      <c r="CD6" s="1695"/>
      <c r="CE6" s="1695"/>
      <c r="CF6" s="1695"/>
      <c r="CG6" s="1695"/>
      <c r="CH6" s="1695"/>
      <c r="CI6" s="1695"/>
      <c r="CJ6" s="1695"/>
      <c r="CK6" s="1695"/>
      <c r="CL6" s="1696"/>
    </row>
    <row r="7" spans="1:92" x14ac:dyDescent="0.25">
      <c r="A7" s="1694"/>
      <c r="B7" s="1695"/>
      <c r="C7" s="1695"/>
      <c r="D7" s="1695"/>
      <c r="E7" s="1695"/>
      <c r="F7" s="1695"/>
      <c r="G7" s="1695"/>
      <c r="H7" s="1695"/>
      <c r="I7" s="1695"/>
      <c r="J7" s="1695"/>
      <c r="K7" s="1695"/>
      <c r="L7" s="1695"/>
      <c r="M7" s="1695"/>
      <c r="N7" s="1695"/>
      <c r="O7" s="1695"/>
      <c r="P7" s="1695"/>
      <c r="Q7" s="1695"/>
      <c r="R7" s="1695"/>
      <c r="S7" s="1695"/>
      <c r="T7" s="1695"/>
      <c r="U7" s="1695"/>
      <c r="V7" s="1695"/>
      <c r="W7" s="1695"/>
      <c r="X7" s="1695"/>
      <c r="Y7" s="1695"/>
      <c r="Z7" s="1695"/>
      <c r="AA7" s="1695"/>
      <c r="AB7" s="1695"/>
      <c r="AC7" s="1695"/>
      <c r="AD7" s="1695"/>
      <c r="AE7" s="1695"/>
      <c r="AF7" s="1695"/>
      <c r="AG7" s="1695"/>
      <c r="AH7" s="1695"/>
      <c r="AI7" s="1695"/>
      <c r="AJ7" s="1695"/>
      <c r="AK7" s="1695"/>
      <c r="AL7" s="1695"/>
      <c r="AM7" s="1695"/>
      <c r="AN7" s="1695"/>
      <c r="AO7" s="1695"/>
      <c r="AP7" s="1695"/>
      <c r="AQ7" s="1695"/>
      <c r="AR7" s="1695"/>
      <c r="AS7" s="1695"/>
      <c r="AT7" s="1695"/>
      <c r="AU7" s="1695"/>
      <c r="AV7" s="1695"/>
      <c r="AW7" s="1695"/>
      <c r="AX7" s="1695"/>
      <c r="AY7" s="1695"/>
      <c r="AZ7" s="1695"/>
      <c r="BA7" s="1695"/>
      <c r="BB7" s="1695"/>
      <c r="BC7" s="1695"/>
      <c r="BD7" s="1695"/>
      <c r="BE7" s="1695"/>
      <c r="BF7" s="1695"/>
      <c r="BG7" s="1695"/>
      <c r="BH7" s="1695"/>
      <c r="BI7" s="1695"/>
      <c r="BJ7" s="1695"/>
      <c r="BK7" s="1695"/>
      <c r="BL7" s="1695"/>
      <c r="BM7" s="1695"/>
      <c r="BN7" s="1695"/>
      <c r="BO7" s="1695"/>
      <c r="BP7" s="1695"/>
      <c r="BQ7" s="1695"/>
      <c r="BR7" s="1695"/>
      <c r="BS7" s="1695"/>
      <c r="BT7" s="1695"/>
      <c r="BU7" s="1695"/>
      <c r="BV7" s="1695"/>
      <c r="BW7" s="1695"/>
      <c r="BX7" s="1695"/>
      <c r="BY7" s="1695"/>
      <c r="BZ7" s="1695"/>
      <c r="CA7" s="1695"/>
      <c r="CB7" s="1695"/>
      <c r="CC7" s="1695"/>
      <c r="CD7" s="1695"/>
      <c r="CE7" s="1695"/>
      <c r="CF7" s="1695"/>
      <c r="CG7" s="1695"/>
      <c r="CH7" s="1695"/>
      <c r="CI7" s="1695"/>
      <c r="CJ7" s="1695"/>
      <c r="CK7" s="1695"/>
      <c r="CL7" s="1696"/>
    </row>
    <row r="8" spans="1:92" x14ac:dyDescent="0.25">
      <c r="A8" s="1694"/>
      <c r="B8" s="1695"/>
      <c r="C8" s="1695"/>
      <c r="D8" s="1695"/>
      <c r="E8" s="1695"/>
      <c r="F8" s="1695"/>
      <c r="G8" s="1695"/>
      <c r="H8" s="1695"/>
      <c r="I8" s="1695"/>
      <c r="J8" s="1695"/>
      <c r="K8" s="1695"/>
      <c r="L8" s="1695"/>
      <c r="M8" s="1695"/>
      <c r="N8" s="1695"/>
      <c r="O8" s="1695"/>
      <c r="P8" s="1695"/>
      <c r="Q8" s="1695"/>
      <c r="R8" s="1695"/>
      <c r="S8" s="1695"/>
      <c r="T8" s="1695"/>
      <c r="U8" s="1695"/>
      <c r="V8" s="1695"/>
      <c r="W8" s="1695"/>
      <c r="X8" s="1695"/>
      <c r="Y8" s="1695"/>
      <c r="Z8" s="1695"/>
      <c r="AA8" s="1695"/>
      <c r="AB8" s="1695"/>
      <c r="AC8" s="1695"/>
      <c r="AD8" s="1695"/>
      <c r="AE8" s="1695"/>
      <c r="AF8" s="1695"/>
      <c r="AG8" s="1695"/>
      <c r="AH8" s="1695"/>
      <c r="AI8" s="1695"/>
      <c r="AJ8" s="1695"/>
      <c r="AK8" s="1695"/>
      <c r="AL8" s="1695"/>
      <c r="AM8" s="1695"/>
      <c r="AN8" s="1695"/>
      <c r="AO8" s="1695"/>
      <c r="AP8" s="1695"/>
      <c r="AQ8" s="1695"/>
      <c r="AR8" s="1695"/>
      <c r="AS8" s="1695"/>
      <c r="AT8" s="1695"/>
      <c r="AU8" s="1695"/>
      <c r="AV8" s="1695"/>
      <c r="AW8" s="1695"/>
      <c r="AX8" s="1695"/>
      <c r="AY8" s="1695"/>
      <c r="AZ8" s="1695"/>
      <c r="BA8" s="1695"/>
      <c r="BB8" s="1695"/>
      <c r="BC8" s="1695"/>
      <c r="BD8" s="1695"/>
      <c r="BE8" s="1695"/>
      <c r="BF8" s="1695"/>
      <c r="BG8" s="1695"/>
      <c r="BH8" s="1695"/>
      <c r="BI8" s="1695"/>
      <c r="BJ8" s="1695"/>
      <c r="BK8" s="1695"/>
      <c r="BL8" s="1695"/>
      <c r="BM8" s="1695"/>
      <c r="BN8" s="1695"/>
      <c r="BO8" s="1695"/>
      <c r="BP8" s="1695"/>
      <c r="BQ8" s="1695"/>
      <c r="BR8" s="1695"/>
      <c r="BS8" s="1695"/>
      <c r="BT8" s="1695"/>
      <c r="BU8" s="1695"/>
      <c r="BV8" s="1695"/>
      <c r="BW8" s="1695"/>
      <c r="BX8" s="1695"/>
      <c r="BY8" s="1695"/>
      <c r="BZ8" s="1695"/>
      <c r="CA8" s="1695"/>
      <c r="CB8" s="1695"/>
      <c r="CC8" s="1695"/>
      <c r="CD8" s="1695"/>
      <c r="CE8" s="1695"/>
      <c r="CF8" s="1695"/>
      <c r="CG8" s="1695"/>
      <c r="CH8" s="1695"/>
      <c r="CI8" s="1695"/>
      <c r="CJ8" s="1695"/>
      <c r="CK8" s="1695"/>
      <c r="CL8" s="1696"/>
    </row>
    <row r="9" spans="1:92" x14ac:dyDescent="0.25">
      <c r="A9" s="1694"/>
      <c r="B9" s="1695"/>
      <c r="C9" s="1695"/>
      <c r="D9" s="1695"/>
      <c r="E9" s="1695"/>
      <c r="F9" s="1695"/>
      <c r="G9" s="1695"/>
      <c r="H9" s="1695"/>
      <c r="I9" s="1695"/>
      <c r="J9" s="1695"/>
      <c r="K9" s="1695"/>
      <c r="L9" s="1695"/>
      <c r="M9" s="1695"/>
      <c r="N9" s="1695"/>
      <c r="O9" s="1695"/>
      <c r="P9" s="1695"/>
      <c r="Q9" s="1695"/>
      <c r="R9" s="1695"/>
      <c r="S9" s="1695"/>
      <c r="T9" s="1695"/>
      <c r="U9" s="1695"/>
      <c r="V9" s="1695"/>
      <c r="W9" s="1695"/>
      <c r="X9" s="1695"/>
      <c r="Y9" s="1695"/>
      <c r="Z9" s="1695"/>
      <c r="AA9" s="1695"/>
      <c r="AB9" s="1695"/>
      <c r="AC9" s="1695"/>
      <c r="AD9" s="1695"/>
      <c r="AE9" s="1695"/>
      <c r="AF9" s="1695"/>
      <c r="AG9" s="1695"/>
      <c r="AH9" s="1695"/>
      <c r="AI9" s="1695"/>
      <c r="AJ9" s="1695"/>
      <c r="AK9" s="1695"/>
      <c r="AL9" s="1695"/>
      <c r="AM9" s="1695"/>
      <c r="AN9" s="1695"/>
      <c r="AO9" s="1695"/>
      <c r="AP9" s="1695"/>
      <c r="AQ9" s="1695"/>
      <c r="AR9" s="1695"/>
      <c r="AS9" s="1695"/>
      <c r="AT9" s="1695"/>
      <c r="AU9" s="1695"/>
      <c r="AV9" s="1695"/>
      <c r="AW9" s="1695"/>
      <c r="AX9" s="1695"/>
      <c r="AY9" s="1695"/>
      <c r="AZ9" s="1695"/>
      <c r="BA9" s="1695"/>
      <c r="BB9" s="1695"/>
      <c r="BC9" s="1695"/>
      <c r="BD9" s="1695"/>
      <c r="BE9" s="1695"/>
      <c r="BF9" s="1695"/>
      <c r="BG9" s="1695"/>
      <c r="BH9" s="1695"/>
      <c r="BI9" s="1695"/>
      <c r="BJ9" s="1695"/>
      <c r="BK9" s="1695"/>
      <c r="BL9" s="1695"/>
      <c r="BM9" s="1695"/>
      <c r="BN9" s="1695"/>
      <c r="BO9" s="1695"/>
      <c r="BP9" s="1695"/>
      <c r="BQ9" s="1695"/>
      <c r="BR9" s="1695"/>
      <c r="BS9" s="1695"/>
      <c r="BT9" s="1695"/>
      <c r="BU9" s="1695"/>
      <c r="BV9" s="1695"/>
      <c r="BW9" s="1695"/>
      <c r="BX9" s="1695"/>
      <c r="BY9" s="1695"/>
      <c r="BZ9" s="1695"/>
      <c r="CA9" s="1695"/>
      <c r="CB9" s="1695"/>
      <c r="CC9" s="1695"/>
      <c r="CD9" s="1695"/>
      <c r="CE9" s="1695"/>
      <c r="CF9" s="1695"/>
      <c r="CG9" s="1695"/>
      <c r="CH9" s="1695"/>
      <c r="CI9" s="1695"/>
      <c r="CJ9" s="1695"/>
      <c r="CK9" s="1695"/>
      <c r="CL9" s="1696"/>
    </row>
    <row r="10" spans="1:92" x14ac:dyDescent="0.25">
      <c r="A10" s="1694"/>
      <c r="B10" s="1695"/>
      <c r="C10" s="1695"/>
      <c r="D10" s="1695"/>
      <c r="E10" s="1695"/>
      <c r="F10" s="1695"/>
      <c r="G10" s="1695"/>
      <c r="H10" s="1695"/>
      <c r="I10" s="1695"/>
      <c r="J10" s="1695"/>
      <c r="K10" s="1695"/>
      <c r="L10" s="1695"/>
      <c r="M10" s="1695"/>
      <c r="N10" s="1695"/>
      <c r="O10" s="1695"/>
      <c r="P10" s="1695"/>
      <c r="Q10" s="1695"/>
      <c r="R10" s="1695"/>
      <c r="S10" s="1695"/>
      <c r="T10" s="1695"/>
      <c r="U10" s="1695"/>
      <c r="V10" s="1695"/>
      <c r="W10" s="1695"/>
      <c r="X10" s="1695"/>
      <c r="Y10" s="1695"/>
      <c r="Z10" s="1695"/>
      <c r="AA10" s="1695"/>
      <c r="AB10" s="1695"/>
      <c r="AC10" s="1695"/>
      <c r="AD10" s="1695"/>
      <c r="AE10" s="1695"/>
      <c r="AF10" s="1695"/>
      <c r="AG10" s="1695"/>
      <c r="AH10" s="1695"/>
      <c r="AI10" s="1695"/>
      <c r="AJ10" s="1695"/>
      <c r="AK10" s="1695"/>
      <c r="AL10" s="1695"/>
      <c r="AM10" s="1695"/>
      <c r="AN10" s="1695"/>
      <c r="AO10" s="1695"/>
      <c r="AP10" s="1695"/>
      <c r="AQ10" s="1695"/>
      <c r="AR10" s="1695"/>
      <c r="AS10" s="1695"/>
      <c r="AT10" s="1695"/>
      <c r="AU10" s="1695"/>
      <c r="AV10" s="1695"/>
      <c r="AW10" s="1695"/>
      <c r="AX10" s="1695"/>
      <c r="AY10" s="1695"/>
      <c r="AZ10" s="1695"/>
      <c r="BA10" s="1695"/>
      <c r="BB10" s="1695"/>
      <c r="BC10" s="1695"/>
      <c r="BD10" s="1695"/>
      <c r="BE10" s="1695"/>
      <c r="BF10" s="1695"/>
      <c r="BG10" s="1695"/>
      <c r="BH10" s="1695"/>
      <c r="BI10" s="1695"/>
      <c r="BJ10" s="1695"/>
      <c r="BK10" s="1695"/>
      <c r="BL10" s="1695"/>
      <c r="BM10" s="1695"/>
      <c r="BN10" s="1695"/>
      <c r="BO10" s="1695"/>
      <c r="BP10" s="1695"/>
      <c r="BQ10" s="1695"/>
      <c r="BR10" s="1695"/>
      <c r="BS10" s="1695"/>
      <c r="BT10" s="1695"/>
      <c r="BU10" s="1695"/>
      <c r="BV10" s="1695"/>
      <c r="BW10" s="1695"/>
      <c r="BX10" s="1695"/>
      <c r="BY10" s="1695"/>
      <c r="BZ10" s="1695"/>
      <c r="CA10" s="1695"/>
      <c r="CB10" s="1695"/>
      <c r="CC10" s="1695"/>
      <c r="CD10" s="1695"/>
      <c r="CE10" s="1695"/>
      <c r="CF10" s="1695"/>
      <c r="CG10" s="1695"/>
      <c r="CH10" s="1695"/>
      <c r="CI10" s="1695"/>
      <c r="CJ10" s="1695"/>
      <c r="CK10" s="1695"/>
      <c r="CL10" s="1696"/>
    </row>
    <row r="11" spans="1:92" x14ac:dyDescent="0.25">
      <c r="A11" s="1694"/>
      <c r="B11" s="1695"/>
      <c r="C11" s="1695"/>
      <c r="D11" s="1695"/>
      <c r="E11" s="1695"/>
      <c r="F11" s="1695"/>
      <c r="G11" s="1695"/>
      <c r="H11" s="1695"/>
      <c r="I11" s="1695"/>
      <c r="J11" s="1695"/>
      <c r="K11" s="1695"/>
      <c r="L11" s="1695"/>
      <c r="M11" s="1695"/>
      <c r="N11" s="1695"/>
      <c r="O11" s="1695"/>
      <c r="P11" s="1695"/>
      <c r="Q11" s="1695"/>
      <c r="R11" s="1695"/>
      <c r="S11" s="1695"/>
      <c r="T11" s="1695"/>
      <c r="U11" s="1695"/>
      <c r="V11" s="1695"/>
      <c r="W11" s="1695"/>
      <c r="X11" s="1695"/>
      <c r="Y11" s="1695"/>
      <c r="Z11" s="1695"/>
      <c r="AA11" s="1695"/>
      <c r="AB11" s="1695"/>
      <c r="AC11" s="1695"/>
      <c r="AD11" s="1695"/>
      <c r="AE11" s="1695"/>
      <c r="AF11" s="1695"/>
      <c r="AG11" s="1695"/>
      <c r="AH11" s="1695"/>
      <c r="AI11" s="1695"/>
      <c r="AJ11" s="1695"/>
      <c r="AK11" s="1695"/>
      <c r="AL11" s="1695"/>
      <c r="AM11" s="1695"/>
      <c r="AN11" s="1695"/>
      <c r="AO11" s="1695"/>
      <c r="AP11" s="1695"/>
      <c r="AQ11" s="1695"/>
      <c r="AR11" s="1695"/>
      <c r="AS11" s="1695"/>
      <c r="AT11" s="1695"/>
      <c r="AU11" s="1695"/>
      <c r="AV11" s="1695"/>
      <c r="AW11" s="1695"/>
      <c r="AX11" s="1695"/>
      <c r="AY11" s="1695"/>
      <c r="AZ11" s="1695"/>
      <c r="BA11" s="1695"/>
      <c r="BB11" s="1695"/>
      <c r="BC11" s="1695"/>
      <c r="BD11" s="1695"/>
      <c r="BE11" s="1695"/>
      <c r="BF11" s="1695"/>
      <c r="BG11" s="1695"/>
      <c r="BH11" s="1695"/>
      <c r="BI11" s="1695"/>
      <c r="BJ11" s="1695"/>
      <c r="BK11" s="1695"/>
      <c r="BL11" s="1695"/>
      <c r="BM11" s="1695"/>
      <c r="BN11" s="1695"/>
      <c r="BO11" s="1695"/>
      <c r="BP11" s="1695"/>
      <c r="BQ11" s="1695"/>
      <c r="BR11" s="1695"/>
      <c r="BS11" s="1695"/>
      <c r="BT11" s="1695"/>
      <c r="BU11" s="1695"/>
      <c r="BV11" s="1695"/>
      <c r="BW11" s="1695"/>
      <c r="BX11" s="1695"/>
      <c r="BY11" s="1695"/>
      <c r="BZ11" s="1695"/>
      <c r="CA11" s="1695"/>
      <c r="CB11" s="1695"/>
      <c r="CC11" s="1695"/>
      <c r="CD11" s="1695"/>
      <c r="CE11" s="1695"/>
      <c r="CF11" s="1695"/>
      <c r="CG11" s="1695"/>
      <c r="CH11" s="1695"/>
      <c r="CI11" s="1695"/>
      <c r="CJ11" s="1695"/>
      <c r="CK11" s="1695"/>
      <c r="CL11" s="1696"/>
    </row>
    <row r="12" spans="1:92" x14ac:dyDescent="0.25">
      <c r="A12" s="1694"/>
      <c r="B12" s="1695"/>
      <c r="C12" s="1695"/>
      <c r="D12" s="1695"/>
      <c r="E12" s="1695"/>
      <c r="F12" s="1695"/>
      <c r="G12" s="1695"/>
      <c r="H12" s="1695"/>
      <c r="I12" s="1695"/>
      <c r="J12" s="1695"/>
      <c r="K12" s="1695"/>
      <c r="L12" s="1695"/>
      <c r="M12" s="1695"/>
      <c r="N12" s="1695"/>
      <c r="O12" s="1695"/>
      <c r="P12" s="1695"/>
      <c r="Q12" s="1695"/>
      <c r="R12" s="1695"/>
      <c r="S12" s="1695"/>
      <c r="T12" s="1695"/>
      <c r="U12" s="1695"/>
      <c r="V12" s="1695"/>
      <c r="W12" s="1695"/>
      <c r="X12" s="1695"/>
      <c r="Y12" s="1695"/>
      <c r="Z12" s="1695"/>
      <c r="AA12" s="1695"/>
      <c r="AB12" s="1695"/>
      <c r="AC12" s="1695"/>
      <c r="AD12" s="1695"/>
      <c r="AE12" s="1695"/>
      <c r="AF12" s="1695"/>
      <c r="AG12" s="1695"/>
      <c r="AH12" s="1695"/>
      <c r="AI12" s="1695"/>
      <c r="AJ12" s="1695"/>
      <c r="AK12" s="1695"/>
      <c r="AL12" s="1695"/>
      <c r="AM12" s="1695"/>
      <c r="AN12" s="1695"/>
      <c r="AO12" s="1695"/>
      <c r="AP12" s="1695"/>
      <c r="AQ12" s="1695"/>
      <c r="AR12" s="1695"/>
      <c r="AS12" s="1695"/>
      <c r="AT12" s="1695"/>
      <c r="AU12" s="1695"/>
      <c r="AV12" s="1695"/>
      <c r="AW12" s="1695"/>
      <c r="AX12" s="1695"/>
      <c r="AY12" s="1695"/>
      <c r="AZ12" s="1695"/>
      <c r="BA12" s="1695"/>
      <c r="BB12" s="1695"/>
      <c r="BC12" s="1695"/>
      <c r="BD12" s="1695"/>
      <c r="BE12" s="1695"/>
      <c r="BF12" s="1695"/>
      <c r="BG12" s="1695"/>
      <c r="BH12" s="1695"/>
      <c r="BI12" s="1695"/>
      <c r="BJ12" s="1695"/>
      <c r="BK12" s="1695"/>
      <c r="BL12" s="1695"/>
      <c r="BM12" s="1695"/>
      <c r="BN12" s="1695"/>
      <c r="BO12" s="1695"/>
      <c r="BP12" s="1695"/>
      <c r="BQ12" s="1695"/>
      <c r="BR12" s="1695"/>
      <c r="BS12" s="1695"/>
      <c r="BT12" s="1695"/>
      <c r="BU12" s="1695"/>
      <c r="BV12" s="1695"/>
      <c r="BW12" s="1695"/>
      <c r="BX12" s="1695"/>
      <c r="BY12" s="1695"/>
      <c r="BZ12" s="1695"/>
      <c r="CA12" s="1695"/>
      <c r="CB12" s="1695"/>
      <c r="CC12" s="1695"/>
      <c r="CD12" s="1695"/>
      <c r="CE12" s="1695"/>
      <c r="CF12" s="1695"/>
      <c r="CG12" s="1695"/>
      <c r="CH12" s="1695"/>
      <c r="CI12" s="1695"/>
      <c r="CJ12" s="1695"/>
      <c r="CK12" s="1695"/>
      <c r="CL12" s="1696"/>
    </row>
    <row r="13" spans="1:92" x14ac:dyDescent="0.25">
      <c r="A13" s="1694"/>
      <c r="B13" s="1695"/>
      <c r="C13" s="1695"/>
      <c r="D13" s="1695"/>
      <c r="E13" s="1695"/>
      <c r="F13" s="1695"/>
      <c r="G13" s="1695"/>
      <c r="H13" s="1695"/>
      <c r="I13" s="1695"/>
      <c r="J13" s="1695"/>
      <c r="K13" s="1695"/>
      <c r="L13" s="1695"/>
      <c r="M13" s="1695"/>
      <c r="N13" s="1695"/>
      <c r="O13" s="1695"/>
      <c r="P13" s="1695"/>
      <c r="Q13" s="1695"/>
      <c r="R13" s="1695"/>
      <c r="S13" s="1695"/>
      <c r="T13" s="1695"/>
      <c r="U13" s="1695"/>
      <c r="V13" s="1695"/>
      <c r="W13" s="1695"/>
      <c r="X13" s="1695"/>
      <c r="Y13" s="1695"/>
      <c r="Z13" s="1695"/>
      <c r="AA13" s="1695"/>
      <c r="AB13" s="1695"/>
      <c r="AC13" s="1695"/>
      <c r="AD13" s="1695"/>
      <c r="AE13" s="1695"/>
      <c r="AF13" s="1695"/>
      <c r="AG13" s="1695"/>
      <c r="AH13" s="1695"/>
      <c r="AI13" s="1695"/>
      <c r="AJ13" s="1695"/>
      <c r="AK13" s="1695"/>
      <c r="AL13" s="1695"/>
      <c r="AM13" s="1695"/>
      <c r="AN13" s="1695"/>
      <c r="AO13" s="1695"/>
      <c r="AP13" s="1695"/>
      <c r="AQ13" s="1695"/>
      <c r="AR13" s="1695"/>
      <c r="AS13" s="1695"/>
      <c r="AT13" s="1695"/>
      <c r="AU13" s="1695"/>
      <c r="AV13" s="1695"/>
      <c r="AW13" s="1695"/>
      <c r="AX13" s="1695"/>
      <c r="AY13" s="1695"/>
      <c r="AZ13" s="1695"/>
      <c r="BA13" s="1695"/>
      <c r="BB13" s="1695"/>
      <c r="BC13" s="1695"/>
      <c r="BD13" s="1695"/>
      <c r="BE13" s="1695"/>
      <c r="BF13" s="1695"/>
      <c r="BG13" s="1695"/>
      <c r="BH13" s="1695"/>
      <c r="BI13" s="1695"/>
      <c r="BJ13" s="1695"/>
      <c r="BK13" s="1695"/>
      <c r="BL13" s="1695"/>
      <c r="BM13" s="1695"/>
      <c r="BN13" s="1695"/>
      <c r="BO13" s="1695"/>
      <c r="BP13" s="1695"/>
      <c r="BQ13" s="1695"/>
      <c r="BR13" s="1695"/>
      <c r="BS13" s="1695"/>
      <c r="BT13" s="1695"/>
      <c r="BU13" s="1695"/>
      <c r="BV13" s="1695"/>
      <c r="BW13" s="1695"/>
      <c r="BX13" s="1695"/>
      <c r="BY13" s="1695"/>
      <c r="BZ13" s="1695"/>
      <c r="CA13" s="1695"/>
      <c r="CB13" s="1695"/>
      <c r="CC13" s="1695"/>
      <c r="CD13" s="1695"/>
      <c r="CE13" s="1695"/>
      <c r="CF13" s="1695"/>
      <c r="CG13" s="1695"/>
      <c r="CH13" s="1695"/>
      <c r="CI13" s="1695"/>
      <c r="CJ13" s="1695"/>
      <c r="CK13" s="1695"/>
      <c r="CL13" s="1696"/>
    </row>
    <row r="14" spans="1:92" x14ac:dyDescent="0.25">
      <c r="A14" s="1697"/>
      <c r="B14" s="1698"/>
      <c r="C14" s="1698"/>
      <c r="D14" s="1698"/>
      <c r="E14" s="1698"/>
      <c r="F14" s="1698"/>
      <c r="G14" s="1698"/>
      <c r="H14" s="1698"/>
      <c r="I14" s="1698"/>
      <c r="J14" s="1698"/>
      <c r="K14" s="1698"/>
      <c r="L14" s="1698"/>
      <c r="M14" s="1698"/>
      <c r="N14" s="1698"/>
      <c r="O14" s="1698"/>
      <c r="P14" s="1698"/>
      <c r="Q14" s="1698"/>
      <c r="R14" s="1698"/>
      <c r="S14" s="1698"/>
      <c r="T14" s="1698"/>
      <c r="U14" s="1698"/>
      <c r="V14" s="1698"/>
      <c r="W14" s="1698"/>
      <c r="X14" s="1698"/>
      <c r="Y14" s="1698"/>
      <c r="Z14" s="1698"/>
      <c r="AA14" s="1698"/>
      <c r="AB14" s="1698"/>
      <c r="AC14" s="1698"/>
      <c r="AD14" s="1698"/>
      <c r="AE14" s="1698"/>
      <c r="AF14" s="1698"/>
      <c r="AG14" s="1698"/>
      <c r="AH14" s="1698"/>
      <c r="AI14" s="1698"/>
      <c r="AJ14" s="1698"/>
      <c r="AK14" s="1698"/>
      <c r="AL14" s="1698"/>
      <c r="AM14" s="1698"/>
      <c r="AN14" s="1698"/>
      <c r="AO14" s="1698"/>
      <c r="AP14" s="1698"/>
      <c r="AQ14" s="1698"/>
      <c r="AR14" s="1698"/>
      <c r="AS14" s="1698"/>
      <c r="AT14" s="1698"/>
      <c r="AU14" s="1698"/>
      <c r="AV14" s="1698"/>
      <c r="AW14" s="1698"/>
      <c r="AX14" s="1698"/>
      <c r="AY14" s="1698"/>
      <c r="AZ14" s="1698"/>
      <c r="BA14" s="1698"/>
      <c r="BB14" s="1698"/>
      <c r="BC14" s="1698"/>
      <c r="BD14" s="1698"/>
      <c r="BE14" s="1698"/>
      <c r="BF14" s="1698"/>
      <c r="BG14" s="1698"/>
      <c r="BH14" s="1698"/>
      <c r="BI14" s="1698"/>
      <c r="BJ14" s="1698"/>
      <c r="BK14" s="1698"/>
      <c r="BL14" s="1698"/>
      <c r="BM14" s="1698"/>
      <c r="BN14" s="1698"/>
      <c r="BO14" s="1698"/>
      <c r="BP14" s="1698"/>
      <c r="BQ14" s="1698"/>
      <c r="BR14" s="1698"/>
      <c r="BS14" s="1698"/>
      <c r="BT14" s="1698"/>
      <c r="BU14" s="1698"/>
      <c r="BV14" s="1698"/>
      <c r="BW14" s="1698"/>
      <c r="BX14" s="1698"/>
      <c r="BY14" s="1698"/>
      <c r="BZ14" s="1698"/>
      <c r="CA14" s="1698"/>
      <c r="CB14" s="1698"/>
      <c r="CC14" s="1698"/>
      <c r="CD14" s="1698"/>
      <c r="CE14" s="1698"/>
      <c r="CF14" s="1698"/>
      <c r="CG14" s="1698"/>
      <c r="CH14" s="1698"/>
      <c r="CI14" s="1698"/>
      <c r="CJ14" s="1698"/>
      <c r="CK14" s="1698"/>
      <c r="CL14" s="1699"/>
    </row>
    <row r="15" spans="1:92" ht="15.75" x14ac:dyDescent="0.25">
      <c r="A15" s="1700" t="s">
        <v>544</v>
      </c>
      <c r="B15" s="1701"/>
      <c r="C15" s="1701"/>
      <c r="D15" s="1701"/>
      <c r="E15" s="1701"/>
      <c r="F15" s="760"/>
      <c r="G15" s="760"/>
      <c r="H15" s="760"/>
      <c r="I15" s="760"/>
      <c r="J15" s="760"/>
      <c r="K15" s="760"/>
      <c r="L15" s="760"/>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1"/>
      <c r="CJ15" s="761"/>
      <c r="CK15" s="761"/>
      <c r="CL15" s="762"/>
    </row>
    <row r="16" spans="1:92" x14ac:dyDescent="0.25">
      <c r="A16" s="763"/>
      <c r="B16" s="764"/>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4"/>
      <c r="BT16" s="764"/>
      <c r="BU16" s="764"/>
      <c r="BV16" s="764"/>
      <c r="BW16" s="764"/>
      <c r="BX16" s="764"/>
      <c r="BY16" s="764"/>
      <c r="BZ16" s="764"/>
      <c r="CA16" s="764"/>
      <c r="CB16" s="764"/>
      <c r="CC16" s="764"/>
      <c r="CD16" s="764"/>
      <c r="CE16" s="764"/>
      <c r="CF16" s="764"/>
      <c r="CG16" s="764"/>
      <c r="CH16" s="764"/>
      <c r="CI16" s="757"/>
      <c r="CJ16" s="757"/>
      <c r="CK16" s="757"/>
      <c r="CL16" s="765"/>
    </row>
    <row r="17" spans="1:90" x14ac:dyDescent="0.25">
      <c r="A17" s="763"/>
      <c r="B17" s="764"/>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764"/>
      <c r="BE17" s="764"/>
      <c r="BF17" s="764"/>
      <c r="BG17" s="764"/>
      <c r="BH17" s="764"/>
      <c r="BI17" s="764"/>
      <c r="BJ17" s="764"/>
      <c r="BK17" s="764"/>
      <c r="BL17" s="764"/>
      <c r="BM17" s="764"/>
      <c r="BN17" s="764"/>
      <c r="BO17" s="764"/>
      <c r="BP17" s="764"/>
      <c r="BQ17" s="764"/>
      <c r="BR17" s="764"/>
      <c r="BS17" s="764"/>
      <c r="BT17" s="764"/>
      <c r="BU17" s="764"/>
      <c r="BV17" s="764"/>
      <c r="BW17" s="764"/>
      <c r="BX17" s="764"/>
      <c r="BY17" s="764"/>
      <c r="BZ17" s="764"/>
      <c r="CA17" s="764"/>
      <c r="CB17" s="764"/>
      <c r="CC17" s="764"/>
      <c r="CD17" s="764"/>
      <c r="CE17" s="764"/>
      <c r="CF17" s="764"/>
      <c r="CG17" s="764"/>
      <c r="CH17" s="764"/>
      <c r="CI17" s="757"/>
      <c r="CJ17" s="757"/>
      <c r="CK17" s="757"/>
      <c r="CL17" s="765"/>
    </row>
    <row r="18" spans="1:90" x14ac:dyDescent="0.25">
      <c r="A18" s="763"/>
      <c r="B18" s="764"/>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764"/>
      <c r="BS18" s="764"/>
      <c r="BT18" s="764"/>
      <c r="BU18" s="764"/>
      <c r="BV18" s="764"/>
      <c r="BW18" s="764"/>
      <c r="BX18" s="764"/>
      <c r="BY18" s="764"/>
      <c r="BZ18" s="764"/>
      <c r="CA18" s="764"/>
      <c r="CB18" s="764"/>
      <c r="CC18" s="764"/>
      <c r="CD18" s="764"/>
      <c r="CE18" s="764"/>
      <c r="CF18" s="764"/>
      <c r="CG18" s="764"/>
      <c r="CH18" s="764"/>
      <c r="CI18" s="757"/>
      <c r="CJ18" s="757"/>
      <c r="CK18" s="757"/>
      <c r="CL18" s="765"/>
    </row>
    <row r="19" spans="1:90" x14ac:dyDescent="0.25">
      <c r="A19" s="763"/>
      <c r="B19" s="764"/>
      <c r="C19" s="764"/>
      <c r="D19" s="764"/>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764"/>
      <c r="BS19" s="764"/>
      <c r="BT19" s="764"/>
      <c r="BU19" s="764"/>
      <c r="BV19" s="764"/>
      <c r="BW19" s="764"/>
      <c r="BX19" s="764"/>
      <c r="BY19" s="764"/>
      <c r="BZ19" s="764"/>
      <c r="CA19" s="764"/>
      <c r="CB19" s="764"/>
      <c r="CC19" s="764"/>
      <c r="CD19" s="764"/>
      <c r="CE19" s="764"/>
      <c r="CF19" s="764"/>
      <c r="CG19" s="764"/>
      <c r="CH19" s="764"/>
      <c r="CI19" s="757"/>
      <c r="CJ19" s="757"/>
      <c r="CK19" s="757"/>
      <c r="CL19" s="765"/>
    </row>
    <row r="20" spans="1:90" x14ac:dyDescent="0.25">
      <c r="A20" s="763"/>
      <c r="B20" s="764"/>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764"/>
      <c r="BE20" s="764"/>
      <c r="BF20" s="764"/>
      <c r="BG20" s="764"/>
      <c r="BH20" s="764"/>
      <c r="BI20" s="764"/>
      <c r="BJ20" s="764"/>
      <c r="BK20" s="764"/>
      <c r="BL20" s="764"/>
      <c r="BM20" s="764"/>
      <c r="BN20" s="764"/>
      <c r="BO20" s="764"/>
      <c r="BP20" s="764"/>
      <c r="BQ20" s="764"/>
      <c r="BR20" s="764"/>
      <c r="BS20" s="764"/>
      <c r="BT20" s="764"/>
      <c r="BU20" s="764"/>
      <c r="BV20" s="764"/>
      <c r="BW20" s="764"/>
      <c r="BX20" s="764"/>
      <c r="BY20" s="764"/>
      <c r="BZ20" s="764"/>
      <c r="CA20" s="764"/>
      <c r="CB20" s="764"/>
      <c r="CC20" s="764"/>
      <c r="CD20" s="764"/>
      <c r="CE20" s="764"/>
      <c r="CF20" s="764"/>
      <c r="CG20" s="764"/>
      <c r="CH20" s="764"/>
      <c r="CI20" s="757"/>
      <c r="CJ20" s="757"/>
      <c r="CK20" s="757"/>
      <c r="CL20" s="765"/>
    </row>
    <row r="21" spans="1:90" x14ac:dyDescent="0.25">
      <c r="A21" s="763"/>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c r="CB21" s="764"/>
      <c r="CC21" s="764"/>
      <c r="CD21" s="764"/>
      <c r="CE21" s="764"/>
      <c r="CF21" s="764"/>
      <c r="CG21" s="764"/>
      <c r="CH21" s="764"/>
      <c r="CI21" s="757"/>
      <c r="CJ21" s="757"/>
      <c r="CK21" s="757"/>
      <c r="CL21" s="765"/>
    </row>
    <row r="22" spans="1:90" x14ac:dyDescent="0.25">
      <c r="A22" s="763"/>
      <c r="B22" s="764"/>
      <c r="C22" s="764"/>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4"/>
      <c r="BA22" s="764"/>
      <c r="BB22" s="764"/>
      <c r="BC22" s="764"/>
      <c r="BD22" s="764"/>
      <c r="BE22" s="764"/>
      <c r="BF22" s="764"/>
      <c r="BG22" s="764"/>
      <c r="BH22" s="764"/>
      <c r="BI22" s="764"/>
      <c r="BJ22" s="764"/>
      <c r="BK22" s="764"/>
      <c r="BL22" s="764"/>
      <c r="BM22" s="764"/>
      <c r="BN22" s="764"/>
      <c r="BO22" s="764"/>
      <c r="BP22" s="764"/>
      <c r="BQ22" s="764"/>
      <c r="BR22" s="764"/>
      <c r="BS22" s="764"/>
      <c r="BT22" s="764"/>
      <c r="BU22" s="764"/>
      <c r="BV22" s="764"/>
      <c r="BW22" s="764"/>
      <c r="BX22" s="764"/>
      <c r="BY22" s="764"/>
      <c r="BZ22" s="764"/>
      <c r="CA22" s="764"/>
      <c r="CB22" s="764"/>
      <c r="CC22" s="764"/>
      <c r="CD22" s="764"/>
      <c r="CE22" s="764"/>
      <c r="CF22" s="764"/>
      <c r="CG22" s="764"/>
      <c r="CH22" s="764"/>
      <c r="CI22" s="757"/>
      <c r="CJ22" s="757"/>
      <c r="CK22" s="757"/>
      <c r="CL22" s="765"/>
    </row>
    <row r="23" spans="1:90" x14ac:dyDescent="0.25">
      <c r="A23" s="763"/>
      <c r="B23" s="764"/>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4"/>
      <c r="BW23" s="764"/>
      <c r="BX23" s="764"/>
      <c r="BY23" s="764"/>
      <c r="BZ23" s="764"/>
      <c r="CA23" s="764"/>
      <c r="CB23" s="764"/>
      <c r="CC23" s="764"/>
      <c r="CD23" s="764"/>
      <c r="CE23" s="764"/>
      <c r="CF23" s="764"/>
      <c r="CG23" s="764"/>
      <c r="CH23" s="764"/>
      <c r="CI23" s="757"/>
      <c r="CJ23" s="757"/>
      <c r="CK23" s="757"/>
      <c r="CL23" s="765"/>
    </row>
    <row r="24" spans="1:90" x14ac:dyDescent="0.25">
      <c r="A24" s="763"/>
      <c r="B24" s="764"/>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T24" s="764"/>
      <c r="BU24" s="764"/>
      <c r="BV24" s="764"/>
      <c r="BW24" s="764"/>
      <c r="BX24" s="764"/>
      <c r="BY24" s="764"/>
      <c r="BZ24" s="764"/>
      <c r="CA24" s="764"/>
      <c r="CB24" s="764"/>
      <c r="CC24" s="764"/>
      <c r="CD24" s="764"/>
      <c r="CE24" s="764"/>
      <c r="CF24" s="764"/>
      <c r="CG24" s="764"/>
      <c r="CH24" s="764"/>
      <c r="CI24" s="757"/>
      <c r="CJ24" s="757"/>
      <c r="CK24" s="757"/>
      <c r="CL24" s="765"/>
    </row>
    <row r="25" spans="1:90" x14ac:dyDescent="0.25">
      <c r="A25" s="763"/>
      <c r="B25" s="764"/>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4"/>
      <c r="BW25" s="764"/>
      <c r="BX25" s="764"/>
      <c r="BY25" s="764"/>
      <c r="BZ25" s="764"/>
      <c r="CA25" s="764"/>
      <c r="CB25" s="764"/>
      <c r="CC25" s="764"/>
      <c r="CD25" s="764"/>
      <c r="CE25" s="764"/>
      <c r="CF25" s="764"/>
      <c r="CG25" s="764"/>
      <c r="CH25" s="764"/>
      <c r="CI25" s="757"/>
      <c r="CJ25" s="757"/>
      <c r="CK25" s="757"/>
      <c r="CL25" s="765"/>
    </row>
    <row r="26" spans="1:90" x14ac:dyDescent="0.25">
      <c r="A26" s="763"/>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64"/>
      <c r="BN26" s="764"/>
      <c r="BO26" s="764"/>
      <c r="BP26" s="764"/>
      <c r="BQ26" s="764"/>
      <c r="BR26" s="764"/>
      <c r="BS26" s="764"/>
      <c r="BT26" s="764"/>
      <c r="BU26" s="764"/>
      <c r="BV26" s="764"/>
      <c r="BW26" s="764"/>
      <c r="BX26" s="764"/>
      <c r="BY26" s="764"/>
      <c r="BZ26" s="764"/>
      <c r="CA26" s="764"/>
      <c r="CB26" s="764"/>
      <c r="CC26" s="764"/>
      <c r="CD26" s="764"/>
      <c r="CE26" s="764"/>
      <c r="CF26" s="764"/>
      <c r="CG26" s="764"/>
      <c r="CH26" s="764"/>
      <c r="CI26" s="757"/>
      <c r="CJ26" s="757"/>
      <c r="CK26" s="757"/>
      <c r="CL26" s="765"/>
    </row>
    <row r="27" spans="1:90" x14ac:dyDescent="0.25">
      <c r="A27" s="763"/>
      <c r="B27" s="764"/>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764"/>
      <c r="BY27" s="764"/>
      <c r="BZ27" s="764"/>
      <c r="CA27" s="764"/>
      <c r="CB27" s="764"/>
      <c r="CC27" s="764"/>
      <c r="CD27" s="764"/>
      <c r="CE27" s="764"/>
      <c r="CF27" s="764"/>
      <c r="CG27" s="764"/>
      <c r="CH27" s="764"/>
      <c r="CI27" s="757"/>
      <c r="CJ27" s="757"/>
      <c r="CK27" s="757"/>
      <c r="CL27" s="765"/>
    </row>
    <row r="28" spans="1:90" x14ac:dyDescent="0.25">
      <c r="A28" s="763"/>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764"/>
      <c r="BY28" s="764"/>
      <c r="BZ28" s="764"/>
      <c r="CA28" s="764"/>
      <c r="CB28" s="764"/>
      <c r="CC28" s="764"/>
      <c r="CD28" s="764"/>
      <c r="CE28" s="764"/>
      <c r="CF28" s="764"/>
      <c r="CG28" s="764"/>
      <c r="CH28" s="764"/>
      <c r="CI28" s="757"/>
      <c r="CJ28" s="757"/>
      <c r="CK28" s="757"/>
      <c r="CL28" s="765"/>
    </row>
    <row r="29" spans="1:90" x14ac:dyDescent="0.25">
      <c r="A29" s="763"/>
      <c r="B29" s="764"/>
      <c r="C29" s="764"/>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c r="CB29" s="764"/>
      <c r="CC29" s="764"/>
      <c r="CD29" s="764"/>
      <c r="CE29" s="764"/>
      <c r="CF29" s="764"/>
      <c r="CG29" s="764"/>
      <c r="CH29" s="764"/>
      <c r="CI29" s="757"/>
      <c r="CJ29" s="757"/>
      <c r="CK29" s="757"/>
      <c r="CL29" s="765"/>
    </row>
    <row r="30" spans="1:90" x14ac:dyDescent="0.25">
      <c r="A30" s="763"/>
      <c r="B30" s="764"/>
      <c r="C30" s="764"/>
      <c r="D30" s="764"/>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c r="CB30" s="764"/>
      <c r="CC30" s="764"/>
      <c r="CD30" s="764"/>
      <c r="CE30" s="764"/>
      <c r="CF30" s="764"/>
      <c r="CG30" s="764"/>
      <c r="CH30" s="764"/>
      <c r="CI30" s="757"/>
      <c r="CJ30" s="757"/>
      <c r="CK30" s="757"/>
      <c r="CL30" s="765"/>
    </row>
    <row r="31" spans="1:90" x14ac:dyDescent="0.25">
      <c r="A31" s="763"/>
      <c r="B31" s="764"/>
      <c r="C31" s="764"/>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c r="CB31" s="764"/>
      <c r="CC31" s="764"/>
      <c r="CD31" s="764"/>
      <c r="CE31" s="764"/>
      <c r="CF31" s="764"/>
      <c r="CG31" s="764"/>
      <c r="CH31" s="764"/>
      <c r="CI31" s="757"/>
      <c r="CJ31" s="757"/>
      <c r="CK31" s="757"/>
      <c r="CL31" s="765"/>
    </row>
    <row r="32" spans="1:90" x14ac:dyDescent="0.25">
      <c r="A32" s="763"/>
      <c r="B32" s="764"/>
      <c r="C32" s="764"/>
      <c r="D32" s="764"/>
      <c r="E32" s="764"/>
      <c r="F32" s="764"/>
      <c r="G32" s="764"/>
      <c r="H32" s="764"/>
      <c r="I32" s="764"/>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c r="CB32" s="764"/>
      <c r="CC32" s="764"/>
      <c r="CD32" s="764"/>
      <c r="CE32" s="764"/>
      <c r="CF32" s="764"/>
      <c r="CG32" s="764"/>
      <c r="CH32" s="764"/>
      <c r="CI32" s="757"/>
      <c r="CJ32" s="757"/>
      <c r="CK32" s="757"/>
      <c r="CL32" s="765"/>
    </row>
    <row r="33" spans="1:90" x14ac:dyDescent="0.25">
      <c r="A33" s="763"/>
      <c r="B33" s="764"/>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c r="CB33" s="764"/>
      <c r="CC33" s="764"/>
      <c r="CD33" s="764"/>
      <c r="CE33" s="764"/>
      <c r="CF33" s="764"/>
      <c r="CG33" s="764"/>
      <c r="CH33" s="764"/>
      <c r="CI33" s="757"/>
      <c r="CJ33" s="757"/>
      <c r="CK33" s="757"/>
      <c r="CL33" s="765"/>
    </row>
    <row r="34" spans="1:90" x14ac:dyDescent="0.25">
      <c r="A34" s="763"/>
      <c r="B34" s="764"/>
      <c r="C34" s="764"/>
      <c r="D34" s="764"/>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c r="CB34" s="764"/>
      <c r="CC34" s="764"/>
      <c r="CD34" s="764"/>
      <c r="CE34" s="764"/>
      <c r="CF34" s="764"/>
      <c r="CG34" s="764"/>
      <c r="CH34" s="764"/>
      <c r="CI34" s="757"/>
      <c r="CJ34" s="757"/>
      <c r="CK34" s="757"/>
      <c r="CL34" s="765"/>
    </row>
    <row r="35" spans="1:90" x14ac:dyDescent="0.25">
      <c r="A35" s="763"/>
      <c r="B35" s="764"/>
      <c r="C35" s="764"/>
      <c r="D35" s="764"/>
      <c r="E35" s="764"/>
      <c r="F35" s="764"/>
      <c r="G35" s="764"/>
      <c r="H35" s="764"/>
      <c r="I35" s="764"/>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c r="CB35" s="764"/>
      <c r="CC35" s="764"/>
      <c r="CD35" s="764"/>
      <c r="CE35" s="764"/>
      <c r="CF35" s="764"/>
      <c r="CG35" s="764"/>
      <c r="CH35" s="764"/>
      <c r="CI35" s="757"/>
      <c r="CJ35" s="757"/>
      <c r="CK35" s="757"/>
      <c r="CL35" s="765"/>
    </row>
    <row r="36" spans="1:90" x14ac:dyDescent="0.25">
      <c r="A36" s="763"/>
      <c r="B36" s="764"/>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c r="CB36" s="764"/>
      <c r="CC36" s="764"/>
      <c r="CD36" s="764"/>
      <c r="CE36" s="764"/>
      <c r="CF36" s="764"/>
      <c r="CG36" s="764"/>
      <c r="CH36" s="764"/>
      <c r="CI36" s="757"/>
      <c r="CJ36" s="757"/>
      <c r="CK36" s="757"/>
      <c r="CL36" s="765"/>
    </row>
    <row r="37" spans="1:90" x14ac:dyDescent="0.25">
      <c r="A37" s="763"/>
      <c r="B37" s="764"/>
      <c r="C37" s="764"/>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c r="CB37" s="764"/>
      <c r="CC37" s="764"/>
      <c r="CD37" s="764"/>
      <c r="CE37" s="764"/>
      <c r="CF37" s="764"/>
      <c r="CG37" s="764"/>
      <c r="CH37" s="764"/>
      <c r="CI37" s="757"/>
      <c r="CJ37" s="757"/>
      <c r="CK37" s="757"/>
      <c r="CL37" s="765"/>
    </row>
    <row r="38" spans="1:90" x14ac:dyDescent="0.25">
      <c r="A38" s="763"/>
      <c r="B38" s="764"/>
      <c r="C38" s="764"/>
      <c r="D38" s="764"/>
      <c r="E38" s="764"/>
      <c r="F38" s="764"/>
      <c r="G38" s="764"/>
      <c r="H38" s="764"/>
      <c r="I38" s="764"/>
      <c r="J38" s="764"/>
      <c r="K38" s="764"/>
      <c r="L38" s="764"/>
      <c r="M38" s="764"/>
      <c r="N38" s="764"/>
      <c r="O38" s="764"/>
      <c r="P38" s="764"/>
      <c r="Q38" s="764"/>
      <c r="R38" s="764"/>
      <c r="S38" s="764"/>
      <c r="T38" s="764"/>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c r="CB38" s="764"/>
      <c r="CC38" s="764"/>
      <c r="CD38" s="764"/>
      <c r="CE38" s="764"/>
      <c r="CF38" s="764"/>
      <c r="CG38" s="764"/>
      <c r="CH38" s="764"/>
      <c r="CI38" s="757"/>
      <c r="CJ38" s="757"/>
      <c r="CK38" s="757"/>
      <c r="CL38" s="765"/>
    </row>
    <row r="39" spans="1:90" x14ac:dyDescent="0.25">
      <c r="A39" s="763"/>
      <c r="B39" s="764"/>
      <c r="C39" s="764"/>
      <c r="D39" s="764"/>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c r="CB39" s="764"/>
      <c r="CC39" s="764"/>
      <c r="CD39" s="764"/>
      <c r="CE39" s="764"/>
      <c r="CF39" s="764"/>
      <c r="CG39" s="764"/>
      <c r="CH39" s="764"/>
      <c r="CI39" s="757"/>
      <c r="CJ39" s="757"/>
      <c r="CK39" s="757"/>
      <c r="CL39" s="765"/>
    </row>
    <row r="40" spans="1:90" x14ac:dyDescent="0.25">
      <c r="A40" s="763"/>
      <c r="B40" s="764"/>
      <c r="C40" s="764"/>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c r="CB40" s="764"/>
      <c r="CC40" s="764"/>
      <c r="CD40" s="764"/>
      <c r="CE40" s="764"/>
      <c r="CF40" s="764"/>
      <c r="CG40" s="764"/>
      <c r="CH40" s="764"/>
      <c r="CI40" s="757"/>
      <c r="CJ40" s="757"/>
      <c r="CK40" s="757"/>
      <c r="CL40" s="765"/>
    </row>
    <row r="41" spans="1:90" x14ac:dyDescent="0.25">
      <c r="A41" s="763"/>
      <c r="B41" s="764"/>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c r="CB41" s="764"/>
      <c r="CC41" s="764"/>
      <c r="CD41" s="764"/>
      <c r="CE41" s="764"/>
      <c r="CF41" s="764"/>
      <c r="CG41" s="764"/>
      <c r="CH41" s="764"/>
      <c r="CI41" s="757"/>
      <c r="CJ41" s="757"/>
      <c r="CK41" s="757"/>
      <c r="CL41" s="765"/>
    </row>
    <row r="42" spans="1:90" x14ac:dyDescent="0.25">
      <c r="A42" s="763"/>
      <c r="B42" s="764"/>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c r="CB42" s="764"/>
      <c r="CC42" s="764"/>
      <c r="CD42" s="764"/>
      <c r="CE42" s="764"/>
      <c r="CF42" s="764"/>
      <c r="CG42" s="764"/>
      <c r="CH42" s="764"/>
      <c r="CI42" s="757"/>
      <c r="CJ42" s="757"/>
      <c r="CK42" s="757"/>
      <c r="CL42" s="765"/>
    </row>
    <row r="43" spans="1:90" x14ac:dyDescent="0.25">
      <c r="A43" s="763"/>
      <c r="B43" s="764"/>
      <c r="C43" s="764"/>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c r="CB43" s="764"/>
      <c r="CC43" s="764"/>
      <c r="CD43" s="764"/>
      <c r="CE43" s="764"/>
      <c r="CF43" s="764"/>
      <c r="CG43" s="764"/>
      <c r="CH43" s="764"/>
      <c r="CI43" s="757"/>
      <c r="CJ43" s="757"/>
      <c r="CK43" s="757"/>
      <c r="CL43" s="765"/>
    </row>
    <row r="44" spans="1:90" x14ac:dyDescent="0.25">
      <c r="A44" s="763"/>
      <c r="B44" s="764"/>
      <c r="C44" s="764"/>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64"/>
      <c r="BT44" s="764"/>
      <c r="BU44" s="764"/>
      <c r="BV44" s="764"/>
      <c r="BW44" s="764"/>
      <c r="BX44" s="764"/>
      <c r="BY44" s="764"/>
      <c r="BZ44" s="764"/>
      <c r="CA44" s="764"/>
      <c r="CB44" s="764"/>
      <c r="CC44" s="764"/>
      <c r="CD44" s="764"/>
      <c r="CE44" s="764"/>
      <c r="CF44" s="764"/>
      <c r="CG44" s="764"/>
      <c r="CH44" s="764"/>
      <c r="CI44" s="757"/>
      <c r="CJ44" s="757"/>
      <c r="CK44" s="757"/>
      <c r="CL44" s="765"/>
    </row>
    <row r="45" spans="1:90" x14ac:dyDescent="0.25">
      <c r="A45" s="763"/>
      <c r="B45" s="766"/>
      <c r="C45" s="766"/>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766"/>
      <c r="BT45" s="766"/>
      <c r="BU45" s="766"/>
      <c r="BV45" s="766"/>
      <c r="BW45" s="766"/>
      <c r="BX45" s="766"/>
      <c r="BY45" s="766"/>
      <c r="BZ45" s="766"/>
      <c r="CA45" s="766"/>
      <c r="CB45" s="766"/>
      <c r="CC45" s="766"/>
      <c r="CD45" s="766"/>
      <c r="CE45" s="766"/>
      <c r="CF45" s="766"/>
      <c r="CG45" s="766"/>
      <c r="CH45" s="766"/>
      <c r="CI45" s="757"/>
      <c r="CJ45" s="757"/>
      <c r="CK45" s="757"/>
      <c r="CL45" s="765"/>
    </row>
    <row r="46" spans="1:90" ht="5.25" customHeight="1" thickBot="1" x14ac:dyDescent="0.3">
      <c r="A46" s="767"/>
      <c r="B46" s="767"/>
      <c r="C46" s="767"/>
      <c r="D46" s="767"/>
      <c r="E46" s="767"/>
      <c r="F46" s="767"/>
      <c r="G46" s="767"/>
      <c r="H46" s="767"/>
      <c r="I46" s="767"/>
      <c r="J46" s="767"/>
      <c r="K46" s="767"/>
      <c r="L46" s="767"/>
      <c r="M46" s="767"/>
      <c r="N46" s="767"/>
      <c r="O46" s="767"/>
      <c r="P46" s="767"/>
      <c r="Q46" s="767"/>
      <c r="R46" s="767"/>
      <c r="S46" s="767"/>
      <c r="T46" s="767"/>
      <c r="U46" s="767"/>
      <c r="V46" s="767"/>
      <c r="W46" s="767"/>
      <c r="X46" s="767"/>
      <c r="Y46" s="767"/>
      <c r="Z46" s="767"/>
      <c r="AA46" s="767"/>
      <c r="AB46" s="767"/>
      <c r="AC46" s="767"/>
      <c r="AD46" s="767"/>
      <c r="AE46" s="767"/>
      <c r="AF46" s="767"/>
      <c r="AG46" s="767"/>
      <c r="AH46" s="767"/>
      <c r="AI46" s="767"/>
      <c r="AJ46" s="767"/>
      <c r="AK46" s="767"/>
      <c r="AL46" s="767"/>
      <c r="AM46" s="767"/>
      <c r="AN46" s="767"/>
      <c r="AO46" s="767"/>
      <c r="AP46" s="767"/>
      <c r="AQ46" s="767"/>
      <c r="AR46" s="767"/>
      <c r="AS46" s="767"/>
      <c r="AT46" s="767"/>
      <c r="AU46" s="767"/>
      <c r="AV46" s="767"/>
      <c r="AW46" s="767"/>
      <c r="AX46" s="767"/>
      <c r="AY46" s="767"/>
      <c r="AZ46" s="767"/>
      <c r="BA46" s="767"/>
      <c r="BB46" s="767"/>
      <c r="BC46" s="767"/>
      <c r="BD46" s="767"/>
      <c r="BE46" s="767"/>
      <c r="BF46" s="767"/>
      <c r="BG46" s="767"/>
      <c r="BH46" s="767"/>
      <c r="BI46" s="767"/>
      <c r="BJ46" s="767"/>
      <c r="BK46" s="767"/>
      <c r="BL46" s="767"/>
      <c r="BM46" s="767"/>
      <c r="BN46" s="767"/>
      <c r="BO46" s="767"/>
      <c r="BP46" s="767"/>
      <c r="BQ46" s="767"/>
      <c r="BR46" s="767"/>
      <c r="BS46" s="767"/>
      <c r="BT46" s="767"/>
      <c r="BU46" s="767"/>
      <c r="BV46" s="767"/>
      <c r="BW46" s="767"/>
      <c r="BX46" s="767"/>
      <c r="BY46" s="767"/>
      <c r="BZ46" s="767"/>
      <c r="CA46" s="767"/>
      <c r="CB46" s="767"/>
      <c r="CC46" s="767"/>
      <c r="CD46" s="767"/>
      <c r="CE46" s="767"/>
      <c r="CF46" s="767"/>
      <c r="CG46" s="767"/>
      <c r="CH46" s="767"/>
      <c r="CI46" s="767"/>
      <c r="CJ46" s="767"/>
      <c r="CK46" s="767"/>
      <c r="CL46" s="767"/>
    </row>
    <row r="47" spans="1:90" ht="5.25" customHeight="1" x14ac:dyDescent="0.25">
      <c r="A47" s="757"/>
      <c r="B47" s="757"/>
      <c r="C47" s="757"/>
      <c r="D47" s="757"/>
      <c r="E47" s="757"/>
      <c r="F47" s="757"/>
      <c r="G47" s="757"/>
      <c r="H47" s="757"/>
      <c r="I47" s="757"/>
      <c r="J47" s="757"/>
      <c r="K47" s="757"/>
      <c r="L47" s="757"/>
      <c r="M47" s="757"/>
      <c r="N47" s="757"/>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c r="CB47" s="757"/>
      <c r="CC47" s="757"/>
      <c r="CD47" s="757"/>
      <c r="CE47" s="757"/>
      <c r="CF47" s="757"/>
      <c r="CG47" s="757"/>
      <c r="CH47" s="757"/>
      <c r="CI47" s="740"/>
      <c r="CJ47" s="740"/>
      <c r="CK47" s="740"/>
      <c r="CL47" s="740"/>
    </row>
    <row r="48" spans="1:90" ht="15.75" x14ac:dyDescent="0.25">
      <c r="A48" s="297"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689" t="str">
        <f>IF('DATA ENTRY SHEET'!AQ61&gt;0,'DATA ENTRY SHEET'!AQ61,"")</f>
        <v/>
      </c>
      <c r="BH48" s="1689" t="e">
        <f>IF(#REF!&gt;0,#REF!,"")</f>
        <v>#REF!</v>
      </c>
      <c r="BI48" s="1689" t="e">
        <f>IF(#REF!&gt;0,#REF!,"")</f>
        <v>#REF!</v>
      </c>
      <c r="BJ48" s="1689" t="e">
        <f>IF(#REF!&gt;0,#REF!,"")</f>
        <v>#REF!</v>
      </c>
      <c r="BK48" s="1689" t="e">
        <f>IF(#REF!&gt;0,#REF!,"")</f>
        <v>#REF!</v>
      </c>
      <c r="BL48" s="189"/>
      <c r="BM48" s="1659"/>
      <c r="BN48" s="1659"/>
      <c r="BO48" s="1659"/>
      <c r="BP48" s="1659"/>
      <c r="BQ48" s="1659"/>
      <c r="BR48" s="14"/>
      <c r="BS48" s="189"/>
      <c r="BT48" s="189"/>
      <c r="BU48" s="189"/>
      <c r="BV48" s="189"/>
      <c r="BW48" s="1660" t="s">
        <v>40</v>
      </c>
      <c r="BX48" s="1660"/>
      <c r="BY48" s="1660"/>
      <c r="BZ48" s="1660"/>
      <c r="CA48" s="1661"/>
      <c r="CB48" s="214"/>
      <c r="CC48" s="1662" t="s">
        <v>41</v>
      </c>
      <c r="CD48" s="1659"/>
      <c r="CE48" s="1659"/>
      <c r="CF48" s="1659"/>
      <c r="CG48" s="1661"/>
      <c r="CH48" s="214"/>
      <c r="CI48" s="740"/>
      <c r="CJ48" s="740"/>
      <c r="CK48" s="740"/>
      <c r="CL48" s="740"/>
    </row>
  </sheetData>
  <sheetProtection algorithmName="SHA-512" hashValue="F+0vWQtzu8S1gS3VlT+4CbxpdPn9yIWMuHipFUUiXUSMEhlZr4axZUdnLAI5YFmGattkNmse678YspZ2lIK7Mg==" saltValue="FBNuQb0oPT7gShzDPoh7tg==" spinCount="100000" sheet="1" selectLockedCells="1"/>
  <mergeCells count="21">
    <mergeCell ref="J1:AG1"/>
    <mergeCell ref="J2:AG2"/>
    <mergeCell ref="BG1:BI1"/>
    <mergeCell ref="BD2:BI2"/>
    <mergeCell ref="BJ1:CL1"/>
    <mergeCell ref="BJ2:CL2"/>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28515625" defaultRowHeight="15" x14ac:dyDescent="0.25"/>
  <cols>
    <col min="1" max="1" width="2.7109375" style="293" customWidth="1"/>
    <col min="2" max="8" width="1.7109375" style="293" customWidth="1"/>
    <col min="9" max="9" width="2.28515625" style="293" customWidth="1"/>
    <col min="10" max="12" width="1.7109375" style="293" customWidth="1"/>
    <col min="13" max="13" width="11.42578125" style="293" customWidth="1"/>
    <col min="14" max="20" width="1.7109375" style="293" customWidth="1"/>
    <col min="21" max="21" width="5.5703125" style="293" customWidth="1"/>
    <col min="22" max="25" width="1.7109375" style="293" customWidth="1"/>
    <col min="26" max="26" width="5.7109375" style="293" customWidth="1"/>
    <col min="27" max="39" width="1.7109375" style="293" customWidth="1"/>
    <col min="40" max="40" width="12.7109375" style="293" customWidth="1"/>
    <col min="41" max="47" width="1.7109375" style="293" customWidth="1"/>
    <col min="48" max="48" width="5.28515625" style="293" customWidth="1"/>
    <col min="49" max="51" width="1.7109375" style="293" customWidth="1"/>
    <col min="52" max="52" width="8" style="293" customWidth="1"/>
    <col min="53" max="65" width="1.7109375" style="293" customWidth="1"/>
    <col min="66" max="66" width="3" style="293" customWidth="1"/>
    <col min="67" max="67" width="12.28515625" style="293" customWidth="1"/>
    <col min="68" max="68" width="2.42578125" style="293" customWidth="1"/>
    <col min="69" max="73" width="1.7109375" style="293" customWidth="1"/>
    <col min="74" max="74" width="2.42578125" style="293" customWidth="1"/>
    <col min="75" max="75" width="4.7109375" style="293" customWidth="1"/>
    <col min="76" max="76" width="2.42578125" style="293" customWidth="1"/>
    <col min="77" max="78" width="1.7109375" style="293" customWidth="1"/>
    <col min="79" max="79" width="8.28515625" style="293" customWidth="1"/>
    <col min="80" max="80" width="2.42578125" style="293" customWidth="1"/>
    <col min="81" max="81" width="20.7109375" style="293" bestFit="1" customWidth="1"/>
    <col min="82" max="149" width="1.7109375" style="293" customWidth="1"/>
    <col min="150" max="16384" width="9.28515625" style="293"/>
  </cols>
  <sheetData>
    <row r="1" spans="1:81" ht="15.75" x14ac:dyDescent="0.25">
      <c r="A1" s="216"/>
      <c r="B1" s="216" t="s">
        <v>7</v>
      </c>
      <c r="C1" s="216"/>
      <c r="D1" s="216"/>
      <c r="E1" s="216"/>
      <c r="F1" s="740"/>
      <c r="G1" s="217"/>
      <c r="H1" s="217"/>
      <c r="I1" s="217" t="str">
        <f>IF(NOT('DATA ENTRY SHEET'!$C$4=""),'DATA ENTRY SHEET'!$C$4,"")</f>
        <v/>
      </c>
      <c r="J1" s="218"/>
      <c r="K1" s="740"/>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40"/>
      <c r="AS1" s="219"/>
      <c r="AT1" s="219"/>
      <c r="AU1" s="217"/>
      <c r="AV1" s="217"/>
      <c r="AW1" s="221" t="s">
        <v>793</v>
      </c>
      <c r="AX1" s="217"/>
      <c r="AY1" s="217"/>
      <c r="AZ1" s="217"/>
      <c r="BA1" s="217"/>
      <c r="BB1" s="217"/>
      <c r="BC1" s="740"/>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41"/>
      <c r="BZ1" s="741"/>
      <c r="CA1" s="741"/>
    </row>
    <row r="2" spans="1:81" ht="15.75" x14ac:dyDescent="0.25">
      <c r="A2" s="216"/>
      <c r="B2" s="216" t="s">
        <v>8</v>
      </c>
      <c r="C2" s="216"/>
      <c r="D2" s="216"/>
      <c r="E2" s="216"/>
      <c r="F2" s="216"/>
      <c r="G2" s="216"/>
      <c r="H2" s="216"/>
      <c r="I2" s="216"/>
      <c r="J2" s="740"/>
      <c r="K2" s="740"/>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40"/>
      <c r="BI2" s="223"/>
      <c r="BJ2" s="223"/>
      <c r="BK2" s="223" t="s">
        <v>10</v>
      </c>
      <c r="BL2" s="223"/>
      <c r="BM2" s="223"/>
      <c r="BN2" s="78" t="str">
        <f>IF(NOT('DATA ENTRY SHEET'!$AS$3=""),'DATA ENTRY SHEET'!$AS$3,"")</f>
        <v/>
      </c>
      <c r="BO2" s="78"/>
      <c r="BP2" s="78"/>
      <c r="BQ2" s="78"/>
      <c r="BR2" s="78"/>
      <c r="BS2" s="78"/>
      <c r="BT2" s="78"/>
      <c r="BU2" s="78"/>
      <c r="BV2" s="78"/>
      <c r="BW2" s="78"/>
      <c r="BX2" s="78"/>
      <c r="BY2" s="741"/>
      <c r="BZ2" s="741"/>
      <c r="CA2" s="741"/>
    </row>
    <row r="3" spans="1:81" ht="16.5" customHeight="1" x14ac:dyDescent="0.25">
      <c r="A3" s="216"/>
      <c r="B3" s="216" t="s">
        <v>9</v>
      </c>
      <c r="C3" s="216"/>
      <c r="D3" s="216"/>
      <c r="E3" s="216"/>
      <c r="F3" s="216"/>
      <c r="G3" s="216"/>
      <c r="H3" s="216"/>
      <c r="I3" s="216"/>
      <c r="J3" s="217"/>
      <c r="K3" s="740"/>
      <c r="L3" s="740"/>
      <c r="M3" s="740"/>
      <c r="N3" s="740"/>
      <c r="O3" s="225" t="s">
        <v>550</v>
      </c>
      <c r="P3" s="220"/>
      <c r="Q3" s="220"/>
      <c r="R3" s="740"/>
      <c r="S3" s="220"/>
      <c r="T3" s="220" t="str">
        <f>IF(NOT('DATA ENTRY SHEET'!$C$8=""),'DATA ENTRY SHEET'!$C$8,"")</f>
        <v/>
      </c>
      <c r="U3" s="740"/>
      <c r="V3" s="740"/>
      <c r="W3" s="78"/>
      <c r="X3" s="740"/>
      <c r="Y3" s="740"/>
      <c r="Z3" s="226" t="s">
        <v>815</v>
      </c>
      <c r="AA3" s="740"/>
      <c r="AB3" s="78" t="str">
        <f>IF(NOT('DATA ENTRY SHEET'!$E$8=""),'DATA ENTRY SHEET'!$E$8,"")</f>
        <v/>
      </c>
      <c r="AC3" s="78"/>
      <c r="AD3" s="217"/>
      <c r="AE3" s="740"/>
      <c r="AF3" s="217"/>
      <c r="AG3" s="217"/>
      <c r="AH3" s="217"/>
      <c r="AI3" s="219"/>
      <c r="AJ3" s="219"/>
      <c r="AK3" s="219"/>
      <c r="AL3" s="221" t="s">
        <v>549</v>
      </c>
      <c r="AM3" s="740"/>
      <c r="AN3" s="218"/>
      <c r="AO3" s="218"/>
      <c r="AP3" s="218"/>
      <c r="AQ3" s="219"/>
      <c r="AR3" s="219"/>
      <c r="AS3" s="1711" t="str">
        <f>IF('DATA ENTRY SHEET'!C8&lt;&gt;"",IF('DATA ENTRY SHEET'!E8&lt;&gt;"",'DATA ENTRY SHEET'!H8&amp;"-01/"&amp;'DATA ENTRY SHEET'!H8&amp;"-02",'DATA ENTRY SHEET'!H8&amp;"-01"),IF('DATA ENTRY SHEET'!E8&lt;&gt;"",'DATA ENTRY SHEET'!H8&amp;"-02",""))</f>
        <v/>
      </c>
      <c r="AT3" s="1711"/>
      <c r="AU3" s="1711"/>
      <c r="AV3" s="1711"/>
      <c r="AW3" s="1711"/>
      <c r="AX3" s="1711"/>
      <c r="AY3" s="1711"/>
      <c r="AZ3" s="1711"/>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3">
      <c r="A4" s="751"/>
      <c r="B4" s="751"/>
      <c r="C4" s="751"/>
      <c r="D4" s="751"/>
      <c r="E4" s="751"/>
      <c r="F4" s="751"/>
      <c r="G4" s="751"/>
      <c r="H4" s="751"/>
      <c r="I4" s="751"/>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c r="BV4" s="752"/>
      <c r="BW4" s="752"/>
      <c r="BX4" s="752"/>
      <c r="BY4" s="753"/>
      <c r="BZ4" s="753"/>
      <c r="CA4" s="753"/>
    </row>
    <row r="5" spans="1:81" ht="3.75" customHeight="1" x14ac:dyDescent="0.25">
      <c r="A5" s="754"/>
      <c r="B5" s="754"/>
      <c r="C5" s="754"/>
      <c r="D5" s="754"/>
      <c r="E5" s="754"/>
      <c r="F5" s="754"/>
      <c r="G5" s="754"/>
      <c r="H5" s="754"/>
      <c r="I5" s="754"/>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40"/>
      <c r="BZ5" s="740"/>
      <c r="CA5" s="740"/>
    </row>
    <row r="6" spans="1:81" ht="19.5" customHeight="1" x14ac:dyDescent="0.35">
      <c r="A6" s="1712" t="s">
        <v>62</v>
      </c>
      <c r="B6" s="1712"/>
      <c r="C6" s="1712"/>
      <c r="D6" s="1712"/>
      <c r="E6" s="1712"/>
      <c r="F6" s="1712"/>
      <c r="G6" s="1712"/>
      <c r="H6" s="1712"/>
      <c r="I6" s="1712"/>
      <c r="J6" s="1712"/>
      <c r="K6" s="1712"/>
      <c r="L6" s="1712"/>
      <c r="M6" s="1712"/>
      <c r="N6" s="1713"/>
      <c r="O6" s="1713"/>
      <c r="P6" s="1713"/>
      <c r="Q6" s="1713"/>
      <c r="R6" s="1713"/>
      <c r="S6" s="1713"/>
      <c r="T6" s="1713"/>
      <c r="U6" s="1713"/>
      <c r="V6" s="756"/>
      <c r="W6" s="1714" t="s">
        <v>742</v>
      </c>
      <c r="X6" s="1714"/>
      <c r="Y6" s="1714"/>
      <c r="Z6" s="1714"/>
      <c r="AA6" s="756"/>
      <c r="AB6" s="1712" t="s">
        <v>62</v>
      </c>
      <c r="AC6" s="1712"/>
      <c r="AD6" s="1712"/>
      <c r="AE6" s="1712"/>
      <c r="AF6" s="1712"/>
      <c r="AG6" s="1712"/>
      <c r="AH6" s="1712"/>
      <c r="AI6" s="1712"/>
      <c r="AJ6" s="1712"/>
      <c r="AK6" s="1712"/>
      <c r="AL6" s="1712"/>
      <c r="AM6" s="1712"/>
      <c r="AN6" s="1712"/>
      <c r="AO6" s="1713"/>
      <c r="AP6" s="1713"/>
      <c r="AQ6" s="1713"/>
      <c r="AR6" s="1713"/>
      <c r="AS6" s="1713"/>
      <c r="AT6" s="1713"/>
      <c r="AU6" s="1713"/>
      <c r="AV6" s="1713"/>
      <c r="AW6" s="756"/>
      <c r="AX6" s="1714" t="s">
        <v>742</v>
      </c>
      <c r="AY6" s="1714"/>
      <c r="AZ6" s="1714"/>
      <c r="BA6" s="756"/>
      <c r="BB6" s="756"/>
      <c r="BC6" s="1712" t="s">
        <v>62</v>
      </c>
      <c r="BD6" s="1712"/>
      <c r="BE6" s="1712"/>
      <c r="BF6" s="1712"/>
      <c r="BG6" s="1712"/>
      <c r="BH6" s="1712"/>
      <c r="BI6" s="1712"/>
      <c r="BJ6" s="1712"/>
      <c r="BK6" s="1712"/>
      <c r="BL6" s="1712"/>
      <c r="BM6" s="1712"/>
      <c r="BN6" s="1712"/>
      <c r="BO6" s="1712"/>
      <c r="BP6" s="1713"/>
      <c r="BQ6" s="1713"/>
      <c r="BR6" s="1713"/>
      <c r="BS6" s="1713"/>
      <c r="BT6" s="1713"/>
      <c r="BU6" s="1713"/>
      <c r="BV6" s="1713"/>
      <c r="BW6" s="1713"/>
      <c r="BX6" s="756"/>
      <c r="BY6" s="1714" t="s">
        <v>742</v>
      </c>
      <c r="BZ6" s="1714"/>
      <c r="CA6" s="1714"/>
      <c r="CB6" s="229"/>
      <c r="CC6" s="737" t="s">
        <v>1106</v>
      </c>
    </row>
    <row r="7" spans="1:81" ht="21" x14ac:dyDescent="0.35">
      <c r="A7" s="1704"/>
      <c r="B7" s="1704"/>
      <c r="C7" s="1704"/>
      <c r="D7" s="1704"/>
      <c r="E7" s="1704"/>
      <c r="F7" s="1704"/>
      <c r="G7" s="1704"/>
      <c r="H7" s="1704"/>
      <c r="I7" s="1704"/>
      <c r="J7" s="1704"/>
      <c r="K7" s="1704"/>
      <c r="L7" s="1704"/>
      <c r="M7" s="1704"/>
      <c r="N7" s="1715"/>
      <c r="O7" s="1715"/>
      <c r="P7" s="1715"/>
      <c r="Q7" s="1715"/>
      <c r="R7" s="1715"/>
      <c r="S7" s="1715"/>
      <c r="T7" s="1715"/>
      <c r="U7" s="1715"/>
      <c r="V7" s="756"/>
      <c r="W7" s="1716"/>
      <c r="X7" s="1716"/>
      <c r="Y7" s="1716"/>
      <c r="Z7" s="1716"/>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row>
    <row r="8" spans="1:81" ht="21" x14ac:dyDescent="0.35">
      <c r="A8" s="1704" t="s">
        <v>204</v>
      </c>
      <c r="B8" s="1704"/>
      <c r="C8" s="1704"/>
      <c r="D8" s="1704"/>
      <c r="E8" s="1704"/>
      <c r="F8" s="1704"/>
      <c r="G8" s="1704"/>
      <c r="H8" s="1704"/>
      <c r="I8" s="1704"/>
      <c r="J8" s="1704"/>
      <c r="K8" s="1704"/>
      <c r="L8" s="1704"/>
      <c r="M8" s="1704"/>
      <c r="N8" s="1705"/>
      <c r="O8" s="1705"/>
      <c r="P8" s="1705"/>
      <c r="Q8" s="1705"/>
      <c r="R8" s="1705"/>
      <c r="S8" s="1705"/>
      <c r="T8" s="1705"/>
      <c r="U8" s="1705"/>
      <c r="V8" s="756"/>
      <c r="W8" s="1706" t="s">
        <v>205</v>
      </c>
      <c r="X8" s="1706"/>
      <c r="Y8" s="1706"/>
      <c r="Z8" s="1706"/>
      <c r="AA8" s="756"/>
      <c r="AB8" s="721" t="s">
        <v>145</v>
      </c>
      <c r="AC8" s="756"/>
      <c r="AD8" s="756"/>
      <c r="AE8" s="756"/>
      <c r="AF8" s="756"/>
      <c r="AG8" s="756"/>
      <c r="AH8" s="756"/>
      <c r="AI8" s="756"/>
      <c r="AJ8" s="756"/>
      <c r="AK8" s="756"/>
      <c r="AL8" s="756"/>
      <c r="AM8" s="756"/>
      <c r="AN8" s="756"/>
      <c r="AO8" s="1705"/>
      <c r="AP8" s="1705"/>
      <c r="AQ8" s="1705"/>
      <c r="AR8" s="1705"/>
      <c r="AS8" s="1705"/>
      <c r="AT8" s="1705"/>
      <c r="AU8" s="1705"/>
      <c r="AV8" s="1705"/>
      <c r="AW8" s="756"/>
      <c r="AX8" s="1706" t="s">
        <v>146</v>
      </c>
      <c r="AY8" s="1706"/>
      <c r="AZ8" s="1706"/>
      <c r="BA8" s="756"/>
      <c r="BB8" s="756"/>
      <c r="BC8" s="756"/>
      <c r="BD8" s="721" t="s">
        <v>64</v>
      </c>
      <c r="BE8" s="756"/>
      <c r="BF8" s="756"/>
      <c r="BG8" s="756"/>
      <c r="BH8" s="756"/>
      <c r="BI8" s="756"/>
      <c r="BJ8" s="756"/>
      <c r="BK8" s="756"/>
      <c r="BL8" s="756"/>
      <c r="BM8" s="756"/>
      <c r="BN8" s="756"/>
      <c r="BO8" s="756"/>
      <c r="BP8" s="1705"/>
      <c r="BQ8" s="1705"/>
      <c r="BR8" s="1705"/>
      <c r="BS8" s="1705"/>
      <c r="BT8" s="1705"/>
      <c r="BU8" s="1705"/>
      <c r="BV8" s="1705"/>
      <c r="BW8" s="1705"/>
      <c r="BX8" s="756"/>
      <c r="BY8" s="1706" t="s">
        <v>65</v>
      </c>
      <c r="BZ8" s="1706"/>
      <c r="CA8" s="1706"/>
      <c r="CB8" s="224"/>
      <c r="CC8" s="224"/>
    </row>
    <row r="9" spans="1:81" ht="21" x14ac:dyDescent="0.35">
      <c r="A9" s="1704" t="s">
        <v>206</v>
      </c>
      <c r="B9" s="1704"/>
      <c r="C9" s="1704"/>
      <c r="D9" s="1704"/>
      <c r="E9" s="1704"/>
      <c r="F9" s="1704"/>
      <c r="G9" s="1704"/>
      <c r="H9" s="1704"/>
      <c r="I9" s="1704"/>
      <c r="J9" s="1704"/>
      <c r="K9" s="1704"/>
      <c r="L9" s="1704"/>
      <c r="M9" s="1704"/>
      <c r="N9" s="1705"/>
      <c r="O9" s="1705"/>
      <c r="P9" s="1705"/>
      <c r="Q9" s="1705"/>
      <c r="R9" s="1705"/>
      <c r="S9" s="1705"/>
      <c r="T9" s="1705"/>
      <c r="U9" s="1705"/>
      <c r="V9" s="756"/>
      <c r="W9" s="1706" t="s">
        <v>207</v>
      </c>
      <c r="X9" s="1706"/>
      <c r="Y9" s="1706"/>
      <c r="Z9" s="1706"/>
      <c r="AA9" s="756"/>
      <c r="AB9" s="721" t="s">
        <v>816</v>
      </c>
      <c r="AC9" s="756"/>
      <c r="AD9" s="756"/>
      <c r="AE9" s="756"/>
      <c r="AF9" s="756"/>
      <c r="AG9" s="756" t="s">
        <v>827</v>
      </c>
      <c r="AH9" s="756"/>
      <c r="AI9" s="756"/>
      <c r="AJ9" s="756"/>
      <c r="AK9" s="756"/>
      <c r="AL9" s="756"/>
      <c r="AM9" s="756"/>
      <c r="AN9" s="756"/>
      <c r="AO9" s="1705"/>
      <c r="AP9" s="1705"/>
      <c r="AQ9" s="1705"/>
      <c r="AR9" s="1705"/>
      <c r="AS9" s="1705"/>
      <c r="AT9" s="1705"/>
      <c r="AU9" s="1705"/>
      <c r="AV9" s="1705"/>
      <c r="AW9" s="756"/>
      <c r="AX9" s="1710" t="s">
        <v>147</v>
      </c>
      <c r="AY9" s="1710"/>
      <c r="AZ9" s="1710"/>
      <c r="BA9" s="756"/>
      <c r="BB9" s="756"/>
      <c r="BC9" s="756"/>
      <c r="BD9" s="721" t="s">
        <v>66</v>
      </c>
      <c r="BE9" s="756"/>
      <c r="BF9" s="756"/>
      <c r="BG9" s="756"/>
      <c r="BH9" s="756"/>
      <c r="BI9" s="756"/>
      <c r="BJ9" s="756"/>
      <c r="BK9" s="756"/>
      <c r="BL9" s="756"/>
      <c r="BM9" s="756"/>
      <c r="BN9" s="756"/>
      <c r="BO9" s="756"/>
      <c r="BP9" s="1705"/>
      <c r="BQ9" s="1705"/>
      <c r="BR9" s="1705"/>
      <c r="BS9" s="1705"/>
      <c r="BT9" s="1705"/>
      <c r="BU9" s="1705"/>
      <c r="BV9" s="1705"/>
      <c r="BW9" s="1705"/>
      <c r="BX9" s="756"/>
      <c r="BY9" s="1706" t="s">
        <v>67</v>
      </c>
      <c r="BZ9" s="1706"/>
      <c r="CA9" s="1706"/>
      <c r="CB9" s="224"/>
      <c r="CC9" s="224"/>
    </row>
    <row r="10" spans="1:81" ht="21" x14ac:dyDescent="0.35">
      <c r="A10" s="1704" t="s">
        <v>208</v>
      </c>
      <c r="B10" s="1704"/>
      <c r="C10" s="1704"/>
      <c r="D10" s="1704"/>
      <c r="E10" s="1704"/>
      <c r="F10" s="1704"/>
      <c r="G10" s="1704"/>
      <c r="H10" s="1704"/>
      <c r="I10" s="1704"/>
      <c r="J10" s="1704"/>
      <c r="K10" s="1704"/>
      <c r="L10" s="1704"/>
      <c r="M10" s="1704"/>
      <c r="N10" s="1705"/>
      <c r="O10" s="1705"/>
      <c r="P10" s="1705"/>
      <c r="Q10" s="1705"/>
      <c r="R10" s="1705"/>
      <c r="S10" s="1705"/>
      <c r="T10" s="1705"/>
      <c r="U10" s="1705"/>
      <c r="V10" s="756"/>
      <c r="W10" s="1706" t="s">
        <v>209</v>
      </c>
      <c r="X10" s="1706"/>
      <c r="Y10" s="1706"/>
      <c r="Z10" s="1706"/>
      <c r="AA10" s="756"/>
      <c r="AB10" s="721" t="s">
        <v>148</v>
      </c>
      <c r="AC10" s="756"/>
      <c r="AD10" s="756"/>
      <c r="AE10" s="756"/>
      <c r="AF10" s="756"/>
      <c r="AG10" s="756"/>
      <c r="AH10" s="756"/>
      <c r="AI10" s="756"/>
      <c r="AJ10" s="756"/>
      <c r="AK10" s="756"/>
      <c r="AL10" s="756"/>
      <c r="AM10" s="756"/>
      <c r="AN10" s="756"/>
      <c r="AO10" s="1705"/>
      <c r="AP10" s="1705"/>
      <c r="AQ10" s="1705"/>
      <c r="AR10" s="1705"/>
      <c r="AS10" s="1705"/>
      <c r="AT10" s="1705"/>
      <c r="AU10" s="1705"/>
      <c r="AV10" s="1705"/>
      <c r="AW10" s="756"/>
      <c r="AX10" s="1710" t="s">
        <v>149</v>
      </c>
      <c r="AY10" s="1710"/>
      <c r="AZ10" s="1710"/>
      <c r="BA10" s="756"/>
      <c r="BB10" s="756"/>
      <c r="BC10" s="756"/>
      <c r="BD10" s="721" t="s">
        <v>68</v>
      </c>
      <c r="BE10" s="756"/>
      <c r="BF10" s="756"/>
      <c r="BG10" s="756"/>
      <c r="BH10" s="756"/>
      <c r="BI10" s="756"/>
      <c r="BJ10" s="756"/>
      <c r="BK10" s="756"/>
      <c r="BL10" s="756"/>
      <c r="BM10" s="756"/>
      <c r="BN10" s="756"/>
      <c r="BO10" s="756"/>
      <c r="BP10" s="1705"/>
      <c r="BQ10" s="1705"/>
      <c r="BR10" s="1705"/>
      <c r="BS10" s="1705"/>
      <c r="BT10" s="1705"/>
      <c r="BU10" s="1705"/>
      <c r="BV10" s="1705"/>
      <c r="BW10" s="1705"/>
      <c r="BX10" s="756"/>
      <c r="BY10" s="1706" t="s">
        <v>69</v>
      </c>
      <c r="BZ10" s="1706"/>
      <c r="CA10" s="1706"/>
      <c r="CB10" s="224"/>
      <c r="CC10" s="224"/>
    </row>
    <row r="11" spans="1:81" ht="21" x14ac:dyDescent="0.35">
      <c r="A11" s="1704" t="s">
        <v>210</v>
      </c>
      <c r="B11" s="1704"/>
      <c r="C11" s="1704"/>
      <c r="D11" s="1704"/>
      <c r="E11" s="1704"/>
      <c r="F11" s="1704"/>
      <c r="G11" s="1704"/>
      <c r="H11" s="1704"/>
      <c r="I11" s="1704"/>
      <c r="J11" s="1704"/>
      <c r="K11" s="1704"/>
      <c r="L11" s="1704"/>
      <c r="M11" s="1704"/>
      <c r="N11" s="1705"/>
      <c r="O11" s="1705"/>
      <c r="P11" s="1705"/>
      <c r="Q11" s="1705"/>
      <c r="R11" s="1705"/>
      <c r="S11" s="1705"/>
      <c r="T11" s="1705"/>
      <c r="U11" s="1705"/>
      <c r="V11" s="756"/>
      <c r="W11" s="1706" t="s">
        <v>211</v>
      </c>
      <c r="X11" s="1706"/>
      <c r="Y11" s="1706"/>
      <c r="Z11" s="1706"/>
      <c r="AA11" s="756"/>
      <c r="AB11" s="721" t="s">
        <v>150</v>
      </c>
      <c r="AC11" s="756"/>
      <c r="AD11" s="756"/>
      <c r="AE11" s="756"/>
      <c r="AF11" s="756"/>
      <c r="AG11" s="756"/>
      <c r="AH11" s="756"/>
      <c r="AI11" s="756"/>
      <c r="AJ11" s="756"/>
      <c r="AK11" s="756"/>
      <c r="AL11" s="756"/>
      <c r="AM11" s="756"/>
      <c r="AN11" s="756"/>
      <c r="AO11" s="1705"/>
      <c r="AP11" s="1705"/>
      <c r="AQ11" s="1705"/>
      <c r="AR11" s="1705"/>
      <c r="AS11" s="1705"/>
      <c r="AT11" s="1705"/>
      <c r="AU11" s="1705"/>
      <c r="AV11" s="1705"/>
      <c r="AW11" s="756"/>
      <c r="AX11" s="1710" t="s">
        <v>151</v>
      </c>
      <c r="AY11" s="1710"/>
      <c r="AZ11" s="1710"/>
      <c r="BA11" s="756"/>
      <c r="BB11" s="756"/>
      <c r="BC11" s="756"/>
      <c r="BD11" s="721" t="s">
        <v>70</v>
      </c>
      <c r="BE11" s="756"/>
      <c r="BF11" s="756"/>
      <c r="BG11" s="756"/>
      <c r="BH11" s="756"/>
      <c r="BI11" s="756"/>
      <c r="BJ11" s="756"/>
      <c r="BK11" s="756"/>
      <c r="BL11" s="756"/>
      <c r="BM11" s="756"/>
      <c r="BN11" s="756"/>
      <c r="BO11" s="756"/>
      <c r="BP11" s="1705"/>
      <c r="BQ11" s="1705"/>
      <c r="BR11" s="1705"/>
      <c r="BS11" s="1705"/>
      <c r="BT11" s="1705"/>
      <c r="BU11" s="1705"/>
      <c r="BV11" s="1705"/>
      <c r="BW11" s="1705"/>
      <c r="BX11" s="756"/>
      <c r="BY11" s="1706" t="s">
        <v>71</v>
      </c>
      <c r="BZ11" s="1706"/>
      <c r="CA11" s="1706"/>
      <c r="CB11" s="224"/>
      <c r="CC11" s="224"/>
    </row>
    <row r="12" spans="1:81" ht="21" x14ac:dyDescent="0.35">
      <c r="A12" s="1704" t="s">
        <v>212</v>
      </c>
      <c r="B12" s="1704"/>
      <c r="C12" s="1704"/>
      <c r="D12" s="1704"/>
      <c r="E12" s="1704"/>
      <c r="F12" s="1704"/>
      <c r="G12" s="1704"/>
      <c r="H12" s="1704"/>
      <c r="I12" s="1704"/>
      <c r="J12" s="1704"/>
      <c r="K12" s="1704"/>
      <c r="L12" s="1704"/>
      <c r="M12" s="1704"/>
      <c r="N12" s="1705"/>
      <c r="O12" s="1705"/>
      <c r="P12" s="1705"/>
      <c r="Q12" s="1705"/>
      <c r="R12" s="1705"/>
      <c r="S12" s="1705"/>
      <c r="T12" s="1705"/>
      <c r="U12" s="1705"/>
      <c r="V12" s="756"/>
      <c r="W12" s="1706" t="s">
        <v>213</v>
      </c>
      <c r="X12" s="1706"/>
      <c r="Y12" s="1706"/>
      <c r="Z12" s="1706"/>
      <c r="AA12" s="756"/>
      <c r="AB12" s="721" t="s">
        <v>152</v>
      </c>
      <c r="AC12" s="756"/>
      <c r="AD12" s="756"/>
      <c r="AE12" s="756"/>
      <c r="AF12" s="756"/>
      <c r="AG12" s="756"/>
      <c r="AH12" s="756"/>
      <c r="AI12" s="756"/>
      <c r="AJ12" s="756"/>
      <c r="AK12" s="756"/>
      <c r="AL12" s="756"/>
      <c r="AM12" s="756"/>
      <c r="AN12" s="756"/>
      <c r="AO12" s="1705"/>
      <c r="AP12" s="1705"/>
      <c r="AQ12" s="1705"/>
      <c r="AR12" s="1705"/>
      <c r="AS12" s="1705"/>
      <c r="AT12" s="1705"/>
      <c r="AU12" s="1705"/>
      <c r="AV12" s="1705"/>
      <c r="AW12" s="756"/>
      <c r="AX12" s="1710" t="s">
        <v>153</v>
      </c>
      <c r="AY12" s="1710"/>
      <c r="AZ12" s="1710"/>
      <c r="BA12" s="756"/>
      <c r="BB12" s="756"/>
      <c r="BC12" s="756"/>
      <c r="BD12" s="721" t="s">
        <v>72</v>
      </c>
      <c r="BE12" s="756"/>
      <c r="BF12" s="756"/>
      <c r="BG12" s="756"/>
      <c r="BH12" s="756"/>
      <c r="BI12" s="756"/>
      <c r="BJ12" s="756"/>
      <c r="BK12" s="756"/>
      <c r="BL12" s="756"/>
      <c r="BM12" s="756"/>
      <c r="BN12" s="756"/>
      <c r="BO12" s="756"/>
      <c r="BP12" s="1705"/>
      <c r="BQ12" s="1705"/>
      <c r="BR12" s="1705"/>
      <c r="BS12" s="1705"/>
      <c r="BT12" s="1705"/>
      <c r="BU12" s="1705"/>
      <c r="BV12" s="1705"/>
      <c r="BW12" s="1705"/>
      <c r="BX12" s="756"/>
      <c r="BY12" s="1706" t="s">
        <v>73</v>
      </c>
      <c r="BZ12" s="1706"/>
      <c r="CA12" s="1706"/>
      <c r="CB12" s="224"/>
      <c r="CC12" s="224"/>
    </row>
    <row r="13" spans="1:81" ht="21" x14ac:dyDescent="0.35">
      <c r="A13" s="1704" t="s">
        <v>214</v>
      </c>
      <c r="B13" s="1704"/>
      <c r="C13" s="1704"/>
      <c r="D13" s="1704"/>
      <c r="E13" s="1704"/>
      <c r="F13" s="1704"/>
      <c r="G13" s="1704"/>
      <c r="H13" s="1704"/>
      <c r="I13" s="1704"/>
      <c r="J13" s="1704"/>
      <c r="K13" s="1704"/>
      <c r="L13" s="1704"/>
      <c r="M13" s="1704"/>
      <c r="N13" s="1705"/>
      <c r="O13" s="1705"/>
      <c r="P13" s="1705"/>
      <c r="Q13" s="1705"/>
      <c r="R13" s="1705"/>
      <c r="S13" s="1705"/>
      <c r="T13" s="1705"/>
      <c r="U13" s="1705"/>
      <c r="V13" s="756"/>
      <c r="W13" s="1706" t="s">
        <v>215</v>
      </c>
      <c r="X13" s="1706"/>
      <c r="Y13" s="1706"/>
      <c r="Z13" s="1706"/>
      <c r="AA13" s="756"/>
      <c r="AB13" s="721" t="s">
        <v>154</v>
      </c>
      <c r="AC13" s="756"/>
      <c r="AD13" s="756"/>
      <c r="AE13" s="756"/>
      <c r="AF13" s="756"/>
      <c r="AG13" s="756"/>
      <c r="AH13" s="756"/>
      <c r="AI13" s="756"/>
      <c r="AJ13" s="756"/>
      <c r="AK13" s="756"/>
      <c r="AL13" s="756"/>
      <c r="AM13" s="756"/>
      <c r="AN13" s="756"/>
      <c r="AO13" s="1705"/>
      <c r="AP13" s="1705"/>
      <c r="AQ13" s="1705"/>
      <c r="AR13" s="1705"/>
      <c r="AS13" s="1705"/>
      <c r="AT13" s="1705"/>
      <c r="AU13" s="1705"/>
      <c r="AV13" s="1705"/>
      <c r="AW13" s="756"/>
      <c r="AX13" s="1710" t="s">
        <v>155</v>
      </c>
      <c r="AY13" s="1710"/>
      <c r="AZ13" s="1710"/>
      <c r="BA13" s="756"/>
      <c r="BB13" s="756"/>
      <c r="BC13" s="756"/>
      <c r="BD13" s="721" t="s">
        <v>74</v>
      </c>
      <c r="BE13" s="756"/>
      <c r="BF13" s="756"/>
      <c r="BG13" s="756"/>
      <c r="BH13" s="756"/>
      <c r="BI13" s="756"/>
      <c r="BJ13" s="756"/>
      <c r="BK13" s="756"/>
      <c r="BL13" s="756"/>
      <c r="BM13" s="756"/>
      <c r="BN13" s="756"/>
      <c r="BO13" s="756"/>
      <c r="BP13" s="1705"/>
      <c r="BQ13" s="1705"/>
      <c r="BR13" s="1705"/>
      <c r="BS13" s="1705"/>
      <c r="BT13" s="1705"/>
      <c r="BU13" s="1705"/>
      <c r="BV13" s="1705"/>
      <c r="BW13" s="1705"/>
      <c r="BX13" s="756"/>
      <c r="BY13" s="1706" t="s">
        <v>75</v>
      </c>
      <c r="BZ13" s="1706"/>
      <c r="CA13" s="1706"/>
      <c r="CB13" s="224"/>
      <c r="CC13" s="224"/>
    </row>
    <row r="14" spans="1:81" ht="21" x14ac:dyDescent="0.35">
      <c r="A14" s="1704" t="s">
        <v>216</v>
      </c>
      <c r="B14" s="1704"/>
      <c r="C14" s="1704"/>
      <c r="D14" s="1704"/>
      <c r="E14" s="1704"/>
      <c r="F14" s="1704"/>
      <c r="G14" s="1704"/>
      <c r="H14" s="1704"/>
      <c r="I14" s="1704"/>
      <c r="J14" s="1704"/>
      <c r="K14" s="1704"/>
      <c r="L14" s="1704"/>
      <c r="M14" s="1704"/>
      <c r="N14" s="1705"/>
      <c r="O14" s="1705"/>
      <c r="P14" s="1705"/>
      <c r="Q14" s="1705"/>
      <c r="R14" s="1705"/>
      <c r="S14" s="1705"/>
      <c r="T14" s="1705"/>
      <c r="U14" s="1705"/>
      <c r="V14" s="756"/>
      <c r="W14" s="1706" t="s">
        <v>217</v>
      </c>
      <c r="X14" s="1706"/>
      <c r="Y14" s="1706"/>
      <c r="Z14" s="1706"/>
      <c r="AA14" s="756"/>
      <c r="AB14" s="721" t="s">
        <v>156</v>
      </c>
      <c r="AC14" s="756"/>
      <c r="AD14" s="756"/>
      <c r="AE14" s="756"/>
      <c r="AF14" s="756"/>
      <c r="AG14" s="756"/>
      <c r="AH14" s="756"/>
      <c r="AI14" s="756"/>
      <c r="AJ14" s="756"/>
      <c r="AK14" s="756"/>
      <c r="AL14" s="756"/>
      <c r="AM14" s="756"/>
      <c r="AN14" s="756"/>
      <c r="AO14" s="1705"/>
      <c r="AP14" s="1705"/>
      <c r="AQ14" s="1705"/>
      <c r="AR14" s="1705"/>
      <c r="AS14" s="1705"/>
      <c r="AT14" s="1705"/>
      <c r="AU14" s="1705"/>
      <c r="AV14" s="1705"/>
      <c r="AW14" s="756"/>
      <c r="AX14" s="1710" t="s">
        <v>157</v>
      </c>
      <c r="AY14" s="1710"/>
      <c r="AZ14" s="1710"/>
      <c r="BA14" s="756"/>
      <c r="BB14" s="756"/>
      <c r="BC14" s="756"/>
      <c r="BD14" s="721" t="s">
        <v>76</v>
      </c>
      <c r="BE14" s="756"/>
      <c r="BF14" s="756"/>
      <c r="BG14" s="756"/>
      <c r="BH14" s="756"/>
      <c r="BI14" s="756"/>
      <c r="BJ14" s="756"/>
      <c r="BK14" s="756"/>
      <c r="BL14" s="756"/>
      <c r="BM14" s="756"/>
      <c r="BN14" s="756"/>
      <c r="BO14" s="756"/>
      <c r="BP14" s="1705"/>
      <c r="BQ14" s="1705"/>
      <c r="BR14" s="1705"/>
      <c r="BS14" s="1705"/>
      <c r="BT14" s="1705"/>
      <c r="BU14" s="1705"/>
      <c r="BV14" s="1705"/>
      <c r="BW14" s="1705"/>
      <c r="BX14" s="756"/>
      <c r="BY14" s="1706" t="s">
        <v>77</v>
      </c>
      <c r="BZ14" s="1706"/>
      <c r="CA14" s="1706"/>
      <c r="CB14" s="224"/>
      <c r="CC14" s="224"/>
    </row>
    <row r="15" spans="1:81" ht="21" x14ac:dyDescent="0.35">
      <c r="A15" s="1704" t="s">
        <v>218</v>
      </c>
      <c r="B15" s="1704"/>
      <c r="C15" s="1704"/>
      <c r="D15" s="1704"/>
      <c r="E15" s="1704"/>
      <c r="F15" s="1704"/>
      <c r="G15" s="1704"/>
      <c r="H15" s="1704"/>
      <c r="I15" s="1704"/>
      <c r="J15" s="1704"/>
      <c r="K15" s="1704"/>
      <c r="L15" s="1704"/>
      <c r="M15" s="1704"/>
      <c r="N15" s="1705"/>
      <c r="O15" s="1705"/>
      <c r="P15" s="1705"/>
      <c r="Q15" s="1705"/>
      <c r="R15" s="1705"/>
      <c r="S15" s="1705"/>
      <c r="T15" s="1705"/>
      <c r="U15" s="1705"/>
      <c r="V15" s="756"/>
      <c r="W15" s="1706" t="s">
        <v>219</v>
      </c>
      <c r="X15" s="1706"/>
      <c r="Y15" s="1706"/>
      <c r="Z15" s="1706"/>
      <c r="AA15" s="756"/>
      <c r="AB15" s="721" t="s">
        <v>158</v>
      </c>
      <c r="AC15" s="756"/>
      <c r="AD15" s="756"/>
      <c r="AE15" s="756"/>
      <c r="AF15" s="756"/>
      <c r="AG15" s="756"/>
      <c r="AH15" s="756"/>
      <c r="AI15" s="756"/>
      <c r="AJ15" s="756"/>
      <c r="AK15" s="756"/>
      <c r="AL15" s="756"/>
      <c r="AM15" s="756"/>
      <c r="AN15" s="756"/>
      <c r="AO15" s="1705"/>
      <c r="AP15" s="1705"/>
      <c r="AQ15" s="1705"/>
      <c r="AR15" s="1705"/>
      <c r="AS15" s="1705"/>
      <c r="AT15" s="1705"/>
      <c r="AU15" s="1705"/>
      <c r="AV15" s="1705"/>
      <c r="AW15" s="756"/>
      <c r="AX15" s="1710" t="s">
        <v>159</v>
      </c>
      <c r="AY15" s="1710"/>
      <c r="AZ15" s="1710"/>
      <c r="BA15" s="756"/>
      <c r="BB15" s="756"/>
      <c r="BC15" s="756"/>
      <c r="BD15" s="721" t="s">
        <v>78</v>
      </c>
      <c r="BE15" s="756"/>
      <c r="BF15" s="756"/>
      <c r="BG15" s="756"/>
      <c r="BH15" s="756"/>
      <c r="BI15" s="756"/>
      <c r="BJ15" s="756"/>
      <c r="BK15" s="756"/>
      <c r="BL15" s="756"/>
      <c r="BM15" s="756"/>
      <c r="BN15" s="756"/>
      <c r="BO15" s="756"/>
      <c r="BP15" s="1705"/>
      <c r="BQ15" s="1705"/>
      <c r="BR15" s="1705"/>
      <c r="BS15" s="1705"/>
      <c r="BT15" s="1705"/>
      <c r="BU15" s="1705"/>
      <c r="BV15" s="1705"/>
      <c r="BW15" s="1705"/>
      <c r="BX15" s="756"/>
      <c r="BY15" s="1706" t="s">
        <v>79</v>
      </c>
      <c r="BZ15" s="1706"/>
      <c r="CA15" s="1706"/>
      <c r="CB15" s="224"/>
      <c r="CC15" s="224"/>
    </row>
    <row r="16" spans="1:81" ht="21" x14ac:dyDescent="0.35">
      <c r="A16" s="1704" t="s">
        <v>220</v>
      </c>
      <c r="B16" s="1704"/>
      <c r="C16" s="1704"/>
      <c r="D16" s="1704"/>
      <c r="E16" s="1704"/>
      <c r="F16" s="1704"/>
      <c r="G16" s="1704"/>
      <c r="H16" s="1704"/>
      <c r="I16" s="1704"/>
      <c r="J16" s="1704"/>
      <c r="K16" s="1704"/>
      <c r="L16" s="1704"/>
      <c r="M16" s="1704"/>
      <c r="N16" s="1705"/>
      <c r="O16" s="1705"/>
      <c r="P16" s="1705"/>
      <c r="Q16" s="1705"/>
      <c r="R16" s="1705"/>
      <c r="S16" s="1705"/>
      <c r="T16" s="1705"/>
      <c r="U16" s="1705"/>
      <c r="V16" s="756"/>
      <c r="W16" s="1706" t="s">
        <v>221</v>
      </c>
      <c r="X16" s="1706"/>
      <c r="Y16" s="1706"/>
      <c r="Z16" s="1706"/>
      <c r="AA16" s="756"/>
      <c r="AB16" s="721" t="s">
        <v>160</v>
      </c>
      <c r="AC16" s="756"/>
      <c r="AD16" s="756"/>
      <c r="AE16" s="756"/>
      <c r="AF16" s="756"/>
      <c r="AG16" s="756"/>
      <c r="AH16" s="756"/>
      <c r="AI16" s="756"/>
      <c r="AJ16" s="756"/>
      <c r="AK16" s="756"/>
      <c r="AL16" s="756"/>
      <c r="AM16" s="756"/>
      <c r="AN16" s="756"/>
      <c r="AO16" s="1705"/>
      <c r="AP16" s="1705"/>
      <c r="AQ16" s="1705"/>
      <c r="AR16" s="1705"/>
      <c r="AS16" s="1705"/>
      <c r="AT16" s="1705"/>
      <c r="AU16" s="1705"/>
      <c r="AV16" s="1705"/>
      <c r="AW16" s="756"/>
      <c r="AX16" s="1710" t="s">
        <v>161</v>
      </c>
      <c r="AY16" s="1710"/>
      <c r="AZ16" s="1710"/>
      <c r="BA16" s="756"/>
      <c r="BB16" s="756"/>
      <c r="BC16" s="756"/>
      <c r="BD16" s="721" t="s">
        <v>80</v>
      </c>
      <c r="BE16" s="756"/>
      <c r="BF16" s="756"/>
      <c r="BG16" s="756"/>
      <c r="BH16" s="756"/>
      <c r="BI16" s="756"/>
      <c r="BJ16" s="756"/>
      <c r="BK16" s="756"/>
      <c r="BL16" s="756"/>
      <c r="BM16" s="756"/>
      <c r="BN16" s="756"/>
      <c r="BO16" s="756"/>
      <c r="BP16" s="1705"/>
      <c r="BQ16" s="1705"/>
      <c r="BR16" s="1705"/>
      <c r="BS16" s="1705"/>
      <c r="BT16" s="1705"/>
      <c r="BU16" s="1705"/>
      <c r="BV16" s="1705"/>
      <c r="BW16" s="1705"/>
      <c r="BX16" s="756"/>
      <c r="BY16" s="1706" t="s">
        <v>81</v>
      </c>
      <c r="BZ16" s="1706"/>
      <c r="CA16" s="1706"/>
      <c r="CB16" s="224"/>
      <c r="CC16" s="224"/>
    </row>
    <row r="17" spans="1:81" ht="21" x14ac:dyDescent="0.35">
      <c r="A17" s="1704" t="s">
        <v>222</v>
      </c>
      <c r="B17" s="1704"/>
      <c r="C17" s="1704"/>
      <c r="D17" s="1704"/>
      <c r="E17" s="1704"/>
      <c r="F17" s="1704"/>
      <c r="G17" s="1704"/>
      <c r="H17" s="1704"/>
      <c r="I17" s="1704"/>
      <c r="J17" s="1704"/>
      <c r="K17" s="1704"/>
      <c r="L17" s="1704"/>
      <c r="M17" s="1704"/>
      <c r="N17" s="1705"/>
      <c r="O17" s="1705"/>
      <c r="P17" s="1705"/>
      <c r="Q17" s="1705"/>
      <c r="R17" s="1705"/>
      <c r="S17" s="1705"/>
      <c r="T17" s="1705"/>
      <c r="U17" s="1705"/>
      <c r="V17" s="756"/>
      <c r="W17" s="1706" t="s">
        <v>223</v>
      </c>
      <c r="X17" s="1706"/>
      <c r="Y17" s="1706"/>
      <c r="Z17" s="1706"/>
      <c r="AA17" s="756"/>
      <c r="AB17" s="721" t="s">
        <v>162</v>
      </c>
      <c r="AC17" s="756"/>
      <c r="AD17" s="756"/>
      <c r="AE17" s="756"/>
      <c r="AF17" s="756"/>
      <c r="AG17" s="756"/>
      <c r="AH17" s="756"/>
      <c r="AI17" s="756"/>
      <c r="AJ17" s="756"/>
      <c r="AK17" s="756"/>
      <c r="AL17" s="756"/>
      <c r="AM17" s="756"/>
      <c r="AN17" s="756"/>
      <c r="AO17" s="1705"/>
      <c r="AP17" s="1705"/>
      <c r="AQ17" s="1705"/>
      <c r="AR17" s="1705"/>
      <c r="AS17" s="1705"/>
      <c r="AT17" s="1705"/>
      <c r="AU17" s="1705"/>
      <c r="AV17" s="1705"/>
      <c r="AW17" s="756"/>
      <c r="AX17" s="1710" t="s">
        <v>163</v>
      </c>
      <c r="AY17" s="1710"/>
      <c r="AZ17" s="1710"/>
      <c r="BA17" s="756"/>
      <c r="BB17" s="756"/>
      <c r="BC17" s="756"/>
      <c r="BD17" s="721" t="s">
        <v>82</v>
      </c>
      <c r="BE17" s="756"/>
      <c r="BF17" s="756"/>
      <c r="BG17" s="756"/>
      <c r="BH17" s="756"/>
      <c r="BI17" s="756"/>
      <c r="BJ17" s="756"/>
      <c r="BK17" s="756"/>
      <c r="BL17" s="756"/>
      <c r="BM17" s="756"/>
      <c r="BN17" s="756"/>
      <c r="BO17" s="756"/>
      <c r="BP17" s="1705"/>
      <c r="BQ17" s="1705"/>
      <c r="BR17" s="1705"/>
      <c r="BS17" s="1705"/>
      <c r="BT17" s="1705"/>
      <c r="BU17" s="1705"/>
      <c r="BV17" s="1705"/>
      <c r="BW17" s="1705"/>
      <c r="BX17" s="756"/>
      <c r="BY17" s="1706" t="s">
        <v>83</v>
      </c>
      <c r="BZ17" s="1706"/>
      <c r="CA17" s="1706"/>
      <c r="CB17" s="224"/>
      <c r="CC17" s="224"/>
    </row>
    <row r="18" spans="1:81" ht="21" x14ac:dyDescent="0.35">
      <c r="A18" s="1704" t="s">
        <v>224</v>
      </c>
      <c r="B18" s="1704"/>
      <c r="C18" s="1704"/>
      <c r="D18" s="1704"/>
      <c r="E18" s="1704"/>
      <c r="F18" s="1704"/>
      <c r="G18" s="1704"/>
      <c r="H18" s="1704"/>
      <c r="I18" s="1704"/>
      <c r="J18" s="1704"/>
      <c r="K18" s="1704"/>
      <c r="L18" s="1704"/>
      <c r="M18" s="1704"/>
      <c r="N18" s="1705"/>
      <c r="O18" s="1705"/>
      <c r="P18" s="1705"/>
      <c r="Q18" s="1705"/>
      <c r="R18" s="1705"/>
      <c r="S18" s="1705"/>
      <c r="T18" s="1705"/>
      <c r="U18" s="1705"/>
      <c r="V18" s="756"/>
      <c r="W18" s="1706" t="s">
        <v>225</v>
      </c>
      <c r="X18" s="1706"/>
      <c r="Y18" s="1706"/>
      <c r="Z18" s="1706"/>
      <c r="AA18" s="756"/>
      <c r="AB18" s="721" t="s">
        <v>164</v>
      </c>
      <c r="AC18" s="756"/>
      <c r="AD18" s="756"/>
      <c r="AE18" s="756"/>
      <c r="AF18" s="756"/>
      <c r="AG18" s="756"/>
      <c r="AH18" s="756"/>
      <c r="AI18" s="756"/>
      <c r="AJ18" s="756"/>
      <c r="AK18" s="756"/>
      <c r="AL18" s="756"/>
      <c r="AM18" s="756"/>
      <c r="AN18" s="756"/>
      <c r="AO18" s="1705"/>
      <c r="AP18" s="1705"/>
      <c r="AQ18" s="1705"/>
      <c r="AR18" s="1705"/>
      <c r="AS18" s="1705"/>
      <c r="AT18" s="1705"/>
      <c r="AU18" s="1705"/>
      <c r="AV18" s="1705"/>
      <c r="AW18" s="756"/>
      <c r="AX18" s="1710" t="s">
        <v>165</v>
      </c>
      <c r="AY18" s="1710"/>
      <c r="AZ18" s="1710"/>
      <c r="BA18" s="756"/>
      <c r="BB18" s="756"/>
      <c r="BC18" s="756"/>
      <c r="BD18" s="721" t="s">
        <v>84</v>
      </c>
      <c r="BE18" s="756"/>
      <c r="BF18" s="756"/>
      <c r="BG18" s="756"/>
      <c r="BH18" s="756"/>
      <c r="BI18" s="756"/>
      <c r="BJ18" s="756"/>
      <c r="BK18" s="756"/>
      <c r="BL18" s="756"/>
      <c r="BM18" s="756"/>
      <c r="BN18" s="756"/>
      <c r="BO18" s="756"/>
      <c r="BP18" s="1705"/>
      <c r="BQ18" s="1705"/>
      <c r="BR18" s="1705"/>
      <c r="BS18" s="1705"/>
      <c r="BT18" s="1705"/>
      <c r="BU18" s="1705"/>
      <c r="BV18" s="1705"/>
      <c r="BW18" s="1705"/>
      <c r="BX18" s="756"/>
      <c r="BY18" s="1706" t="s">
        <v>85</v>
      </c>
      <c r="BZ18" s="1706"/>
      <c r="CA18" s="1706"/>
      <c r="CB18" s="224"/>
      <c r="CC18" s="224"/>
    </row>
    <row r="19" spans="1:81" ht="21" x14ac:dyDescent="0.35">
      <c r="A19" s="1704" t="s">
        <v>226</v>
      </c>
      <c r="B19" s="1704"/>
      <c r="C19" s="1704"/>
      <c r="D19" s="1704"/>
      <c r="E19" s="1704"/>
      <c r="F19" s="1704"/>
      <c r="G19" s="1704"/>
      <c r="H19" s="1704"/>
      <c r="I19" s="1704"/>
      <c r="J19" s="1704"/>
      <c r="K19" s="1704"/>
      <c r="L19" s="1704"/>
      <c r="M19" s="1704"/>
      <c r="N19" s="1705"/>
      <c r="O19" s="1705"/>
      <c r="P19" s="1705"/>
      <c r="Q19" s="1705"/>
      <c r="R19" s="1705"/>
      <c r="S19" s="1705"/>
      <c r="T19" s="1705"/>
      <c r="U19" s="1705"/>
      <c r="V19" s="756"/>
      <c r="W19" s="1706" t="s">
        <v>227</v>
      </c>
      <c r="X19" s="1706"/>
      <c r="Y19" s="1706"/>
      <c r="Z19" s="1706"/>
      <c r="AA19" s="756"/>
      <c r="AB19" s="721" t="s">
        <v>166</v>
      </c>
      <c r="AC19" s="756"/>
      <c r="AD19" s="756"/>
      <c r="AE19" s="756"/>
      <c r="AF19" s="756"/>
      <c r="AG19" s="756"/>
      <c r="AH19" s="756"/>
      <c r="AI19" s="756"/>
      <c r="AJ19" s="756"/>
      <c r="AK19" s="756"/>
      <c r="AL19" s="756"/>
      <c r="AM19" s="756"/>
      <c r="AN19" s="756"/>
      <c r="AO19" s="1705"/>
      <c r="AP19" s="1705"/>
      <c r="AQ19" s="1705"/>
      <c r="AR19" s="1705"/>
      <c r="AS19" s="1705"/>
      <c r="AT19" s="1705"/>
      <c r="AU19" s="1705"/>
      <c r="AV19" s="1705"/>
      <c r="AW19" s="756"/>
      <c r="AX19" s="1710" t="s">
        <v>167</v>
      </c>
      <c r="AY19" s="1710"/>
      <c r="AZ19" s="1710"/>
      <c r="BA19" s="756"/>
      <c r="BB19" s="756"/>
      <c r="BC19" s="756"/>
      <c r="BD19" s="721" t="s">
        <v>86</v>
      </c>
      <c r="BE19" s="756"/>
      <c r="BF19" s="756"/>
      <c r="BG19" s="756"/>
      <c r="BH19" s="756"/>
      <c r="BI19" s="756"/>
      <c r="BJ19" s="756"/>
      <c r="BK19" s="756"/>
      <c r="BL19" s="756"/>
      <c r="BM19" s="756"/>
      <c r="BN19" s="756"/>
      <c r="BO19" s="756"/>
      <c r="BP19" s="1705"/>
      <c r="BQ19" s="1705"/>
      <c r="BR19" s="1705"/>
      <c r="BS19" s="1705"/>
      <c r="BT19" s="1705"/>
      <c r="BU19" s="1705"/>
      <c r="BV19" s="1705"/>
      <c r="BW19" s="1705"/>
      <c r="BX19" s="756"/>
      <c r="BY19" s="1706" t="s">
        <v>87</v>
      </c>
      <c r="BZ19" s="1706"/>
      <c r="CA19" s="1706"/>
      <c r="CB19" s="224"/>
      <c r="CC19" s="224"/>
    </row>
    <row r="20" spans="1:81" ht="21" x14ac:dyDescent="0.35">
      <c r="A20" s="1704" t="s">
        <v>228</v>
      </c>
      <c r="B20" s="1704"/>
      <c r="C20" s="1704"/>
      <c r="D20" s="1704"/>
      <c r="E20" s="1704"/>
      <c r="F20" s="1704"/>
      <c r="G20" s="1704"/>
      <c r="H20" s="1704"/>
      <c r="I20" s="1704"/>
      <c r="J20" s="1704"/>
      <c r="K20" s="1704"/>
      <c r="L20" s="1704"/>
      <c r="M20" s="1704"/>
      <c r="N20" s="1705"/>
      <c r="O20" s="1705"/>
      <c r="P20" s="1705"/>
      <c r="Q20" s="1705"/>
      <c r="R20" s="1705"/>
      <c r="S20" s="1705"/>
      <c r="T20" s="1705"/>
      <c r="U20" s="1705"/>
      <c r="V20" s="756"/>
      <c r="W20" s="1706" t="s">
        <v>229</v>
      </c>
      <c r="X20" s="1706"/>
      <c r="Y20" s="1706"/>
      <c r="Z20" s="1706"/>
      <c r="AA20" s="756"/>
      <c r="AB20" s="721" t="s">
        <v>168</v>
      </c>
      <c r="AC20" s="756"/>
      <c r="AD20" s="756"/>
      <c r="AE20" s="756"/>
      <c r="AF20" s="756"/>
      <c r="AG20" s="756"/>
      <c r="AH20" s="756"/>
      <c r="AI20" s="756"/>
      <c r="AJ20" s="756"/>
      <c r="AK20" s="756"/>
      <c r="AL20" s="756"/>
      <c r="AM20" s="756"/>
      <c r="AN20" s="756"/>
      <c r="AO20" s="1705"/>
      <c r="AP20" s="1705"/>
      <c r="AQ20" s="1705"/>
      <c r="AR20" s="1705"/>
      <c r="AS20" s="1705"/>
      <c r="AT20" s="1705"/>
      <c r="AU20" s="1705"/>
      <c r="AV20" s="1705"/>
      <c r="AW20" s="756"/>
      <c r="AX20" s="1710" t="s">
        <v>169</v>
      </c>
      <c r="AY20" s="1710"/>
      <c r="AZ20" s="1710"/>
      <c r="BA20" s="756"/>
      <c r="BB20" s="756"/>
      <c r="BC20" s="756"/>
      <c r="BD20" s="721" t="s">
        <v>88</v>
      </c>
      <c r="BE20" s="756"/>
      <c r="BF20" s="756"/>
      <c r="BG20" s="756"/>
      <c r="BH20" s="756"/>
      <c r="BI20" s="756"/>
      <c r="BJ20" s="756"/>
      <c r="BK20" s="756"/>
      <c r="BL20" s="756"/>
      <c r="BM20" s="756"/>
      <c r="BN20" s="756"/>
      <c r="BO20" s="756"/>
      <c r="BP20" s="1705"/>
      <c r="BQ20" s="1705"/>
      <c r="BR20" s="1705"/>
      <c r="BS20" s="1705"/>
      <c r="BT20" s="1705"/>
      <c r="BU20" s="1705"/>
      <c r="BV20" s="1705"/>
      <c r="BW20" s="1705"/>
      <c r="BX20" s="756"/>
      <c r="BY20" s="1706" t="s">
        <v>89</v>
      </c>
      <c r="BZ20" s="1706"/>
      <c r="CA20" s="1706"/>
      <c r="CB20" s="224"/>
      <c r="CC20" s="224"/>
    </row>
    <row r="21" spans="1:81" ht="21" x14ac:dyDescent="0.35">
      <c r="A21" s="1704" t="s">
        <v>230</v>
      </c>
      <c r="B21" s="1704"/>
      <c r="C21" s="1704"/>
      <c r="D21" s="1704"/>
      <c r="E21" s="1704"/>
      <c r="F21" s="1704"/>
      <c r="G21" s="1704"/>
      <c r="H21" s="1704"/>
      <c r="I21" s="1704"/>
      <c r="J21" s="1704"/>
      <c r="K21" s="1704"/>
      <c r="L21" s="1704"/>
      <c r="M21" s="1704"/>
      <c r="N21" s="1705"/>
      <c r="O21" s="1705"/>
      <c r="P21" s="1705"/>
      <c r="Q21" s="1705"/>
      <c r="R21" s="1705"/>
      <c r="S21" s="1705"/>
      <c r="T21" s="1705"/>
      <c r="U21" s="1705"/>
      <c r="V21" s="756"/>
      <c r="W21" s="1706" t="s">
        <v>231</v>
      </c>
      <c r="X21" s="1706"/>
      <c r="Y21" s="1706"/>
      <c r="Z21" s="1706"/>
      <c r="AA21" s="756"/>
      <c r="AB21" s="721" t="s">
        <v>170</v>
      </c>
      <c r="AC21" s="756"/>
      <c r="AD21" s="756"/>
      <c r="AE21" s="756"/>
      <c r="AF21" s="756"/>
      <c r="AG21" s="756"/>
      <c r="AH21" s="756"/>
      <c r="AI21" s="756"/>
      <c r="AJ21" s="756"/>
      <c r="AK21" s="756"/>
      <c r="AL21" s="756"/>
      <c r="AM21" s="756"/>
      <c r="AN21" s="756"/>
      <c r="AO21" s="1705"/>
      <c r="AP21" s="1705"/>
      <c r="AQ21" s="1705"/>
      <c r="AR21" s="1705"/>
      <c r="AS21" s="1705"/>
      <c r="AT21" s="1705"/>
      <c r="AU21" s="1705"/>
      <c r="AV21" s="1705"/>
      <c r="AW21" s="756"/>
      <c r="AX21" s="1710" t="s">
        <v>171</v>
      </c>
      <c r="AY21" s="1710"/>
      <c r="AZ21" s="1710"/>
      <c r="BA21" s="756"/>
      <c r="BB21" s="756"/>
      <c r="BC21" s="756"/>
      <c r="BD21" s="721" t="s">
        <v>90</v>
      </c>
      <c r="BE21" s="756"/>
      <c r="BF21" s="756"/>
      <c r="BG21" s="756"/>
      <c r="BH21" s="756"/>
      <c r="BI21" s="756"/>
      <c r="BJ21" s="756"/>
      <c r="BK21" s="756"/>
      <c r="BL21" s="756"/>
      <c r="BM21" s="756"/>
      <c r="BN21" s="756"/>
      <c r="BO21" s="756"/>
      <c r="BP21" s="1705"/>
      <c r="BQ21" s="1705"/>
      <c r="BR21" s="1705"/>
      <c r="BS21" s="1705"/>
      <c r="BT21" s="1705"/>
      <c r="BU21" s="1705"/>
      <c r="BV21" s="1705"/>
      <c r="BW21" s="1705"/>
      <c r="BX21" s="756"/>
      <c r="BY21" s="1706" t="s">
        <v>91</v>
      </c>
      <c r="BZ21" s="1706"/>
      <c r="CA21" s="1706"/>
      <c r="CB21" s="224"/>
      <c r="CC21" s="224"/>
    </row>
    <row r="22" spans="1:81" ht="21" x14ac:dyDescent="0.35">
      <c r="A22" s="1704" t="s">
        <v>232</v>
      </c>
      <c r="B22" s="1704"/>
      <c r="C22" s="1704"/>
      <c r="D22" s="1704"/>
      <c r="E22" s="1704"/>
      <c r="F22" s="1704"/>
      <c r="G22" s="1704"/>
      <c r="H22" s="1704"/>
      <c r="I22" s="1704"/>
      <c r="J22" s="1704"/>
      <c r="K22" s="1704"/>
      <c r="L22" s="1704"/>
      <c r="M22" s="1704"/>
      <c r="N22" s="1705"/>
      <c r="O22" s="1705"/>
      <c r="P22" s="1705"/>
      <c r="Q22" s="1705"/>
      <c r="R22" s="1705"/>
      <c r="S22" s="1705"/>
      <c r="T22" s="1705"/>
      <c r="U22" s="1705"/>
      <c r="V22" s="756"/>
      <c r="W22" s="1706" t="s">
        <v>233</v>
      </c>
      <c r="X22" s="1706"/>
      <c r="Y22" s="1706"/>
      <c r="Z22" s="1706"/>
      <c r="AA22" s="756"/>
      <c r="AB22" s="721" t="s">
        <v>172</v>
      </c>
      <c r="AC22" s="756"/>
      <c r="AD22" s="756"/>
      <c r="AE22" s="756"/>
      <c r="AF22" s="756"/>
      <c r="AG22" s="756"/>
      <c r="AH22" s="756"/>
      <c r="AI22" s="756"/>
      <c r="AJ22" s="756"/>
      <c r="AK22" s="756"/>
      <c r="AL22" s="756"/>
      <c r="AM22" s="756"/>
      <c r="AN22" s="756"/>
      <c r="AO22" s="1705"/>
      <c r="AP22" s="1705"/>
      <c r="AQ22" s="1705"/>
      <c r="AR22" s="1705"/>
      <c r="AS22" s="1705"/>
      <c r="AT22" s="1705"/>
      <c r="AU22" s="1705"/>
      <c r="AV22" s="1705"/>
      <c r="AW22" s="756"/>
      <c r="AX22" s="1710" t="s">
        <v>173</v>
      </c>
      <c r="AY22" s="1710"/>
      <c r="AZ22" s="1710"/>
      <c r="BA22" s="756"/>
      <c r="BB22" s="756"/>
      <c r="BC22" s="756"/>
      <c r="BD22" s="721" t="s">
        <v>92</v>
      </c>
      <c r="BE22" s="756"/>
      <c r="BF22" s="756"/>
      <c r="BG22" s="756"/>
      <c r="BH22" s="756"/>
      <c r="BI22" s="756"/>
      <c r="BJ22" s="756"/>
      <c r="BK22" s="756"/>
      <c r="BL22" s="756"/>
      <c r="BM22" s="756"/>
      <c r="BN22" s="756"/>
      <c r="BO22" s="756"/>
      <c r="BP22" s="1705"/>
      <c r="BQ22" s="1705"/>
      <c r="BR22" s="1705"/>
      <c r="BS22" s="1705"/>
      <c r="BT22" s="1705"/>
      <c r="BU22" s="1705"/>
      <c r="BV22" s="1705"/>
      <c r="BW22" s="1705"/>
      <c r="BX22" s="756"/>
      <c r="BY22" s="1706" t="s">
        <v>93</v>
      </c>
      <c r="BZ22" s="1706"/>
      <c r="CA22" s="1706"/>
      <c r="CB22" s="224"/>
      <c r="CC22" s="224"/>
    </row>
    <row r="23" spans="1:81" ht="21" x14ac:dyDescent="0.35">
      <c r="A23" s="1704" t="s">
        <v>234</v>
      </c>
      <c r="B23" s="1704"/>
      <c r="C23" s="1704"/>
      <c r="D23" s="1704"/>
      <c r="E23" s="1704"/>
      <c r="F23" s="1704"/>
      <c r="G23" s="1704"/>
      <c r="H23" s="1704"/>
      <c r="I23" s="1704"/>
      <c r="J23" s="1704"/>
      <c r="K23" s="1704"/>
      <c r="L23" s="1704"/>
      <c r="M23" s="1704"/>
      <c r="N23" s="1705"/>
      <c r="O23" s="1705"/>
      <c r="P23" s="1705"/>
      <c r="Q23" s="1705"/>
      <c r="R23" s="1705"/>
      <c r="S23" s="1705"/>
      <c r="T23" s="1705"/>
      <c r="U23" s="1705"/>
      <c r="V23" s="756"/>
      <c r="W23" s="1706" t="s">
        <v>235</v>
      </c>
      <c r="X23" s="1706"/>
      <c r="Y23" s="1706"/>
      <c r="Z23" s="1706"/>
      <c r="AA23" s="756"/>
      <c r="AB23" s="721" t="s">
        <v>174</v>
      </c>
      <c r="AC23" s="756"/>
      <c r="AD23" s="756"/>
      <c r="AE23" s="756"/>
      <c r="AF23" s="756"/>
      <c r="AG23" s="756"/>
      <c r="AH23" s="756"/>
      <c r="AI23" s="756"/>
      <c r="AJ23" s="756"/>
      <c r="AK23" s="756"/>
      <c r="AL23" s="756"/>
      <c r="AM23" s="756"/>
      <c r="AN23" s="756"/>
      <c r="AO23" s="1705"/>
      <c r="AP23" s="1705"/>
      <c r="AQ23" s="1705"/>
      <c r="AR23" s="1705"/>
      <c r="AS23" s="1705"/>
      <c r="AT23" s="1705"/>
      <c r="AU23" s="1705"/>
      <c r="AV23" s="1705"/>
      <c r="AW23" s="756"/>
      <c r="AX23" s="1710" t="s">
        <v>175</v>
      </c>
      <c r="AY23" s="1710"/>
      <c r="AZ23" s="1710"/>
      <c r="BA23" s="756"/>
      <c r="BB23" s="756"/>
      <c r="BC23" s="756"/>
      <c r="BD23" s="721" t="s">
        <v>94</v>
      </c>
      <c r="BE23" s="756"/>
      <c r="BF23" s="756"/>
      <c r="BG23" s="756"/>
      <c r="BH23" s="756"/>
      <c r="BI23" s="756"/>
      <c r="BJ23" s="756"/>
      <c r="BK23" s="756"/>
      <c r="BL23" s="756"/>
      <c r="BM23" s="756"/>
      <c r="BN23" s="756"/>
      <c r="BO23" s="756"/>
      <c r="BP23" s="1705"/>
      <c r="BQ23" s="1705"/>
      <c r="BR23" s="1705"/>
      <c r="BS23" s="1705"/>
      <c r="BT23" s="1705"/>
      <c r="BU23" s="1705"/>
      <c r="BV23" s="1705"/>
      <c r="BW23" s="1705"/>
      <c r="BX23" s="756"/>
      <c r="BY23" s="1706" t="s">
        <v>95</v>
      </c>
      <c r="BZ23" s="1706"/>
      <c r="CA23" s="1706"/>
      <c r="CB23" s="224"/>
      <c r="CC23" s="224"/>
    </row>
    <row r="24" spans="1:81" ht="21" x14ac:dyDescent="0.35">
      <c r="A24" s="1704" t="s">
        <v>236</v>
      </c>
      <c r="B24" s="1704"/>
      <c r="C24" s="1704"/>
      <c r="D24" s="1704"/>
      <c r="E24" s="1704"/>
      <c r="F24" s="1704"/>
      <c r="G24" s="1704"/>
      <c r="H24" s="1704"/>
      <c r="I24" s="1704"/>
      <c r="J24" s="1704"/>
      <c r="K24" s="1704"/>
      <c r="L24" s="1704"/>
      <c r="M24" s="1704"/>
      <c r="N24" s="1705"/>
      <c r="O24" s="1705"/>
      <c r="P24" s="1705"/>
      <c r="Q24" s="1705"/>
      <c r="R24" s="1705"/>
      <c r="S24" s="1705"/>
      <c r="T24" s="1705"/>
      <c r="U24" s="1705"/>
      <c r="V24" s="756"/>
      <c r="W24" s="1706" t="s">
        <v>237</v>
      </c>
      <c r="X24" s="1706"/>
      <c r="Y24" s="1706"/>
      <c r="Z24" s="1706"/>
      <c r="AA24" s="756"/>
      <c r="AB24" s="721" t="s">
        <v>176</v>
      </c>
      <c r="AC24" s="756"/>
      <c r="AD24" s="756"/>
      <c r="AE24" s="756"/>
      <c r="AF24" s="756"/>
      <c r="AG24" s="756"/>
      <c r="AH24" s="756"/>
      <c r="AI24" s="756"/>
      <c r="AJ24" s="756"/>
      <c r="AK24" s="756"/>
      <c r="AL24" s="756"/>
      <c r="AM24" s="756"/>
      <c r="AN24" s="756"/>
      <c r="AO24" s="1705"/>
      <c r="AP24" s="1705"/>
      <c r="AQ24" s="1705"/>
      <c r="AR24" s="1705"/>
      <c r="AS24" s="1705"/>
      <c r="AT24" s="1705"/>
      <c r="AU24" s="1705"/>
      <c r="AV24" s="1705"/>
      <c r="AW24" s="756"/>
      <c r="AX24" s="1709" t="s">
        <v>177</v>
      </c>
      <c r="AY24" s="1709"/>
      <c r="AZ24" s="1709"/>
      <c r="BA24" s="756"/>
      <c r="BB24" s="756"/>
      <c r="BC24" s="756"/>
      <c r="BD24" s="721" t="s">
        <v>96</v>
      </c>
      <c r="BE24" s="756"/>
      <c r="BF24" s="756"/>
      <c r="BG24" s="756"/>
      <c r="BH24" s="756"/>
      <c r="BI24" s="756"/>
      <c r="BJ24" s="756"/>
      <c r="BK24" s="756"/>
      <c r="BL24" s="756"/>
      <c r="BM24" s="756"/>
      <c r="BN24" s="756"/>
      <c r="BO24" s="756"/>
      <c r="BP24" s="1705"/>
      <c r="BQ24" s="1705"/>
      <c r="BR24" s="1705"/>
      <c r="BS24" s="1705"/>
      <c r="BT24" s="1705"/>
      <c r="BU24" s="1705"/>
      <c r="BV24" s="1705"/>
      <c r="BW24" s="1705"/>
      <c r="BX24" s="756"/>
      <c r="BY24" s="1706" t="s">
        <v>97</v>
      </c>
      <c r="BZ24" s="1706"/>
      <c r="CA24" s="1706"/>
      <c r="CB24" s="224"/>
      <c r="CC24" s="224"/>
    </row>
    <row r="25" spans="1:81" ht="21" x14ac:dyDescent="0.35">
      <c r="A25" s="1704" t="s">
        <v>238</v>
      </c>
      <c r="B25" s="1704"/>
      <c r="C25" s="1704"/>
      <c r="D25" s="1704"/>
      <c r="E25" s="1704"/>
      <c r="F25" s="1704"/>
      <c r="G25" s="1704"/>
      <c r="H25" s="1704"/>
      <c r="I25" s="1704"/>
      <c r="J25" s="1704"/>
      <c r="K25" s="1704"/>
      <c r="L25" s="1704"/>
      <c r="M25" s="1704"/>
      <c r="N25" s="1705"/>
      <c r="O25" s="1705"/>
      <c r="P25" s="1705"/>
      <c r="Q25" s="1705"/>
      <c r="R25" s="1705"/>
      <c r="S25" s="1705"/>
      <c r="T25" s="1705"/>
      <c r="U25" s="1705"/>
      <c r="V25" s="756"/>
      <c r="W25" s="1706" t="s">
        <v>239</v>
      </c>
      <c r="X25" s="1706"/>
      <c r="Y25" s="1706"/>
      <c r="Z25" s="1706"/>
      <c r="AA25" s="756"/>
      <c r="AB25" s="721" t="s">
        <v>178</v>
      </c>
      <c r="AC25" s="756"/>
      <c r="AD25" s="756"/>
      <c r="AE25" s="756"/>
      <c r="AF25" s="756"/>
      <c r="AG25" s="756"/>
      <c r="AH25" s="756"/>
      <c r="AI25" s="756"/>
      <c r="AJ25" s="756"/>
      <c r="AK25" s="756"/>
      <c r="AL25" s="756"/>
      <c r="AM25" s="756"/>
      <c r="AN25" s="756"/>
      <c r="AO25" s="1705"/>
      <c r="AP25" s="1705"/>
      <c r="AQ25" s="1705"/>
      <c r="AR25" s="1705"/>
      <c r="AS25" s="1705"/>
      <c r="AT25" s="1705"/>
      <c r="AU25" s="1705"/>
      <c r="AV25" s="1705"/>
      <c r="AW25" s="756"/>
      <c r="AX25" s="1709" t="s">
        <v>179</v>
      </c>
      <c r="AY25" s="1709"/>
      <c r="AZ25" s="1709"/>
      <c r="BA25" s="756"/>
      <c r="BB25" s="756"/>
      <c r="BC25" s="756"/>
      <c r="BD25" s="721" t="s">
        <v>98</v>
      </c>
      <c r="BE25" s="756"/>
      <c r="BF25" s="756"/>
      <c r="BG25" s="756"/>
      <c r="BH25" s="756"/>
      <c r="BI25" s="756"/>
      <c r="BJ25" s="756"/>
      <c r="BK25" s="756"/>
      <c r="BL25" s="756"/>
      <c r="BM25" s="756"/>
      <c r="BN25" s="756"/>
      <c r="BO25" s="756"/>
      <c r="BP25" s="1705"/>
      <c r="BQ25" s="1705"/>
      <c r="BR25" s="1705"/>
      <c r="BS25" s="1705"/>
      <c r="BT25" s="1705"/>
      <c r="BU25" s="1705"/>
      <c r="BV25" s="1705"/>
      <c r="BW25" s="1705"/>
      <c r="BX25" s="756"/>
      <c r="BY25" s="1706" t="s">
        <v>99</v>
      </c>
      <c r="BZ25" s="1706"/>
      <c r="CA25" s="1706"/>
      <c r="CB25" s="224"/>
      <c r="CC25" s="224"/>
    </row>
    <row r="26" spans="1:81" ht="21" x14ac:dyDescent="0.35">
      <c r="A26" s="1704" t="s">
        <v>240</v>
      </c>
      <c r="B26" s="1704"/>
      <c r="C26" s="1704"/>
      <c r="D26" s="1704"/>
      <c r="E26" s="1704"/>
      <c r="F26" s="1704"/>
      <c r="G26" s="1704"/>
      <c r="H26" s="1704"/>
      <c r="I26" s="1704"/>
      <c r="J26" s="1704"/>
      <c r="K26" s="1704"/>
      <c r="L26" s="1704"/>
      <c r="M26" s="1704"/>
      <c r="N26" s="1705"/>
      <c r="O26" s="1705"/>
      <c r="P26" s="1705"/>
      <c r="Q26" s="1705"/>
      <c r="R26" s="1705"/>
      <c r="S26" s="1705"/>
      <c r="T26" s="1705"/>
      <c r="U26" s="1705"/>
      <c r="V26" s="756"/>
      <c r="W26" s="1706" t="s">
        <v>241</v>
      </c>
      <c r="X26" s="1706"/>
      <c r="Y26" s="1706"/>
      <c r="Z26" s="1706"/>
      <c r="AA26" s="756"/>
      <c r="AB26" s="721" t="s">
        <v>180</v>
      </c>
      <c r="AC26" s="756"/>
      <c r="AD26" s="756"/>
      <c r="AE26" s="756"/>
      <c r="AF26" s="756"/>
      <c r="AG26" s="756"/>
      <c r="AH26" s="756"/>
      <c r="AI26" s="756"/>
      <c r="AJ26" s="756"/>
      <c r="AK26" s="756"/>
      <c r="AL26" s="756"/>
      <c r="AM26" s="756"/>
      <c r="AN26" s="756"/>
      <c r="AO26" s="1705"/>
      <c r="AP26" s="1705"/>
      <c r="AQ26" s="1705"/>
      <c r="AR26" s="1705"/>
      <c r="AS26" s="1705"/>
      <c r="AT26" s="1705"/>
      <c r="AU26" s="1705"/>
      <c r="AV26" s="1705"/>
      <c r="AW26" s="756"/>
      <c r="AX26" s="1709" t="s">
        <v>181</v>
      </c>
      <c r="AY26" s="1709"/>
      <c r="AZ26" s="1709"/>
      <c r="BA26" s="756"/>
      <c r="BB26" s="756"/>
      <c r="BC26" s="756"/>
      <c r="BD26" s="721" t="s">
        <v>100</v>
      </c>
      <c r="BE26" s="756"/>
      <c r="BF26" s="756"/>
      <c r="BG26" s="756"/>
      <c r="BH26" s="756"/>
      <c r="BI26" s="756"/>
      <c r="BJ26" s="756"/>
      <c r="BK26" s="756"/>
      <c r="BL26" s="756"/>
      <c r="BM26" s="756"/>
      <c r="BN26" s="756"/>
      <c r="BO26" s="756"/>
      <c r="BP26" s="1705"/>
      <c r="BQ26" s="1705"/>
      <c r="BR26" s="1705"/>
      <c r="BS26" s="1705"/>
      <c r="BT26" s="1705"/>
      <c r="BU26" s="1705"/>
      <c r="BV26" s="1705"/>
      <c r="BW26" s="1705"/>
      <c r="BX26" s="756"/>
      <c r="BY26" s="1706" t="s">
        <v>101</v>
      </c>
      <c r="BZ26" s="1706"/>
      <c r="CA26" s="1706"/>
      <c r="CB26" s="224"/>
      <c r="CC26" s="224"/>
    </row>
    <row r="27" spans="1:81" ht="21" x14ac:dyDescent="0.35">
      <c r="A27" s="1704" t="s">
        <v>242</v>
      </c>
      <c r="B27" s="1704"/>
      <c r="C27" s="1704"/>
      <c r="D27" s="1704"/>
      <c r="E27" s="1704"/>
      <c r="F27" s="1704"/>
      <c r="G27" s="1704"/>
      <c r="H27" s="1704"/>
      <c r="I27" s="1704"/>
      <c r="J27" s="1704"/>
      <c r="K27" s="1704"/>
      <c r="L27" s="1704"/>
      <c r="M27" s="1704"/>
      <c r="N27" s="1705"/>
      <c r="O27" s="1705"/>
      <c r="P27" s="1705"/>
      <c r="Q27" s="1705"/>
      <c r="R27" s="1705"/>
      <c r="S27" s="1705"/>
      <c r="T27" s="1705"/>
      <c r="U27" s="1705"/>
      <c r="V27" s="756"/>
      <c r="W27" s="1706" t="s">
        <v>243</v>
      </c>
      <c r="X27" s="1706"/>
      <c r="Y27" s="1706"/>
      <c r="Z27" s="1706"/>
      <c r="AA27" s="756"/>
      <c r="AB27" s="721" t="s">
        <v>182</v>
      </c>
      <c r="AC27" s="756"/>
      <c r="AD27" s="756"/>
      <c r="AE27" s="756"/>
      <c r="AF27" s="756"/>
      <c r="AG27" s="756"/>
      <c r="AH27" s="756"/>
      <c r="AI27" s="756"/>
      <c r="AJ27" s="756"/>
      <c r="AK27" s="756"/>
      <c r="AL27" s="756"/>
      <c r="AM27" s="756"/>
      <c r="AN27" s="756"/>
      <c r="AO27" s="1705"/>
      <c r="AP27" s="1705"/>
      <c r="AQ27" s="1705"/>
      <c r="AR27" s="1705"/>
      <c r="AS27" s="1705"/>
      <c r="AT27" s="1705"/>
      <c r="AU27" s="1705"/>
      <c r="AV27" s="1705"/>
      <c r="AW27" s="756"/>
      <c r="AX27" s="1709" t="s">
        <v>183</v>
      </c>
      <c r="AY27" s="1709"/>
      <c r="AZ27" s="1709"/>
      <c r="BA27" s="756"/>
      <c r="BB27" s="756"/>
      <c r="BC27" s="756"/>
      <c r="BD27" s="721" t="s">
        <v>102</v>
      </c>
      <c r="BE27" s="756"/>
      <c r="BF27" s="756"/>
      <c r="BG27" s="756"/>
      <c r="BH27" s="756"/>
      <c r="BI27" s="756"/>
      <c r="BJ27" s="756"/>
      <c r="BK27" s="756"/>
      <c r="BL27" s="756"/>
      <c r="BM27" s="756"/>
      <c r="BN27" s="756"/>
      <c r="BO27" s="756"/>
      <c r="BP27" s="1705"/>
      <c r="BQ27" s="1705"/>
      <c r="BR27" s="1705"/>
      <c r="BS27" s="1705"/>
      <c r="BT27" s="1705"/>
      <c r="BU27" s="1705"/>
      <c r="BV27" s="1705"/>
      <c r="BW27" s="1705"/>
      <c r="BX27" s="756"/>
      <c r="BY27" s="1706" t="s">
        <v>103</v>
      </c>
      <c r="BZ27" s="1706"/>
      <c r="CA27" s="1706"/>
      <c r="CB27" s="224"/>
      <c r="CC27" s="224"/>
    </row>
    <row r="28" spans="1:81" ht="21" x14ac:dyDescent="0.35">
      <c r="A28" s="1704" t="s">
        <v>244</v>
      </c>
      <c r="B28" s="1704"/>
      <c r="C28" s="1704"/>
      <c r="D28" s="1704"/>
      <c r="E28" s="1704"/>
      <c r="F28" s="1704"/>
      <c r="G28" s="1704"/>
      <c r="H28" s="1704"/>
      <c r="I28" s="1704"/>
      <c r="J28" s="1704"/>
      <c r="K28" s="1704"/>
      <c r="L28" s="1704"/>
      <c r="M28" s="1704"/>
      <c r="N28" s="1705"/>
      <c r="O28" s="1705"/>
      <c r="P28" s="1705"/>
      <c r="Q28" s="1705"/>
      <c r="R28" s="1705"/>
      <c r="S28" s="1705"/>
      <c r="T28" s="1705"/>
      <c r="U28" s="1705"/>
      <c r="V28" s="756"/>
      <c r="W28" s="1706" t="s">
        <v>245</v>
      </c>
      <c r="X28" s="1706"/>
      <c r="Y28" s="1706"/>
      <c r="Z28" s="1706"/>
      <c r="AA28" s="756"/>
      <c r="AB28" s="721" t="s">
        <v>184</v>
      </c>
      <c r="AC28" s="756"/>
      <c r="AD28" s="756"/>
      <c r="AE28" s="756"/>
      <c r="AF28" s="756"/>
      <c r="AG28" s="756"/>
      <c r="AH28" s="756"/>
      <c r="AI28" s="756"/>
      <c r="AJ28" s="756"/>
      <c r="AK28" s="756"/>
      <c r="AL28" s="756"/>
      <c r="AM28" s="756"/>
      <c r="AN28" s="756"/>
      <c r="AO28" s="1705"/>
      <c r="AP28" s="1705"/>
      <c r="AQ28" s="1705"/>
      <c r="AR28" s="1705"/>
      <c r="AS28" s="1705"/>
      <c r="AT28" s="1705"/>
      <c r="AU28" s="1705"/>
      <c r="AV28" s="1705"/>
      <c r="AW28" s="756"/>
      <c r="AX28" s="1709" t="s">
        <v>185</v>
      </c>
      <c r="AY28" s="1709"/>
      <c r="AZ28" s="1709"/>
      <c r="BA28" s="756"/>
      <c r="BB28" s="756"/>
      <c r="BC28" s="756"/>
      <c r="BD28" s="721" t="s">
        <v>104</v>
      </c>
      <c r="BE28" s="756"/>
      <c r="BF28" s="756"/>
      <c r="BG28" s="756"/>
      <c r="BH28" s="756"/>
      <c r="BI28" s="756"/>
      <c r="BJ28" s="756"/>
      <c r="BK28" s="756"/>
      <c r="BL28" s="756"/>
      <c r="BM28" s="756"/>
      <c r="BN28" s="756"/>
      <c r="BO28" s="756"/>
      <c r="BP28" s="1705"/>
      <c r="BQ28" s="1705"/>
      <c r="BR28" s="1705"/>
      <c r="BS28" s="1705"/>
      <c r="BT28" s="1705"/>
      <c r="BU28" s="1705"/>
      <c r="BV28" s="1705"/>
      <c r="BW28" s="1705"/>
      <c r="BX28" s="756"/>
      <c r="BY28" s="1706" t="s">
        <v>105</v>
      </c>
      <c r="BZ28" s="1706"/>
      <c r="CA28" s="1706"/>
      <c r="CB28" s="224"/>
      <c r="CC28" s="224"/>
    </row>
    <row r="29" spans="1:81" ht="21" x14ac:dyDescent="0.35">
      <c r="A29" s="1704" t="s">
        <v>246</v>
      </c>
      <c r="B29" s="1704"/>
      <c r="C29" s="1704"/>
      <c r="D29" s="1704"/>
      <c r="E29" s="1704"/>
      <c r="F29" s="1704"/>
      <c r="G29" s="1704"/>
      <c r="H29" s="1704"/>
      <c r="I29" s="1704"/>
      <c r="J29" s="1704"/>
      <c r="K29" s="1704"/>
      <c r="L29" s="1704"/>
      <c r="M29" s="1704"/>
      <c r="N29" s="1705"/>
      <c r="O29" s="1705"/>
      <c r="P29" s="1705"/>
      <c r="Q29" s="1705"/>
      <c r="R29" s="1705"/>
      <c r="S29" s="1705"/>
      <c r="T29" s="1705"/>
      <c r="U29" s="1705"/>
      <c r="V29" s="756"/>
      <c r="W29" s="1706" t="s">
        <v>247</v>
      </c>
      <c r="X29" s="1706"/>
      <c r="Y29" s="1706"/>
      <c r="Z29" s="1706"/>
      <c r="AA29" s="756"/>
      <c r="AB29" s="721" t="s">
        <v>186</v>
      </c>
      <c r="AC29" s="756"/>
      <c r="AD29" s="756"/>
      <c r="AE29" s="756"/>
      <c r="AF29" s="756"/>
      <c r="AG29" s="756"/>
      <c r="AH29" s="756"/>
      <c r="AI29" s="756"/>
      <c r="AJ29" s="756"/>
      <c r="AK29" s="756"/>
      <c r="AL29" s="756"/>
      <c r="AM29" s="756"/>
      <c r="AN29" s="756"/>
      <c r="AO29" s="1705"/>
      <c r="AP29" s="1705"/>
      <c r="AQ29" s="1705"/>
      <c r="AR29" s="1705"/>
      <c r="AS29" s="1705"/>
      <c r="AT29" s="1705"/>
      <c r="AU29" s="1705"/>
      <c r="AV29" s="1705"/>
      <c r="AW29" s="756"/>
      <c r="AX29" s="1709" t="s">
        <v>187</v>
      </c>
      <c r="AY29" s="1709"/>
      <c r="AZ29" s="1709"/>
      <c r="BA29" s="756"/>
      <c r="BB29" s="756"/>
      <c r="BC29" s="756"/>
      <c r="BD29" s="721" t="s">
        <v>106</v>
      </c>
      <c r="BE29" s="756"/>
      <c r="BF29" s="756"/>
      <c r="BG29" s="756"/>
      <c r="BH29" s="756"/>
      <c r="BI29" s="756"/>
      <c r="BJ29" s="756"/>
      <c r="BK29" s="756"/>
      <c r="BL29" s="756"/>
      <c r="BM29" s="756"/>
      <c r="BN29" s="756"/>
      <c r="BO29" s="756"/>
      <c r="BP29" s="1705"/>
      <c r="BQ29" s="1705"/>
      <c r="BR29" s="1705"/>
      <c r="BS29" s="1705"/>
      <c r="BT29" s="1705"/>
      <c r="BU29" s="1705"/>
      <c r="BV29" s="1705"/>
      <c r="BW29" s="1705"/>
      <c r="BX29" s="756"/>
      <c r="BY29" s="1706" t="s">
        <v>107</v>
      </c>
      <c r="BZ29" s="1706"/>
      <c r="CA29" s="1706"/>
      <c r="CB29" s="224"/>
      <c r="CC29" s="224"/>
    </row>
    <row r="30" spans="1:81" ht="21" x14ac:dyDescent="0.35">
      <c r="A30" s="1704" t="s">
        <v>248</v>
      </c>
      <c r="B30" s="1704"/>
      <c r="C30" s="1704"/>
      <c r="D30" s="1704"/>
      <c r="E30" s="1704"/>
      <c r="F30" s="1704"/>
      <c r="G30" s="1704"/>
      <c r="H30" s="1704"/>
      <c r="I30" s="1704"/>
      <c r="J30" s="1704"/>
      <c r="K30" s="1704"/>
      <c r="L30" s="1704"/>
      <c r="M30" s="1704"/>
      <c r="N30" s="1705"/>
      <c r="O30" s="1705"/>
      <c r="P30" s="1705"/>
      <c r="Q30" s="1705"/>
      <c r="R30" s="1705"/>
      <c r="S30" s="1705"/>
      <c r="T30" s="1705"/>
      <c r="U30" s="1705"/>
      <c r="V30" s="756"/>
      <c r="W30" s="1706" t="s">
        <v>249</v>
      </c>
      <c r="X30" s="1706"/>
      <c r="Y30" s="1706"/>
      <c r="Z30" s="1706"/>
      <c r="AA30" s="756"/>
      <c r="AB30" s="721" t="s">
        <v>188</v>
      </c>
      <c r="AC30" s="756"/>
      <c r="AD30" s="756"/>
      <c r="AE30" s="756"/>
      <c r="AF30" s="756"/>
      <c r="AG30" s="756"/>
      <c r="AH30" s="756"/>
      <c r="AI30" s="756"/>
      <c r="AJ30" s="756"/>
      <c r="AK30" s="756"/>
      <c r="AL30" s="756"/>
      <c r="AM30" s="756"/>
      <c r="AN30" s="756"/>
      <c r="AO30" s="1705"/>
      <c r="AP30" s="1705"/>
      <c r="AQ30" s="1705"/>
      <c r="AR30" s="1705"/>
      <c r="AS30" s="1705"/>
      <c r="AT30" s="1705"/>
      <c r="AU30" s="1705"/>
      <c r="AV30" s="1705"/>
      <c r="AW30" s="756"/>
      <c r="AX30" s="1709" t="s">
        <v>189</v>
      </c>
      <c r="AY30" s="1709"/>
      <c r="AZ30" s="1709"/>
      <c r="BA30" s="756"/>
      <c r="BB30" s="756"/>
      <c r="BC30" s="756"/>
      <c r="BD30" s="721" t="s">
        <v>108</v>
      </c>
      <c r="BE30" s="756"/>
      <c r="BF30" s="756"/>
      <c r="BG30" s="756"/>
      <c r="BH30" s="756"/>
      <c r="BI30" s="756"/>
      <c r="BJ30" s="756"/>
      <c r="BK30" s="756"/>
      <c r="BL30" s="756"/>
      <c r="BM30" s="756"/>
      <c r="BN30" s="756"/>
      <c r="BO30" s="756"/>
      <c r="BP30" s="1705"/>
      <c r="BQ30" s="1705"/>
      <c r="BR30" s="1705"/>
      <c r="BS30" s="1705"/>
      <c r="BT30" s="1705"/>
      <c r="BU30" s="1705"/>
      <c r="BV30" s="1705"/>
      <c r="BW30" s="1705"/>
      <c r="BX30" s="756"/>
      <c r="BY30" s="1706" t="s">
        <v>109</v>
      </c>
      <c r="BZ30" s="1706"/>
      <c r="CA30" s="1706"/>
      <c r="CB30" s="224"/>
      <c r="CC30" s="224"/>
    </row>
    <row r="31" spans="1:81" ht="21" x14ac:dyDescent="0.35">
      <c r="A31" s="1704" t="s">
        <v>250</v>
      </c>
      <c r="B31" s="1704"/>
      <c r="C31" s="1704"/>
      <c r="D31" s="1704"/>
      <c r="E31" s="1704"/>
      <c r="F31" s="1704"/>
      <c r="G31" s="1704"/>
      <c r="H31" s="1704"/>
      <c r="I31" s="1704"/>
      <c r="J31" s="1704"/>
      <c r="K31" s="1704"/>
      <c r="L31" s="1704"/>
      <c r="M31" s="1704"/>
      <c r="N31" s="1705"/>
      <c r="O31" s="1705"/>
      <c r="P31" s="1705"/>
      <c r="Q31" s="1705"/>
      <c r="R31" s="1705"/>
      <c r="S31" s="1705"/>
      <c r="T31" s="1705"/>
      <c r="U31" s="1705"/>
      <c r="V31" s="756"/>
      <c r="W31" s="1706" t="s">
        <v>251</v>
      </c>
      <c r="X31" s="1706"/>
      <c r="Y31" s="1706"/>
      <c r="Z31" s="1706"/>
      <c r="AA31" s="756"/>
      <c r="AB31" s="721" t="s">
        <v>190</v>
      </c>
      <c r="AC31" s="756"/>
      <c r="AD31" s="756"/>
      <c r="AE31" s="756"/>
      <c r="AF31" s="756"/>
      <c r="AG31" s="756"/>
      <c r="AH31" s="756"/>
      <c r="AI31" s="756"/>
      <c r="AJ31" s="756"/>
      <c r="AK31" s="756"/>
      <c r="AL31" s="756"/>
      <c r="AM31" s="756"/>
      <c r="AN31" s="756"/>
      <c r="AO31" s="1705"/>
      <c r="AP31" s="1705"/>
      <c r="AQ31" s="1705"/>
      <c r="AR31" s="1705"/>
      <c r="AS31" s="1705"/>
      <c r="AT31" s="1705"/>
      <c r="AU31" s="1705"/>
      <c r="AV31" s="1705"/>
      <c r="AW31" s="756"/>
      <c r="AX31" s="1709" t="s">
        <v>191</v>
      </c>
      <c r="AY31" s="1709"/>
      <c r="AZ31" s="1709"/>
      <c r="BA31" s="756"/>
      <c r="BB31" s="756"/>
      <c r="BC31" s="756"/>
      <c r="BD31" s="721" t="s">
        <v>110</v>
      </c>
      <c r="BE31" s="756"/>
      <c r="BF31" s="756"/>
      <c r="BG31" s="756"/>
      <c r="BH31" s="756"/>
      <c r="BI31" s="756"/>
      <c r="BJ31" s="756"/>
      <c r="BK31" s="756"/>
      <c r="BL31" s="756"/>
      <c r="BM31" s="756"/>
      <c r="BN31" s="756"/>
      <c r="BO31" s="756"/>
      <c r="BP31" s="1705"/>
      <c r="BQ31" s="1705"/>
      <c r="BR31" s="1705"/>
      <c r="BS31" s="1705"/>
      <c r="BT31" s="1705"/>
      <c r="BU31" s="1705"/>
      <c r="BV31" s="1705"/>
      <c r="BW31" s="1705"/>
      <c r="BX31" s="756"/>
      <c r="BY31" s="1706" t="s">
        <v>111</v>
      </c>
      <c r="BZ31" s="1706"/>
      <c r="CA31" s="1706"/>
      <c r="CB31" s="224"/>
      <c r="CC31" s="224"/>
    </row>
    <row r="32" spans="1:81" ht="21" x14ac:dyDescent="0.35">
      <c r="A32" s="1704" t="s">
        <v>252</v>
      </c>
      <c r="B32" s="1704"/>
      <c r="C32" s="1704"/>
      <c r="D32" s="1704"/>
      <c r="E32" s="1704"/>
      <c r="F32" s="1704"/>
      <c r="G32" s="1704"/>
      <c r="H32" s="1704"/>
      <c r="I32" s="1704"/>
      <c r="J32" s="1704"/>
      <c r="K32" s="1704"/>
      <c r="L32" s="1704"/>
      <c r="M32" s="1704"/>
      <c r="N32" s="1705"/>
      <c r="O32" s="1705"/>
      <c r="P32" s="1705"/>
      <c r="Q32" s="1705"/>
      <c r="R32" s="1705"/>
      <c r="S32" s="1705"/>
      <c r="T32" s="1705"/>
      <c r="U32" s="1705"/>
      <c r="V32" s="756"/>
      <c r="W32" s="1706" t="s">
        <v>253</v>
      </c>
      <c r="X32" s="1706"/>
      <c r="Y32" s="1706"/>
      <c r="Z32" s="1706"/>
      <c r="AA32" s="756"/>
      <c r="AB32" s="721" t="s">
        <v>192</v>
      </c>
      <c r="AC32" s="756"/>
      <c r="AD32" s="756"/>
      <c r="AE32" s="756"/>
      <c r="AF32" s="756"/>
      <c r="AG32" s="756"/>
      <c r="AH32" s="756"/>
      <c r="AI32" s="756"/>
      <c r="AJ32" s="756"/>
      <c r="AK32" s="756"/>
      <c r="AL32" s="756"/>
      <c r="AM32" s="756"/>
      <c r="AN32" s="756"/>
      <c r="AO32" s="1705"/>
      <c r="AP32" s="1705"/>
      <c r="AQ32" s="1705"/>
      <c r="AR32" s="1705"/>
      <c r="AS32" s="1705"/>
      <c r="AT32" s="1705"/>
      <c r="AU32" s="1705"/>
      <c r="AV32" s="1705"/>
      <c r="AW32" s="756"/>
      <c r="AX32" s="1709" t="s">
        <v>193</v>
      </c>
      <c r="AY32" s="1709"/>
      <c r="AZ32" s="1709"/>
      <c r="BA32" s="756"/>
      <c r="BB32" s="756"/>
      <c r="BC32" s="756"/>
      <c r="BD32" s="721" t="s">
        <v>112</v>
      </c>
      <c r="BE32" s="756"/>
      <c r="BF32" s="756"/>
      <c r="BG32" s="756"/>
      <c r="BH32" s="756"/>
      <c r="BI32" s="756"/>
      <c r="BJ32" s="756"/>
      <c r="BK32" s="756"/>
      <c r="BL32" s="756"/>
      <c r="BM32" s="756"/>
      <c r="BN32" s="756"/>
      <c r="BO32" s="756"/>
      <c r="BP32" s="1705"/>
      <c r="BQ32" s="1705"/>
      <c r="BR32" s="1705"/>
      <c r="BS32" s="1705"/>
      <c r="BT32" s="1705"/>
      <c r="BU32" s="1705"/>
      <c r="BV32" s="1705"/>
      <c r="BW32" s="1705"/>
      <c r="BX32" s="756"/>
      <c r="BY32" s="1706" t="s">
        <v>113</v>
      </c>
      <c r="BZ32" s="1706"/>
      <c r="CA32" s="1706"/>
      <c r="CB32" s="224"/>
      <c r="CC32" s="224"/>
    </row>
    <row r="33" spans="1:81" ht="21" x14ac:dyDescent="0.35">
      <c r="A33" s="1704" t="s">
        <v>254</v>
      </c>
      <c r="B33" s="1704"/>
      <c r="C33" s="1704"/>
      <c r="D33" s="1704"/>
      <c r="E33" s="1704"/>
      <c r="F33" s="1704"/>
      <c r="G33" s="1704"/>
      <c r="H33" s="1704"/>
      <c r="I33" s="1704"/>
      <c r="J33" s="1704"/>
      <c r="K33" s="1704"/>
      <c r="L33" s="1704"/>
      <c r="M33" s="1704"/>
      <c r="N33" s="1705"/>
      <c r="O33" s="1705"/>
      <c r="P33" s="1705"/>
      <c r="Q33" s="1705"/>
      <c r="R33" s="1705"/>
      <c r="S33" s="1705"/>
      <c r="T33" s="1705"/>
      <c r="U33" s="1705"/>
      <c r="V33" s="756"/>
      <c r="W33" s="1706" t="s">
        <v>255</v>
      </c>
      <c r="X33" s="1706"/>
      <c r="Y33" s="1706"/>
      <c r="Z33" s="1706"/>
      <c r="AA33" s="756"/>
      <c r="AB33" s="721" t="s">
        <v>194</v>
      </c>
      <c r="AC33" s="756"/>
      <c r="AD33" s="756"/>
      <c r="AE33" s="756"/>
      <c r="AF33" s="756"/>
      <c r="AG33" s="756"/>
      <c r="AH33" s="756"/>
      <c r="AI33" s="756"/>
      <c r="AJ33" s="756"/>
      <c r="AK33" s="756"/>
      <c r="AL33" s="756"/>
      <c r="AM33" s="756"/>
      <c r="AN33" s="756"/>
      <c r="AO33" s="1705"/>
      <c r="AP33" s="1705"/>
      <c r="AQ33" s="1705"/>
      <c r="AR33" s="1705"/>
      <c r="AS33" s="1705"/>
      <c r="AT33" s="1705"/>
      <c r="AU33" s="1705"/>
      <c r="AV33" s="1705"/>
      <c r="AW33" s="756"/>
      <c r="AX33" s="1709" t="s">
        <v>195</v>
      </c>
      <c r="AY33" s="1709"/>
      <c r="AZ33" s="1709"/>
      <c r="BA33" s="756"/>
      <c r="BB33" s="756"/>
      <c r="BC33" s="756"/>
      <c r="BD33" s="721" t="s">
        <v>114</v>
      </c>
      <c r="BE33" s="756"/>
      <c r="BF33" s="756"/>
      <c r="BG33" s="756"/>
      <c r="BH33" s="756"/>
      <c r="BI33" s="756"/>
      <c r="BJ33" s="756"/>
      <c r="BK33" s="756"/>
      <c r="BL33" s="756"/>
      <c r="BM33" s="756"/>
      <c r="BN33" s="756"/>
      <c r="BO33" s="756"/>
      <c r="BP33" s="1705"/>
      <c r="BQ33" s="1705"/>
      <c r="BR33" s="1705"/>
      <c r="BS33" s="1705"/>
      <c r="BT33" s="1705"/>
      <c r="BU33" s="1705"/>
      <c r="BV33" s="1705"/>
      <c r="BW33" s="1705"/>
      <c r="BX33" s="756"/>
      <c r="BY33" s="1706" t="s">
        <v>115</v>
      </c>
      <c r="BZ33" s="1706"/>
      <c r="CA33" s="1706"/>
      <c r="CB33" s="224"/>
      <c r="CC33" s="224"/>
    </row>
    <row r="34" spans="1:81" ht="21" x14ac:dyDescent="0.35">
      <c r="A34" s="1704" t="s">
        <v>256</v>
      </c>
      <c r="B34" s="1704"/>
      <c r="C34" s="1704"/>
      <c r="D34" s="1704"/>
      <c r="E34" s="1704"/>
      <c r="F34" s="1704"/>
      <c r="G34" s="1704"/>
      <c r="H34" s="1704"/>
      <c r="I34" s="1704"/>
      <c r="J34" s="1704"/>
      <c r="K34" s="1704"/>
      <c r="L34" s="1704"/>
      <c r="M34" s="1704"/>
      <c r="N34" s="1705"/>
      <c r="O34" s="1705"/>
      <c r="P34" s="1705"/>
      <c r="Q34" s="1705"/>
      <c r="R34" s="1705"/>
      <c r="S34" s="1705"/>
      <c r="T34" s="1705"/>
      <c r="U34" s="1705"/>
      <c r="V34" s="756"/>
      <c r="W34" s="1706" t="s">
        <v>257</v>
      </c>
      <c r="X34" s="1706"/>
      <c r="Y34" s="1706"/>
      <c r="Z34" s="1706"/>
      <c r="AA34" s="756"/>
      <c r="AB34" s="721" t="s">
        <v>196</v>
      </c>
      <c r="AC34" s="756"/>
      <c r="AD34" s="756"/>
      <c r="AE34" s="756"/>
      <c r="AF34" s="756"/>
      <c r="AG34" s="756"/>
      <c r="AH34" s="756"/>
      <c r="AI34" s="756"/>
      <c r="AJ34" s="756"/>
      <c r="AK34" s="756"/>
      <c r="AL34" s="756"/>
      <c r="AM34" s="756"/>
      <c r="AN34" s="756"/>
      <c r="AO34" s="1705"/>
      <c r="AP34" s="1705"/>
      <c r="AQ34" s="1705"/>
      <c r="AR34" s="1705"/>
      <c r="AS34" s="1705"/>
      <c r="AT34" s="1705"/>
      <c r="AU34" s="1705"/>
      <c r="AV34" s="1705"/>
      <c r="AW34" s="756"/>
      <c r="AX34" s="1709" t="s">
        <v>197</v>
      </c>
      <c r="AY34" s="1709"/>
      <c r="AZ34" s="1709"/>
      <c r="BA34" s="756"/>
      <c r="BB34" s="756"/>
      <c r="BC34" s="756"/>
      <c r="BD34" s="721" t="s">
        <v>116</v>
      </c>
      <c r="BE34" s="756"/>
      <c r="BF34" s="756"/>
      <c r="BG34" s="756"/>
      <c r="BH34" s="756"/>
      <c r="BI34" s="756"/>
      <c r="BJ34" s="756"/>
      <c r="BK34" s="756"/>
      <c r="BL34" s="756"/>
      <c r="BM34" s="756"/>
      <c r="BN34" s="756"/>
      <c r="BO34" s="756"/>
      <c r="BP34" s="1705"/>
      <c r="BQ34" s="1705"/>
      <c r="BR34" s="1705"/>
      <c r="BS34" s="1705"/>
      <c r="BT34" s="1705"/>
      <c r="BU34" s="1705"/>
      <c r="BV34" s="1705"/>
      <c r="BW34" s="1705"/>
      <c r="BX34" s="756"/>
      <c r="BY34" s="1706" t="s">
        <v>117</v>
      </c>
      <c r="BZ34" s="1706"/>
      <c r="CA34" s="1706"/>
      <c r="CB34" s="224"/>
      <c r="CC34" s="224"/>
    </row>
    <row r="35" spans="1:81" ht="21" x14ac:dyDescent="0.35">
      <c r="A35" s="1704" t="s">
        <v>258</v>
      </c>
      <c r="B35" s="1704"/>
      <c r="C35" s="1704"/>
      <c r="D35" s="1704"/>
      <c r="E35" s="1704"/>
      <c r="F35" s="1704"/>
      <c r="G35" s="1704"/>
      <c r="H35" s="1704"/>
      <c r="I35" s="1704"/>
      <c r="J35" s="1704"/>
      <c r="K35" s="1704"/>
      <c r="L35" s="1704"/>
      <c r="M35" s="1704"/>
      <c r="N35" s="1705"/>
      <c r="O35" s="1705"/>
      <c r="P35" s="1705"/>
      <c r="Q35" s="1705"/>
      <c r="R35" s="1705"/>
      <c r="S35" s="1705"/>
      <c r="T35" s="1705"/>
      <c r="U35" s="1705"/>
      <c r="V35" s="756"/>
      <c r="W35" s="1706" t="s">
        <v>259</v>
      </c>
      <c r="X35" s="1706"/>
      <c r="Y35" s="1706"/>
      <c r="Z35" s="1706"/>
      <c r="AA35" s="756"/>
      <c r="AB35" s="721" t="s">
        <v>198</v>
      </c>
      <c r="AC35" s="756"/>
      <c r="AD35" s="756"/>
      <c r="AE35" s="756"/>
      <c r="AF35" s="756"/>
      <c r="AG35" s="756"/>
      <c r="AH35" s="756"/>
      <c r="AI35" s="756"/>
      <c r="AJ35" s="756"/>
      <c r="AK35" s="756"/>
      <c r="AL35" s="756"/>
      <c r="AM35" s="756"/>
      <c r="AN35" s="756"/>
      <c r="AO35" s="1705"/>
      <c r="AP35" s="1705"/>
      <c r="AQ35" s="1705"/>
      <c r="AR35" s="1705"/>
      <c r="AS35" s="1705"/>
      <c r="AT35" s="1705"/>
      <c r="AU35" s="1705"/>
      <c r="AV35" s="1705"/>
      <c r="AW35" s="756"/>
      <c r="AX35" s="1709" t="s">
        <v>199</v>
      </c>
      <c r="AY35" s="1709"/>
      <c r="AZ35" s="1709"/>
      <c r="BA35" s="756"/>
      <c r="BB35" s="756"/>
      <c r="BC35" s="756"/>
      <c r="BD35" s="721" t="s">
        <v>118</v>
      </c>
      <c r="BE35" s="756"/>
      <c r="BF35" s="756"/>
      <c r="BG35" s="756"/>
      <c r="BH35" s="756"/>
      <c r="BI35" s="756"/>
      <c r="BJ35" s="756"/>
      <c r="BK35" s="756"/>
      <c r="BL35" s="756"/>
      <c r="BM35" s="756"/>
      <c r="BN35" s="756"/>
      <c r="BO35" s="756"/>
      <c r="BP35" s="1705"/>
      <c r="BQ35" s="1705"/>
      <c r="BR35" s="1705"/>
      <c r="BS35" s="1705"/>
      <c r="BT35" s="1705"/>
      <c r="BU35" s="1705"/>
      <c r="BV35" s="1705"/>
      <c r="BW35" s="1705"/>
      <c r="BX35" s="756"/>
      <c r="BY35" s="1706" t="s">
        <v>119</v>
      </c>
      <c r="BZ35" s="1706"/>
      <c r="CA35" s="1706"/>
      <c r="CB35" s="224"/>
      <c r="CC35" s="224"/>
    </row>
    <row r="36" spans="1:81" ht="21" x14ac:dyDescent="0.35">
      <c r="A36" s="1704" t="s">
        <v>817</v>
      </c>
      <c r="B36" s="1704"/>
      <c r="C36" s="1704"/>
      <c r="D36" s="1704"/>
      <c r="E36" s="1704"/>
      <c r="F36" s="1704"/>
      <c r="G36" s="1704"/>
      <c r="H36" s="1704"/>
      <c r="I36" s="1704"/>
      <c r="J36" s="1704"/>
      <c r="K36" s="1704"/>
      <c r="L36" s="1704"/>
      <c r="M36" s="1704"/>
      <c r="N36" s="1705"/>
      <c r="O36" s="1705"/>
      <c r="P36" s="1705"/>
      <c r="Q36" s="1705"/>
      <c r="R36" s="1705"/>
      <c r="S36" s="1705"/>
      <c r="T36" s="1705"/>
      <c r="U36" s="1705"/>
      <c r="V36" s="756"/>
      <c r="W36" s="1706" t="s">
        <v>260</v>
      </c>
      <c r="X36" s="1706"/>
      <c r="Y36" s="1706"/>
      <c r="Z36" s="1706"/>
      <c r="AA36" s="756"/>
      <c r="AB36" s="721" t="s">
        <v>200</v>
      </c>
      <c r="AC36" s="756"/>
      <c r="AD36" s="756"/>
      <c r="AE36" s="756"/>
      <c r="AF36" s="756"/>
      <c r="AG36" s="756"/>
      <c r="AH36" s="756"/>
      <c r="AI36" s="756"/>
      <c r="AJ36" s="756"/>
      <c r="AK36" s="756"/>
      <c r="AL36" s="756"/>
      <c r="AM36" s="756"/>
      <c r="AN36" s="756"/>
      <c r="AO36" s="1705"/>
      <c r="AP36" s="1705"/>
      <c r="AQ36" s="1705"/>
      <c r="AR36" s="1705"/>
      <c r="AS36" s="1705"/>
      <c r="AT36" s="1705"/>
      <c r="AU36" s="1705"/>
      <c r="AV36" s="1705"/>
      <c r="AW36" s="756"/>
      <c r="AX36" s="1709" t="s">
        <v>201</v>
      </c>
      <c r="AY36" s="1709"/>
      <c r="AZ36" s="1709"/>
      <c r="BA36" s="756"/>
      <c r="BB36" s="756"/>
      <c r="BC36" s="756"/>
      <c r="BD36" s="721" t="s">
        <v>818</v>
      </c>
      <c r="BE36" s="756"/>
      <c r="BF36" s="756"/>
      <c r="BG36" s="756"/>
      <c r="BH36" s="756"/>
      <c r="BI36" s="756"/>
      <c r="BJ36" s="756"/>
      <c r="BK36" s="756"/>
      <c r="BL36" s="756"/>
      <c r="BM36" s="756"/>
      <c r="BN36" s="756"/>
      <c r="BO36" s="756"/>
      <c r="BP36" s="1705"/>
      <c r="BQ36" s="1705"/>
      <c r="BR36" s="1705"/>
      <c r="BS36" s="1705"/>
      <c r="BT36" s="1705"/>
      <c r="BU36" s="1705"/>
      <c r="BV36" s="1705"/>
      <c r="BW36" s="1705"/>
      <c r="BX36" s="756"/>
      <c r="BY36" s="1706" t="s">
        <v>120</v>
      </c>
      <c r="BZ36" s="1706"/>
      <c r="CA36" s="1706"/>
      <c r="CB36" s="224"/>
      <c r="CC36" s="224"/>
    </row>
    <row r="37" spans="1:81" ht="21" x14ac:dyDescent="0.35">
      <c r="A37" s="1704"/>
      <c r="B37" s="1704"/>
      <c r="C37" s="1704"/>
      <c r="D37" s="1704"/>
      <c r="E37" s="1704"/>
      <c r="F37" s="1704"/>
      <c r="G37" s="1704"/>
      <c r="H37" s="1704"/>
      <c r="I37" s="1704"/>
      <c r="J37" s="1704"/>
      <c r="K37" s="1704"/>
      <c r="L37" s="1704"/>
      <c r="M37" s="1704"/>
      <c r="N37" s="1704"/>
      <c r="O37" s="1704"/>
      <c r="P37" s="1704"/>
      <c r="Q37" s="1704"/>
      <c r="R37" s="1704"/>
      <c r="S37" s="756"/>
      <c r="T37" s="756"/>
      <c r="U37" s="756"/>
      <c r="V37" s="756"/>
      <c r="W37" s="756"/>
      <c r="X37" s="756"/>
      <c r="Y37" s="756"/>
      <c r="Z37" s="756"/>
      <c r="AA37" s="756"/>
      <c r="AB37" s="721" t="s">
        <v>202</v>
      </c>
      <c r="AC37" s="756"/>
      <c r="AD37" s="756"/>
      <c r="AE37" s="756"/>
      <c r="AF37" s="756"/>
      <c r="AG37" s="756"/>
      <c r="AH37" s="756"/>
      <c r="AI37" s="756"/>
      <c r="AJ37" s="756"/>
      <c r="AK37" s="756"/>
      <c r="AL37" s="756"/>
      <c r="AM37" s="756"/>
      <c r="AN37" s="756"/>
      <c r="AO37" s="1705"/>
      <c r="AP37" s="1705"/>
      <c r="AQ37" s="1705"/>
      <c r="AR37" s="1705"/>
      <c r="AS37" s="1705"/>
      <c r="AT37" s="1705"/>
      <c r="AU37" s="1705"/>
      <c r="AV37" s="1705"/>
      <c r="AW37" s="756"/>
      <c r="AX37" s="1709" t="s">
        <v>203</v>
      </c>
      <c r="AY37" s="1709"/>
      <c r="AZ37" s="1709"/>
      <c r="BA37" s="756"/>
      <c r="BB37" s="756"/>
      <c r="BC37" s="756"/>
      <c r="BD37" s="721" t="s">
        <v>121</v>
      </c>
      <c r="BE37" s="756"/>
      <c r="BF37" s="756"/>
      <c r="BG37" s="756"/>
      <c r="BH37" s="756"/>
      <c r="BI37" s="756"/>
      <c r="BJ37" s="756"/>
      <c r="BK37" s="756"/>
      <c r="BL37" s="756"/>
      <c r="BM37" s="756"/>
      <c r="BN37" s="756"/>
      <c r="BO37" s="756"/>
      <c r="BP37" s="1705"/>
      <c r="BQ37" s="1705"/>
      <c r="BR37" s="1705"/>
      <c r="BS37" s="1705"/>
      <c r="BT37" s="1705"/>
      <c r="BU37" s="1705"/>
      <c r="BV37" s="1705"/>
      <c r="BW37" s="1705"/>
      <c r="BX37" s="756"/>
      <c r="BY37" s="1706" t="s">
        <v>122</v>
      </c>
      <c r="BZ37" s="1706"/>
      <c r="CA37" s="1706"/>
      <c r="CB37" s="224"/>
      <c r="CC37" s="224"/>
    </row>
    <row r="38" spans="1:81" ht="21" x14ac:dyDescent="0.35">
      <c r="A38" s="1704"/>
      <c r="B38" s="1704"/>
      <c r="C38" s="1704"/>
      <c r="D38" s="1704"/>
      <c r="E38" s="1704"/>
      <c r="F38" s="1704"/>
      <c r="G38" s="1704"/>
      <c r="H38" s="1704"/>
      <c r="I38" s="1704"/>
      <c r="J38" s="1704"/>
      <c r="K38" s="1704"/>
      <c r="L38" s="1704"/>
      <c r="M38" s="1704"/>
      <c r="N38" s="1704"/>
      <c r="O38" s="1704"/>
      <c r="P38" s="1704"/>
      <c r="Q38" s="1704"/>
      <c r="R38" s="1704"/>
      <c r="S38" s="756"/>
      <c r="T38" s="756"/>
      <c r="U38" s="756"/>
      <c r="V38" s="756"/>
      <c r="W38" s="756"/>
      <c r="X38" s="756"/>
      <c r="Y38" s="756"/>
      <c r="Z38" s="756"/>
      <c r="AA38" s="756"/>
      <c r="AB38" s="721" t="s">
        <v>546</v>
      </c>
      <c r="AC38" s="756"/>
      <c r="AD38" s="756"/>
      <c r="AE38" s="756"/>
      <c r="AF38" s="756"/>
      <c r="AG38" s="756"/>
      <c r="AH38" s="756"/>
      <c r="AI38" s="756"/>
      <c r="AJ38" s="756"/>
      <c r="AK38" s="756"/>
      <c r="AL38" s="756"/>
      <c r="AM38" s="756"/>
      <c r="AN38" s="756"/>
      <c r="AO38" s="1705"/>
      <c r="AP38" s="1705"/>
      <c r="AQ38" s="1705"/>
      <c r="AR38" s="1705"/>
      <c r="AS38" s="1705"/>
      <c r="AT38" s="1705"/>
      <c r="AU38" s="1705"/>
      <c r="AV38" s="1705"/>
      <c r="AW38" s="756"/>
      <c r="AX38" s="1709" t="s">
        <v>547</v>
      </c>
      <c r="AY38" s="1709"/>
      <c r="AZ38" s="1709"/>
      <c r="BA38" s="756"/>
      <c r="BB38" s="756"/>
      <c r="BC38" s="756"/>
      <c r="BD38" s="721" t="s">
        <v>123</v>
      </c>
      <c r="BE38" s="756"/>
      <c r="BF38" s="756"/>
      <c r="BG38" s="756"/>
      <c r="BH38" s="756"/>
      <c r="BI38" s="756"/>
      <c r="BJ38" s="756"/>
      <c r="BK38" s="756"/>
      <c r="BL38" s="756"/>
      <c r="BM38" s="756"/>
      <c r="BN38" s="756"/>
      <c r="BO38" s="756"/>
      <c r="BP38" s="1705"/>
      <c r="BQ38" s="1705"/>
      <c r="BR38" s="1705"/>
      <c r="BS38" s="1705"/>
      <c r="BT38" s="1705"/>
      <c r="BU38" s="1705"/>
      <c r="BV38" s="1705"/>
      <c r="BW38" s="1705"/>
      <c r="BX38" s="756"/>
      <c r="BY38" s="1706" t="s">
        <v>124</v>
      </c>
      <c r="BZ38" s="1706"/>
      <c r="CA38" s="1706"/>
      <c r="CB38" s="224"/>
      <c r="CC38" s="224"/>
    </row>
    <row r="39" spans="1:81" ht="21" x14ac:dyDescent="0.35">
      <c r="A39" s="1704"/>
      <c r="B39" s="1704"/>
      <c r="C39" s="1704"/>
      <c r="D39" s="1704"/>
      <c r="E39" s="1704"/>
      <c r="F39" s="1704"/>
      <c r="G39" s="1704"/>
      <c r="H39" s="1704"/>
      <c r="I39" s="1704"/>
      <c r="J39" s="1704"/>
      <c r="K39" s="1704"/>
      <c r="L39" s="1704"/>
      <c r="M39" s="1704"/>
      <c r="N39" s="1704"/>
      <c r="O39" s="1704"/>
      <c r="P39" s="1704"/>
      <c r="Q39" s="1704"/>
      <c r="R39" s="1704"/>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21" t="s">
        <v>125</v>
      </c>
      <c r="BE39" s="756"/>
      <c r="BF39" s="756"/>
      <c r="BG39" s="756"/>
      <c r="BH39" s="756"/>
      <c r="BI39" s="756"/>
      <c r="BJ39" s="756"/>
      <c r="BK39" s="756"/>
      <c r="BL39" s="756"/>
      <c r="BM39" s="756"/>
      <c r="BN39" s="756"/>
      <c r="BO39" s="756"/>
      <c r="BP39" s="1705"/>
      <c r="BQ39" s="1705"/>
      <c r="BR39" s="1705"/>
      <c r="BS39" s="1705"/>
      <c r="BT39" s="1705"/>
      <c r="BU39" s="1705"/>
      <c r="BV39" s="1705"/>
      <c r="BW39" s="1705"/>
      <c r="BX39" s="756"/>
      <c r="BY39" s="1706" t="s">
        <v>126</v>
      </c>
      <c r="BZ39" s="1706"/>
      <c r="CA39" s="1706"/>
      <c r="CB39" s="224"/>
      <c r="CC39" s="224"/>
    </row>
    <row r="40" spans="1:81" ht="21" x14ac:dyDescent="0.35">
      <c r="A40" s="1704"/>
      <c r="B40" s="1704"/>
      <c r="C40" s="1704"/>
      <c r="D40" s="1704"/>
      <c r="E40" s="1704"/>
      <c r="F40" s="1704"/>
      <c r="G40" s="1704"/>
      <c r="H40" s="1704"/>
      <c r="I40" s="1704"/>
      <c r="J40" s="1704"/>
      <c r="K40" s="1704"/>
      <c r="L40" s="1704"/>
      <c r="M40" s="1704"/>
      <c r="N40" s="1704"/>
      <c r="O40" s="1704"/>
      <c r="P40" s="1704"/>
      <c r="Q40" s="1704"/>
      <c r="R40" s="1704"/>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21" t="s">
        <v>127</v>
      </c>
      <c r="BE40" s="756"/>
      <c r="BF40" s="756"/>
      <c r="BG40" s="756"/>
      <c r="BH40" s="756"/>
      <c r="BI40" s="756"/>
      <c r="BJ40" s="756"/>
      <c r="BK40" s="756"/>
      <c r="BL40" s="756"/>
      <c r="BM40" s="756"/>
      <c r="BN40" s="756"/>
      <c r="BO40" s="756"/>
      <c r="BP40" s="1705"/>
      <c r="BQ40" s="1705"/>
      <c r="BR40" s="1705"/>
      <c r="BS40" s="1705"/>
      <c r="BT40" s="1705"/>
      <c r="BU40" s="1705"/>
      <c r="BV40" s="1705"/>
      <c r="BW40" s="1705"/>
      <c r="BX40" s="756"/>
      <c r="BY40" s="1706" t="s">
        <v>128</v>
      </c>
      <c r="BZ40" s="1706"/>
      <c r="CA40" s="1706"/>
      <c r="CB40" s="224"/>
      <c r="CC40" s="224"/>
    </row>
    <row r="41" spans="1:81" ht="21" x14ac:dyDescent="0.35">
      <c r="A41" s="1704"/>
      <c r="B41" s="1704"/>
      <c r="C41" s="1704"/>
      <c r="D41" s="1704"/>
      <c r="E41" s="1704"/>
      <c r="F41" s="1704"/>
      <c r="G41" s="1704"/>
      <c r="H41" s="1704"/>
      <c r="I41" s="1704"/>
      <c r="J41" s="1704"/>
      <c r="K41" s="1704"/>
      <c r="L41" s="1704"/>
      <c r="M41" s="1704"/>
      <c r="N41" s="1704"/>
      <c r="O41" s="1704"/>
      <c r="P41" s="1704"/>
      <c r="Q41" s="1704"/>
      <c r="R41" s="1704"/>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21" t="s">
        <v>129</v>
      </c>
      <c r="BE41" s="756"/>
      <c r="BF41" s="756"/>
      <c r="BG41" s="756"/>
      <c r="BH41" s="756"/>
      <c r="BI41" s="756"/>
      <c r="BJ41" s="756"/>
      <c r="BK41" s="756"/>
      <c r="BL41" s="756"/>
      <c r="BM41" s="756"/>
      <c r="BN41" s="756"/>
      <c r="BO41" s="756"/>
      <c r="BP41" s="1705"/>
      <c r="BQ41" s="1705"/>
      <c r="BR41" s="1705"/>
      <c r="BS41" s="1705"/>
      <c r="BT41" s="1705"/>
      <c r="BU41" s="1705"/>
      <c r="BV41" s="1705"/>
      <c r="BW41" s="1705"/>
      <c r="BX41" s="756"/>
      <c r="BY41" s="1706" t="s">
        <v>130</v>
      </c>
      <c r="BZ41" s="1706"/>
      <c r="CA41" s="1706"/>
      <c r="CB41" s="224"/>
      <c r="CC41" s="224"/>
    </row>
    <row r="42" spans="1:81" ht="21" x14ac:dyDescent="0.35">
      <c r="A42" s="1704"/>
      <c r="B42" s="1704"/>
      <c r="C42" s="1704"/>
      <c r="D42" s="1704"/>
      <c r="E42" s="1704"/>
      <c r="F42" s="1704"/>
      <c r="G42" s="1704"/>
      <c r="H42" s="1704"/>
      <c r="I42" s="1704"/>
      <c r="J42" s="1704"/>
      <c r="K42" s="1704"/>
      <c r="L42" s="1704"/>
      <c r="M42" s="1704"/>
      <c r="N42" s="1704"/>
      <c r="O42" s="1704"/>
      <c r="P42" s="1704"/>
      <c r="Q42" s="1704"/>
      <c r="R42" s="1704"/>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21" t="s">
        <v>131</v>
      </c>
      <c r="BE42" s="756"/>
      <c r="BF42" s="756"/>
      <c r="BG42" s="756"/>
      <c r="BH42" s="756"/>
      <c r="BI42" s="756"/>
      <c r="BJ42" s="756"/>
      <c r="BK42" s="756"/>
      <c r="BL42" s="756"/>
      <c r="BM42" s="756"/>
      <c r="BN42" s="756"/>
      <c r="BO42" s="756"/>
      <c r="BP42" s="1705"/>
      <c r="BQ42" s="1705"/>
      <c r="BR42" s="1705"/>
      <c r="BS42" s="1705"/>
      <c r="BT42" s="1705"/>
      <c r="BU42" s="1705"/>
      <c r="BV42" s="1705"/>
      <c r="BW42" s="1705"/>
      <c r="BX42" s="756"/>
      <c r="BY42" s="1706" t="s">
        <v>132</v>
      </c>
      <c r="BZ42" s="1706"/>
      <c r="CA42" s="1706"/>
      <c r="CB42" s="224"/>
      <c r="CC42" s="224"/>
    </row>
    <row r="43" spans="1:81" ht="21" x14ac:dyDescent="0.35">
      <c r="A43" s="1704"/>
      <c r="B43" s="1704"/>
      <c r="C43" s="1704"/>
      <c r="D43" s="1704"/>
      <c r="E43" s="1704"/>
      <c r="F43" s="1704"/>
      <c r="G43" s="1704"/>
      <c r="H43" s="1704"/>
      <c r="I43" s="1704"/>
      <c r="J43" s="1704"/>
      <c r="K43" s="1704"/>
      <c r="L43" s="1704"/>
      <c r="M43" s="1704"/>
      <c r="N43" s="1704"/>
      <c r="O43" s="1704"/>
      <c r="P43" s="1704"/>
      <c r="Q43" s="1704"/>
      <c r="R43" s="1704"/>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21" t="s">
        <v>133</v>
      </c>
      <c r="BE43" s="756"/>
      <c r="BF43" s="756"/>
      <c r="BG43" s="756"/>
      <c r="BH43" s="756"/>
      <c r="BI43" s="756"/>
      <c r="BJ43" s="756"/>
      <c r="BK43" s="756"/>
      <c r="BL43" s="756"/>
      <c r="BM43" s="756"/>
      <c r="BN43" s="756"/>
      <c r="BO43" s="756"/>
      <c r="BP43" s="1705"/>
      <c r="BQ43" s="1705"/>
      <c r="BR43" s="1705"/>
      <c r="BS43" s="1705"/>
      <c r="BT43" s="1705"/>
      <c r="BU43" s="1705"/>
      <c r="BV43" s="1705"/>
      <c r="BW43" s="1705"/>
      <c r="BX43" s="756"/>
      <c r="BY43" s="1706" t="s">
        <v>134</v>
      </c>
      <c r="BZ43" s="1706"/>
      <c r="CA43" s="1706"/>
      <c r="CB43" s="224"/>
      <c r="CC43" s="224"/>
    </row>
    <row r="44" spans="1:81" ht="21" x14ac:dyDescent="0.35">
      <c r="A44" s="1704"/>
      <c r="B44" s="1704"/>
      <c r="C44" s="1704"/>
      <c r="D44" s="1704"/>
      <c r="E44" s="1704"/>
      <c r="F44" s="1704"/>
      <c r="G44" s="1704"/>
      <c r="H44" s="1704"/>
      <c r="I44" s="1704"/>
      <c r="J44" s="1704"/>
      <c r="K44" s="1704"/>
      <c r="L44" s="1704"/>
      <c r="M44" s="1704"/>
      <c r="N44" s="1704"/>
      <c r="O44" s="1704"/>
      <c r="P44" s="1704"/>
      <c r="Q44" s="1704"/>
      <c r="R44" s="1704"/>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21" t="s">
        <v>135</v>
      </c>
      <c r="BE44" s="756"/>
      <c r="BF44" s="756"/>
      <c r="BG44" s="756"/>
      <c r="BH44" s="756"/>
      <c r="BI44" s="756"/>
      <c r="BJ44" s="756"/>
      <c r="BK44" s="756"/>
      <c r="BL44" s="756"/>
      <c r="BM44" s="756"/>
      <c r="BN44" s="756"/>
      <c r="BO44" s="756"/>
      <c r="BP44" s="1705"/>
      <c r="BQ44" s="1705"/>
      <c r="BR44" s="1705"/>
      <c r="BS44" s="1705"/>
      <c r="BT44" s="1705"/>
      <c r="BU44" s="1705"/>
      <c r="BV44" s="1705"/>
      <c r="BW44" s="1705"/>
      <c r="BX44" s="756"/>
      <c r="BY44" s="1706" t="s">
        <v>136</v>
      </c>
      <c r="BZ44" s="1706"/>
      <c r="CA44" s="1706"/>
      <c r="CB44" s="224"/>
      <c r="CC44" s="224"/>
    </row>
    <row r="45" spans="1:81" ht="21" x14ac:dyDescent="0.35">
      <c r="A45" s="1704"/>
      <c r="B45" s="1704"/>
      <c r="C45" s="1704"/>
      <c r="D45" s="1704"/>
      <c r="E45" s="1704"/>
      <c r="F45" s="1704"/>
      <c r="G45" s="1704"/>
      <c r="H45" s="1704"/>
      <c r="I45" s="1704"/>
      <c r="J45" s="1704"/>
      <c r="K45" s="1704"/>
      <c r="L45" s="1704"/>
      <c r="M45" s="1704"/>
      <c r="N45" s="1704"/>
      <c r="O45" s="1704"/>
      <c r="P45" s="1704"/>
      <c r="Q45" s="1704"/>
      <c r="R45" s="1704"/>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21" t="s">
        <v>137</v>
      </c>
      <c r="BE45" s="756"/>
      <c r="BF45" s="756"/>
      <c r="BG45" s="756"/>
      <c r="BH45" s="756"/>
      <c r="BI45" s="756"/>
      <c r="BJ45" s="756"/>
      <c r="BK45" s="756"/>
      <c r="BL45" s="756"/>
      <c r="BM45" s="756"/>
      <c r="BN45" s="756"/>
      <c r="BO45" s="756"/>
      <c r="BP45" s="1705"/>
      <c r="BQ45" s="1705"/>
      <c r="BR45" s="1705"/>
      <c r="BS45" s="1705"/>
      <c r="BT45" s="1705"/>
      <c r="BU45" s="1705"/>
      <c r="BV45" s="1705"/>
      <c r="BW45" s="1705"/>
      <c r="BX45" s="756"/>
      <c r="BY45" s="1706" t="s">
        <v>138</v>
      </c>
      <c r="BZ45" s="1706"/>
      <c r="CA45" s="1706"/>
      <c r="CB45" s="224"/>
      <c r="CC45" s="224"/>
    </row>
    <row r="46" spans="1:81" ht="21" x14ac:dyDescent="0.35">
      <c r="A46" s="1704"/>
      <c r="B46" s="1704"/>
      <c r="C46" s="1704"/>
      <c r="D46" s="1704"/>
      <c r="E46" s="1704"/>
      <c r="F46" s="1704"/>
      <c r="G46" s="1704"/>
      <c r="H46" s="1704"/>
      <c r="I46" s="1704"/>
      <c r="J46" s="1704"/>
      <c r="K46" s="1704"/>
      <c r="L46" s="1704"/>
      <c r="M46" s="1704"/>
      <c r="N46" s="1704"/>
      <c r="O46" s="1704"/>
      <c r="P46" s="1704"/>
      <c r="Q46" s="1704"/>
      <c r="R46" s="1704"/>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21" t="s">
        <v>139</v>
      </c>
      <c r="BE46" s="756"/>
      <c r="BF46" s="756"/>
      <c r="BG46" s="756"/>
      <c r="BH46" s="756"/>
      <c r="BI46" s="756"/>
      <c r="BJ46" s="756"/>
      <c r="BK46" s="756"/>
      <c r="BL46" s="756"/>
      <c r="BM46" s="756"/>
      <c r="BN46" s="756"/>
      <c r="BO46" s="756"/>
      <c r="BP46" s="1705"/>
      <c r="BQ46" s="1705"/>
      <c r="BR46" s="1705"/>
      <c r="BS46" s="1705"/>
      <c r="BT46" s="1705"/>
      <c r="BU46" s="1705"/>
      <c r="BV46" s="1705"/>
      <c r="BW46" s="1705"/>
      <c r="BX46" s="756"/>
      <c r="BY46" s="1706" t="s">
        <v>140</v>
      </c>
      <c r="BZ46" s="1706"/>
      <c r="CA46" s="1706"/>
      <c r="CB46" s="224"/>
      <c r="CC46" s="224"/>
    </row>
    <row r="47" spans="1:81" ht="21" x14ac:dyDescent="0.35">
      <c r="A47" s="1704"/>
      <c r="B47" s="1704"/>
      <c r="C47" s="1704"/>
      <c r="D47" s="1704"/>
      <c r="E47" s="1704"/>
      <c r="F47" s="1704"/>
      <c r="G47" s="1704"/>
      <c r="H47" s="1704"/>
      <c r="I47" s="1704"/>
      <c r="J47" s="1704"/>
      <c r="K47" s="1704"/>
      <c r="L47" s="1704"/>
      <c r="M47" s="1704"/>
      <c r="N47" s="1704"/>
      <c r="O47" s="1704"/>
      <c r="P47" s="1704"/>
      <c r="Q47" s="1704"/>
      <c r="R47" s="1704"/>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81" ht="15.75" thickBot="1" x14ac:dyDescent="0.3">
      <c r="A48" s="753"/>
      <c r="B48" s="753"/>
      <c r="C48" s="753"/>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row>
    <row r="49" spans="1:80" ht="7.5" customHeight="1" x14ac:dyDescent="0.25">
      <c r="A49" s="757"/>
      <c r="B49" s="757"/>
      <c r="C49" s="757"/>
      <c r="D49" s="757"/>
      <c r="E49" s="757"/>
      <c r="F49" s="757"/>
      <c r="G49" s="757"/>
      <c r="H49" s="757"/>
      <c r="I49" s="757"/>
      <c r="J49" s="757"/>
      <c r="K49" s="757"/>
      <c r="L49" s="757"/>
      <c r="M49" s="757"/>
      <c r="N49" s="757"/>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80" ht="15.75" x14ac:dyDescent="0.25">
      <c r="A50" s="297"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689" t="str">
        <f>IF('DATA ENTRY SHEET'!AQ61&gt;0,'DATA ENTRY SHEET'!AQ61,"")</f>
        <v/>
      </c>
      <c r="AW50" s="1689" t="e">
        <f>IF(#REF!&gt;0,#REF!,"")</f>
        <v>#REF!</v>
      </c>
      <c r="AX50" s="1689" t="e">
        <f>IF(#REF!&gt;0,#REF!,"")</f>
        <v>#REF!</v>
      </c>
      <c r="AY50" s="1689" t="e">
        <f>IF(#REF!&gt;0,#REF!,"")</f>
        <v>#REF!</v>
      </c>
      <c r="AZ50" s="1689" t="e">
        <f>IF(#REF!&gt;0,#REF!,"")</f>
        <v>#REF!</v>
      </c>
      <c r="BA50" s="4"/>
      <c r="BB50" s="4"/>
      <c r="BC50" s="4"/>
      <c r="BD50" s="4"/>
      <c r="BE50" s="4"/>
      <c r="BF50" s="4"/>
      <c r="BG50" s="4"/>
      <c r="BH50" s="4"/>
      <c r="BI50" s="4"/>
      <c r="BJ50" s="4"/>
      <c r="BK50" s="4"/>
      <c r="BL50" s="4"/>
      <c r="BM50" s="758"/>
      <c r="BN50" s="758"/>
      <c r="BO50" s="758"/>
      <c r="BP50" s="758"/>
      <c r="BQ50" s="1707" t="s">
        <v>40</v>
      </c>
      <c r="BR50" s="1707"/>
      <c r="BS50" s="1707"/>
      <c r="BT50" s="1707"/>
      <c r="BU50" s="1708"/>
      <c r="BV50" s="759"/>
      <c r="BW50" s="758" t="s">
        <v>41</v>
      </c>
      <c r="BX50" s="759"/>
      <c r="BY50" s="740"/>
      <c r="BZ50" s="740"/>
      <c r="CA50" s="740"/>
      <c r="CB50" s="192"/>
    </row>
    <row r="51" spans="1:80" ht="3.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25">
      <c r="A53" s="1703"/>
      <c r="B53" s="1703"/>
      <c r="C53" s="1703"/>
      <c r="D53" s="1703"/>
      <c r="E53" s="1703"/>
      <c r="F53" s="1703"/>
      <c r="G53" s="1703"/>
      <c r="H53" s="1703"/>
      <c r="I53" s="1703"/>
      <c r="J53" s="1703"/>
      <c r="K53" s="1703"/>
      <c r="L53" s="1703"/>
      <c r="M53" s="1703"/>
      <c r="N53" s="1703"/>
      <c r="O53" s="1703"/>
      <c r="P53" s="1703"/>
      <c r="Q53" s="1703"/>
      <c r="R53" s="1703"/>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54" spans="1:80" x14ac:dyDescent="0.25">
      <c r="A54" s="1702"/>
      <c r="B54" s="1702"/>
      <c r="C54" s="1702"/>
      <c r="D54" s="1702"/>
      <c r="E54" s="1702"/>
      <c r="F54" s="1702"/>
      <c r="G54" s="1702"/>
      <c r="H54" s="1702"/>
      <c r="I54" s="1702"/>
      <c r="J54" s="1702"/>
      <c r="K54" s="1702"/>
      <c r="L54" s="1702"/>
      <c r="M54" s="1702"/>
      <c r="N54" s="1702"/>
      <c r="O54" s="1702"/>
      <c r="P54" s="1702"/>
      <c r="Q54" s="1702"/>
      <c r="R54" s="1702"/>
    </row>
    <row r="55" spans="1:80" x14ac:dyDescent="0.25">
      <c r="A55" s="1702"/>
      <c r="B55" s="1702"/>
      <c r="C55" s="1702"/>
      <c r="D55" s="1702"/>
      <c r="E55" s="1702"/>
      <c r="F55" s="1702"/>
      <c r="G55" s="1702"/>
      <c r="H55" s="1702"/>
      <c r="I55" s="1702"/>
      <c r="J55" s="1702"/>
      <c r="K55" s="1702"/>
      <c r="L55" s="1702"/>
      <c r="M55" s="1702"/>
      <c r="N55" s="1702"/>
      <c r="O55" s="1702"/>
      <c r="P55" s="1702"/>
      <c r="Q55" s="1702"/>
      <c r="R55" s="1702"/>
    </row>
    <row r="56" spans="1:80" x14ac:dyDescent="0.25">
      <c r="A56" s="1702"/>
      <c r="B56" s="1702"/>
      <c r="C56" s="1702"/>
      <c r="D56" s="1702"/>
      <c r="E56" s="1702"/>
      <c r="F56" s="1702"/>
      <c r="G56" s="1702"/>
      <c r="H56" s="1702"/>
      <c r="I56" s="1702"/>
      <c r="J56" s="1702"/>
      <c r="K56" s="1702"/>
      <c r="L56" s="1702"/>
      <c r="M56" s="1702"/>
      <c r="N56" s="1702"/>
      <c r="O56" s="1702"/>
      <c r="P56" s="1702"/>
      <c r="Q56" s="1702"/>
      <c r="R56" s="1702"/>
    </row>
    <row r="57" spans="1:80" x14ac:dyDescent="0.25">
      <c r="A57" s="1702"/>
      <c r="B57" s="1702"/>
      <c r="C57" s="1702"/>
      <c r="D57" s="1702"/>
      <c r="E57" s="1702"/>
      <c r="F57" s="1702"/>
      <c r="G57" s="1702"/>
      <c r="H57" s="1702"/>
      <c r="I57" s="1702"/>
      <c r="J57" s="1702"/>
      <c r="K57" s="1702"/>
      <c r="L57" s="1702"/>
      <c r="M57" s="1702"/>
      <c r="N57" s="1702"/>
      <c r="O57" s="1702"/>
      <c r="P57" s="1702"/>
      <c r="Q57" s="1702"/>
      <c r="R57" s="1702"/>
    </row>
    <row r="58" spans="1:80" x14ac:dyDescent="0.25">
      <c r="A58" s="1702"/>
      <c r="B58" s="1702"/>
      <c r="C58" s="1702"/>
      <c r="D58" s="1702"/>
      <c r="E58" s="1702"/>
      <c r="F58" s="1702"/>
      <c r="G58" s="1702"/>
      <c r="H58" s="1702"/>
      <c r="I58" s="1702"/>
      <c r="J58" s="1702"/>
      <c r="K58" s="1702"/>
      <c r="L58" s="1702"/>
      <c r="M58" s="1702"/>
      <c r="N58" s="1702"/>
      <c r="O58" s="1702"/>
      <c r="P58" s="1702"/>
      <c r="Q58" s="1702"/>
      <c r="R58" s="1702"/>
    </row>
    <row r="59" spans="1:80" x14ac:dyDescent="0.25">
      <c r="A59" s="1702"/>
      <c r="B59" s="1702"/>
      <c r="C59" s="1702"/>
      <c r="D59" s="1702"/>
      <c r="E59" s="1702"/>
      <c r="F59" s="1702"/>
      <c r="G59" s="1702"/>
      <c r="H59" s="1702"/>
      <c r="I59" s="1702"/>
      <c r="J59" s="1702"/>
      <c r="K59" s="1702"/>
      <c r="L59" s="1702"/>
      <c r="M59" s="1702"/>
      <c r="N59" s="1702"/>
      <c r="O59" s="1702"/>
      <c r="P59" s="1702"/>
      <c r="Q59" s="1702"/>
      <c r="R59" s="1702"/>
    </row>
    <row r="60" spans="1:80" x14ac:dyDescent="0.25">
      <c r="A60" s="1702"/>
      <c r="B60" s="1702"/>
      <c r="C60" s="1702"/>
      <c r="D60" s="1702"/>
      <c r="E60" s="1702"/>
      <c r="F60" s="1702"/>
      <c r="G60" s="1702"/>
      <c r="H60" s="1702"/>
      <c r="I60" s="1702"/>
      <c r="J60" s="1702"/>
      <c r="K60" s="1702"/>
      <c r="L60" s="1702"/>
      <c r="M60" s="1702"/>
      <c r="N60" s="1702"/>
      <c r="O60" s="1702"/>
      <c r="P60" s="1702"/>
      <c r="Q60" s="1702"/>
      <c r="R60" s="1702"/>
    </row>
    <row r="61" spans="1:80" x14ac:dyDescent="0.25">
      <c r="A61" s="1702"/>
      <c r="B61" s="1702"/>
      <c r="C61" s="1702"/>
      <c r="D61" s="1702"/>
      <c r="E61" s="1702"/>
      <c r="F61" s="1702"/>
      <c r="G61" s="1702"/>
      <c r="H61" s="1702"/>
      <c r="I61" s="1702"/>
      <c r="J61" s="1702"/>
      <c r="K61" s="1702"/>
      <c r="L61" s="1702"/>
      <c r="M61" s="1702"/>
      <c r="N61" s="1702"/>
      <c r="O61" s="1702"/>
      <c r="P61" s="1702"/>
      <c r="Q61" s="1702"/>
      <c r="R61" s="1702"/>
    </row>
    <row r="62" spans="1:80" x14ac:dyDescent="0.25">
      <c r="A62" s="1702"/>
      <c r="B62" s="1702"/>
      <c r="C62" s="1702"/>
      <c r="D62" s="1702"/>
      <c r="E62" s="1702"/>
      <c r="F62" s="1702"/>
      <c r="G62" s="1702"/>
      <c r="H62" s="1702"/>
      <c r="I62" s="1702"/>
      <c r="J62" s="1702"/>
      <c r="K62" s="1702"/>
      <c r="L62" s="1702"/>
      <c r="M62" s="1702"/>
      <c r="N62" s="1702"/>
      <c r="O62" s="1702"/>
      <c r="P62" s="1702"/>
      <c r="Q62" s="1702"/>
      <c r="R62" s="1702"/>
    </row>
    <row r="63" spans="1:80" x14ac:dyDescent="0.25">
      <c r="A63" s="1702"/>
      <c r="B63" s="1702"/>
      <c r="C63" s="1702"/>
      <c r="D63" s="1702"/>
      <c r="E63" s="1702"/>
      <c r="F63" s="1702"/>
      <c r="G63" s="1702"/>
      <c r="H63" s="1702"/>
      <c r="I63" s="1702"/>
      <c r="J63" s="1702"/>
      <c r="K63" s="1702"/>
      <c r="L63" s="1702"/>
      <c r="M63" s="1702"/>
      <c r="N63" s="1702"/>
      <c r="O63" s="1702"/>
      <c r="P63" s="1702"/>
      <c r="Q63" s="1702"/>
      <c r="R63" s="1702"/>
    </row>
    <row r="64" spans="1:80" x14ac:dyDescent="0.25">
      <c r="A64" s="1702"/>
      <c r="B64" s="1702"/>
      <c r="C64" s="1702"/>
      <c r="D64" s="1702"/>
      <c r="E64" s="1702"/>
      <c r="F64" s="1702"/>
      <c r="G64" s="1702"/>
      <c r="H64" s="1702"/>
      <c r="I64" s="1702"/>
      <c r="J64" s="1702"/>
      <c r="K64" s="1702"/>
      <c r="L64" s="1702"/>
      <c r="M64" s="1702"/>
      <c r="N64" s="1702"/>
      <c r="O64" s="1702"/>
      <c r="P64" s="1702"/>
      <c r="Q64" s="1702"/>
      <c r="R64" s="1702"/>
    </row>
    <row r="65" spans="1:80" x14ac:dyDescent="0.25">
      <c r="A65" s="1702"/>
      <c r="B65" s="1702"/>
      <c r="C65" s="1702"/>
      <c r="D65" s="1702"/>
      <c r="E65" s="1702"/>
      <c r="F65" s="1702"/>
      <c r="G65" s="1702"/>
      <c r="H65" s="1702"/>
      <c r="I65" s="1702"/>
      <c r="J65" s="1702"/>
      <c r="K65" s="1702"/>
      <c r="L65" s="1702"/>
      <c r="M65" s="1702"/>
      <c r="N65" s="1702"/>
      <c r="O65" s="1702"/>
      <c r="P65" s="1702"/>
      <c r="Q65" s="1702"/>
      <c r="R65" s="1702"/>
    </row>
    <row r="66" spans="1:80" x14ac:dyDescent="0.25">
      <c r="A66" s="1702"/>
      <c r="B66" s="1702"/>
      <c r="C66" s="1702"/>
      <c r="D66" s="1702"/>
      <c r="E66" s="1702"/>
      <c r="F66" s="1702"/>
      <c r="G66" s="1702"/>
      <c r="H66" s="1702"/>
      <c r="I66" s="1702"/>
      <c r="J66" s="1702"/>
      <c r="K66" s="1702"/>
      <c r="L66" s="1702"/>
      <c r="M66" s="1702"/>
      <c r="N66" s="1702"/>
      <c r="O66" s="1702"/>
      <c r="P66" s="1702"/>
      <c r="Q66" s="1702"/>
      <c r="R66" s="1702"/>
    </row>
    <row r="67" spans="1:80" x14ac:dyDescent="0.25">
      <c r="A67" s="1702"/>
      <c r="B67" s="1702"/>
      <c r="C67" s="1702"/>
      <c r="D67" s="1702"/>
      <c r="E67" s="1702"/>
      <c r="F67" s="1702"/>
      <c r="G67" s="1702"/>
      <c r="H67" s="1702"/>
      <c r="I67" s="1702"/>
      <c r="J67" s="1702"/>
      <c r="K67" s="1702"/>
      <c r="L67" s="1702"/>
      <c r="M67" s="1702"/>
      <c r="N67" s="1702"/>
      <c r="O67" s="1702"/>
      <c r="P67" s="1702"/>
      <c r="Q67" s="1702"/>
      <c r="R67" s="1702"/>
    </row>
    <row r="68" spans="1:80" x14ac:dyDescent="0.25">
      <c r="A68" s="1702"/>
      <c r="B68" s="1702"/>
      <c r="C68" s="1702"/>
      <c r="D68" s="1702"/>
      <c r="E68" s="1702"/>
      <c r="F68" s="1702"/>
      <c r="G68" s="1702"/>
      <c r="H68" s="1702"/>
      <c r="I68" s="1702"/>
      <c r="J68" s="1702"/>
      <c r="K68" s="1702"/>
      <c r="L68" s="1702"/>
      <c r="M68" s="1702"/>
      <c r="N68" s="1702"/>
      <c r="O68" s="1702"/>
      <c r="P68" s="1702"/>
      <c r="Q68" s="1702"/>
      <c r="R68" s="1702"/>
    </row>
    <row r="69" spans="1:80" x14ac:dyDescent="0.25">
      <c r="A69" s="1702"/>
      <c r="B69" s="1702"/>
      <c r="C69" s="1702"/>
      <c r="D69" s="1702"/>
      <c r="E69" s="1702"/>
      <c r="F69" s="1702"/>
      <c r="G69" s="1702"/>
      <c r="H69" s="1702"/>
      <c r="I69" s="1702"/>
      <c r="J69" s="1702"/>
      <c r="K69" s="1702"/>
      <c r="L69" s="1702"/>
      <c r="M69" s="1702"/>
      <c r="N69" s="1702"/>
      <c r="O69" s="1702"/>
      <c r="P69" s="1702"/>
      <c r="Q69" s="1702"/>
      <c r="R69" s="1702"/>
    </row>
    <row r="70" spans="1:80" x14ac:dyDescent="0.25">
      <c r="A70" s="1702"/>
      <c r="B70" s="1702"/>
      <c r="C70" s="1702"/>
      <c r="D70" s="1702"/>
      <c r="E70" s="1702"/>
      <c r="F70" s="1702"/>
      <c r="G70" s="1702"/>
      <c r="H70" s="1702"/>
      <c r="I70" s="1702"/>
      <c r="J70" s="1702"/>
      <c r="K70" s="1702"/>
      <c r="L70" s="1702"/>
      <c r="M70" s="1702"/>
      <c r="N70" s="1702"/>
      <c r="O70" s="1702"/>
      <c r="P70" s="1702"/>
      <c r="Q70" s="1702"/>
      <c r="R70" s="1702"/>
    </row>
    <row r="71" spans="1:80" x14ac:dyDescent="0.25">
      <c r="A71" s="1702"/>
      <c r="B71" s="1702"/>
      <c r="C71" s="1702"/>
      <c r="D71" s="1702"/>
      <c r="E71" s="1702"/>
      <c r="F71" s="1702"/>
      <c r="G71" s="1702"/>
      <c r="H71" s="1702"/>
      <c r="I71" s="1702"/>
      <c r="J71" s="1702"/>
      <c r="K71" s="1702"/>
      <c r="L71" s="1702"/>
      <c r="M71" s="1702"/>
      <c r="N71" s="1702"/>
      <c r="O71" s="1702"/>
      <c r="P71" s="1702"/>
      <c r="Q71" s="1702"/>
      <c r="R71" s="1702"/>
    </row>
    <row r="72" spans="1:80" x14ac:dyDescent="0.25">
      <c r="A72" s="1702"/>
      <c r="B72" s="1702"/>
      <c r="C72" s="1702"/>
      <c r="D72" s="1702"/>
      <c r="E72" s="1702"/>
      <c r="F72" s="1702"/>
      <c r="G72" s="1702"/>
      <c r="H72" s="1702"/>
      <c r="I72" s="1702"/>
      <c r="J72" s="1702"/>
      <c r="K72" s="1702"/>
      <c r="L72" s="1702"/>
      <c r="M72" s="1702"/>
      <c r="N72" s="1702"/>
      <c r="O72" s="1702"/>
      <c r="P72" s="1702"/>
      <c r="Q72" s="1702"/>
      <c r="R72" s="1702"/>
    </row>
    <row r="73" spans="1:80" x14ac:dyDescent="0.25">
      <c r="A73" s="1702"/>
      <c r="B73" s="1702"/>
      <c r="C73" s="1702"/>
      <c r="D73" s="1702"/>
      <c r="E73" s="1702"/>
      <c r="F73" s="1702"/>
      <c r="G73" s="1702"/>
      <c r="H73" s="1702"/>
      <c r="I73" s="1702"/>
      <c r="J73" s="1702"/>
      <c r="K73" s="1702"/>
      <c r="L73" s="1702"/>
      <c r="M73" s="1702"/>
      <c r="N73" s="1702"/>
      <c r="O73" s="1702"/>
      <c r="P73" s="1702"/>
      <c r="Q73" s="1702"/>
      <c r="R73" s="1702"/>
    </row>
    <row r="74" spans="1:80" x14ac:dyDescent="0.25">
      <c r="A74" s="1702"/>
      <c r="B74" s="1702"/>
      <c r="C74" s="1702"/>
      <c r="D74" s="1702"/>
      <c r="E74" s="1702"/>
      <c r="F74" s="1702"/>
      <c r="G74" s="1702"/>
      <c r="H74" s="1702"/>
      <c r="I74" s="1702"/>
      <c r="J74" s="1702"/>
      <c r="K74" s="1702"/>
      <c r="L74" s="1702"/>
      <c r="M74" s="1702"/>
      <c r="N74" s="1702"/>
      <c r="O74" s="1702"/>
      <c r="P74" s="1702"/>
      <c r="Q74" s="1702"/>
      <c r="R74" s="1702"/>
    </row>
    <row r="77" spans="1:80" ht="6" customHeight="1" x14ac:dyDescent="0.25">
      <c r="CB77" s="192"/>
    </row>
  </sheetData>
  <sheetProtection algorithmName="SHA-512" hashValue="7vRi/7KNo/VfQ+331r51RJ1I0ZhfRpBuRC6NDrO+X/oHn5MN+APahzKJ9HxqLmM6WGz+55efOO+/8gwPHLKF+w==" saltValue="as7a3DiRSnTjpH9HEXbTiA==" spinCount="100000" sheet="1" selectLockedCells="1"/>
  <mergeCells count="275">
    <mergeCell ref="AS3:AZ3"/>
    <mergeCell ref="BC6:BO6"/>
    <mergeCell ref="BP6:BW6"/>
    <mergeCell ref="BY6:CA6"/>
    <mergeCell ref="A7:M7"/>
    <mergeCell ref="N7:U7"/>
    <mergeCell ref="W7:Z7"/>
    <mergeCell ref="A6:M6"/>
    <mergeCell ref="N6:U6"/>
    <mergeCell ref="W6:Z6"/>
    <mergeCell ref="AB6:AN6"/>
    <mergeCell ref="AO6:AV6"/>
    <mergeCell ref="AX6:AZ6"/>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A42:R42"/>
    <mergeCell ref="BP42:BW42"/>
    <mergeCell ref="BY42:CA42"/>
    <mergeCell ref="A43:R43"/>
    <mergeCell ref="BP43:BW43"/>
    <mergeCell ref="BY43:CA43"/>
    <mergeCell ref="A40:R40"/>
    <mergeCell ref="BP40:BW40"/>
    <mergeCell ref="BY40:CA40"/>
    <mergeCell ref="A41:R41"/>
    <mergeCell ref="BP41:BW41"/>
    <mergeCell ref="BY41:CA41"/>
    <mergeCell ref="A46:R46"/>
    <mergeCell ref="BP46:BW46"/>
    <mergeCell ref="BY46:CA46"/>
    <mergeCell ref="A47:R47"/>
    <mergeCell ref="AV50:AZ50"/>
    <mergeCell ref="BQ50:BU50"/>
    <mergeCell ref="A44:R44"/>
    <mergeCell ref="BP44:BW44"/>
    <mergeCell ref="BY44:CA44"/>
    <mergeCell ref="A45:R45"/>
    <mergeCell ref="BP45:BW45"/>
    <mergeCell ref="BY45:CA45"/>
    <mergeCell ref="A59:R59"/>
    <mergeCell ref="A60:R60"/>
    <mergeCell ref="A61:R61"/>
    <mergeCell ref="A62:R62"/>
    <mergeCell ref="A63:R63"/>
    <mergeCell ref="A64:R64"/>
    <mergeCell ref="A53:R53"/>
    <mergeCell ref="A54:R54"/>
    <mergeCell ref="A55:R55"/>
    <mergeCell ref="A56:R56"/>
    <mergeCell ref="A57:R57"/>
    <mergeCell ref="A58:R58"/>
    <mergeCell ref="A71:R71"/>
    <mergeCell ref="A72:R72"/>
    <mergeCell ref="A73:R73"/>
    <mergeCell ref="A74:R74"/>
    <mergeCell ref="A65:R65"/>
    <mergeCell ref="A66:R66"/>
    <mergeCell ref="A67:R67"/>
    <mergeCell ref="A68:R68"/>
    <mergeCell ref="A69:R69"/>
    <mergeCell ref="A70:R70"/>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28515625" defaultRowHeight="18.75" x14ac:dyDescent="0.3"/>
  <cols>
    <col min="1" max="1" width="2.7109375" style="229" customWidth="1"/>
    <col min="2" max="8" width="1.7109375" style="229" customWidth="1"/>
    <col min="9" max="9" width="2.28515625" style="229" customWidth="1"/>
    <col min="10" max="12" width="1.7109375" style="229" customWidth="1"/>
    <col min="13" max="13" width="8" style="229" customWidth="1"/>
    <col min="14" max="20" width="1.7109375" style="229" customWidth="1"/>
    <col min="21" max="21" width="5.5703125" style="229" customWidth="1"/>
    <col min="22" max="25" width="1.7109375" style="229" customWidth="1"/>
    <col min="26" max="26" width="5.42578125" style="229" customWidth="1"/>
    <col min="27" max="39" width="1.7109375" style="229" customWidth="1"/>
    <col min="40" max="40" width="8" style="229" customWidth="1"/>
    <col min="41" max="47" width="1.7109375" style="229" customWidth="1"/>
    <col min="48" max="48" width="5.28515625" style="229" customWidth="1"/>
    <col min="49" max="51" width="1.7109375" style="229" customWidth="1"/>
    <col min="52" max="52" width="7.28515625" style="229" customWidth="1"/>
    <col min="53" max="53" width="3.5703125" style="229" customWidth="1"/>
    <col min="54" max="65" width="1.7109375" style="229" customWidth="1"/>
    <col min="66" max="66" width="3" style="229" customWidth="1"/>
    <col min="67" max="67" width="7.42578125" style="229" customWidth="1"/>
    <col min="68" max="68" width="2.42578125" style="229" customWidth="1"/>
    <col min="69" max="73" width="1.7109375" style="229" customWidth="1"/>
    <col min="74" max="74" width="2.42578125" style="229" customWidth="1"/>
    <col min="75" max="75" width="4.7109375" style="229" customWidth="1"/>
    <col min="76" max="76" width="2.42578125" style="229" customWidth="1"/>
    <col min="77" max="78" width="1.7109375" style="229" customWidth="1"/>
    <col min="79" max="79" width="7.28515625" style="229" customWidth="1"/>
    <col min="80" max="80" width="2.42578125" style="229" customWidth="1"/>
    <col min="81" max="81" width="20.7109375" style="229" bestFit="1" customWidth="1"/>
    <col min="82" max="149" width="1.7109375" style="229" customWidth="1"/>
    <col min="150" max="16384" width="9.28515625" style="229"/>
  </cols>
  <sheetData>
    <row r="1" spans="1:81" ht="20.100000000000001" customHeight="1" x14ac:dyDescent="0.3">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41"/>
      <c r="BZ1" s="741"/>
      <c r="CA1" s="741"/>
    </row>
    <row r="2" spans="1:81" ht="20.100000000000001" customHeight="1" x14ac:dyDescent="0.3">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41"/>
      <c r="BZ2" s="741"/>
      <c r="CA2" s="741"/>
    </row>
    <row r="3" spans="1:81" ht="20.100000000000001" customHeight="1" x14ac:dyDescent="0.3">
      <c r="A3" s="233"/>
      <c r="B3" s="233" t="s">
        <v>9</v>
      </c>
      <c r="C3" s="233"/>
      <c r="D3" s="233"/>
      <c r="E3" s="233"/>
      <c r="F3" s="233"/>
      <c r="G3" s="233"/>
      <c r="H3" s="233"/>
      <c r="I3" s="233"/>
      <c r="J3" s="70"/>
      <c r="K3" s="1"/>
      <c r="L3" s="1"/>
      <c r="M3" s="223"/>
      <c r="N3" s="295"/>
      <c r="O3" s="131"/>
      <c r="P3" s="131"/>
      <c r="Q3" s="223" t="s">
        <v>550</v>
      </c>
      <c r="R3" s="1"/>
      <c r="S3" s="131"/>
      <c r="T3" s="295"/>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00000000000001" customHeight="1" thickBot="1" x14ac:dyDescent="0.35">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2"/>
      <c r="BY4" s="183"/>
      <c r="BZ4" s="183"/>
      <c r="CA4" s="183"/>
    </row>
    <row r="5" spans="1:81" ht="20.100000000000001" customHeight="1" x14ac:dyDescent="0.3">
      <c r="A5" s="743"/>
      <c r="B5" s="743"/>
      <c r="C5" s="743"/>
      <c r="D5" s="743"/>
      <c r="E5" s="743"/>
      <c r="F5" s="743"/>
      <c r="G5" s="743"/>
      <c r="H5" s="743"/>
      <c r="I5" s="743"/>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744"/>
      <c r="BU5" s="744"/>
      <c r="BV5" s="744"/>
      <c r="BW5" s="744"/>
      <c r="BX5" s="744"/>
      <c r="BY5" s="745"/>
      <c r="BZ5" s="745"/>
      <c r="CA5" s="745"/>
    </row>
    <row r="6" spans="1:81" ht="20.100000000000001" customHeight="1" x14ac:dyDescent="0.3">
      <c r="A6" s="1728" t="s">
        <v>62</v>
      </c>
      <c r="B6" s="1728"/>
      <c r="C6" s="1728"/>
      <c r="D6" s="1728"/>
      <c r="E6" s="1728"/>
      <c r="F6" s="1728"/>
      <c r="G6" s="1728"/>
      <c r="H6" s="1728"/>
      <c r="I6" s="1728"/>
      <c r="J6" s="1728"/>
      <c r="K6" s="1728"/>
      <c r="L6" s="1728"/>
      <c r="M6" s="1728"/>
      <c r="N6" s="1724"/>
      <c r="O6" s="1724"/>
      <c r="P6" s="1724"/>
      <c r="Q6" s="1724"/>
      <c r="R6" s="1724"/>
      <c r="S6" s="1724"/>
      <c r="T6" s="1724"/>
      <c r="U6" s="1724"/>
      <c r="V6" s="745"/>
      <c r="W6" s="1729" t="s">
        <v>742</v>
      </c>
      <c r="X6" s="1729"/>
      <c r="Y6" s="1729"/>
      <c r="Z6" s="1729"/>
      <c r="AA6" s="745"/>
      <c r="AB6" s="1728" t="s">
        <v>62</v>
      </c>
      <c r="AC6" s="1728"/>
      <c r="AD6" s="1728"/>
      <c r="AE6" s="1728"/>
      <c r="AF6" s="1728"/>
      <c r="AG6" s="1728"/>
      <c r="AH6" s="1728"/>
      <c r="AI6" s="1728"/>
      <c r="AJ6" s="1728"/>
      <c r="AK6" s="1728"/>
      <c r="AL6" s="1728"/>
      <c r="AM6" s="1728"/>
      <c r="AN6" s="1728"/>
      <c r="AO6" s="1724"/>
      <c r="AP6" s="1724"/>
      <c r="AQ6" s="1724"/>
      <c r="AR6" s="1724"/>
      <c r="AS6" s="1724"/>
      <c r="AT6" s="1724"/>
      <c r="AU6" s="1724"/>
      <c r="AV6" s="1724"/>
      <c r="AW6" s="745"/>
      <c r="AX6" s="1729" t="s">
        <v>742</v>
      </c>
      <c r="AY6" s="1729"/>
      <c r="AZ6" s="1729"/>
      <c r="BA6" s="723"/>
      <c r="BB6" s="745"/>
      <c r="BC6" s="1728" t="s">
        <v>62</v>
      </c>
      <c r="BD6" s="1728"/>
      <c r="BE6" s="1728"/>
      <c r="BF6" s="1728"/>
      <c r="BG6" s="1728"/>
      <c r="BH6" s="1728"/>
      <c r="BI6" s="1728"/>
      <c r="BJ6" s="1728"/>
      <c r="BK6" s="1728"/>
      <c r="BL6" s="1728"/>
      <c r="BM6" s="1728"/>
      <c r="BN6" s="1728"/>
      <c r="BO6" s="1728"/>
      <c r="BP6" s="1724"/>
      <c r="BQ6" s="1724"/>
      <c r="BR6" s="1724"/>
      <c r="BS6" s="1724"/>
      <c r="BT6" s="1724"/>
      <c r="BU6" s="1724"/>
      <c r="BV6" s="1724"/>
      <c r="BW6" s="1724"/>
      <c r="BX6" s="745"/>
      <c r="BY6" s="1729" t="s">
        <v>742</v>
      </c>
      <c r="BZ6" s="1729"/>
      <c r="CA6" s="1729"/>
      <c r="CC6" s="737" t="s">
        <v>1106</v>
      </c>
    </row>
    <row r="7" spans="1:81" ht="20.100000000000001" customHeight="1" x14ac:dyDescent="0.3">
      <c r="A7" s="1724"/>
      <c r="B7" s="1724"/>
      <c r="C7" s="1724"/>
      <c r="D7" s="1724"/>
      <c r="E7" s="1724"/>
      <c r="F7" s="1724"/>
      <c r="G7" s="1724"/>
      <c r="H7" s="1724"/>
      <c r="I7" s="1724"/>
      <c r="J7" s="1724"/>
      <c r="K7" s="1724"/>
      <c r="L7" s="1724"/>
      <c r="M7" s="1724"/>
      <c r="N7" s="1724"/>
      <c r="O7" s="1724"/>
      <c r="P7" s="1724"/>
      <c r="Q7" s="1724"/>
      <c r="R7" s="1724"/>
      <c r="S7" s="1724"/>
      <c r="T7" s="1724"/>
      <c r="U7" s="1724"/>
      <c r="V7" s="745"/>
      <c r="W7" s="1718"/>
      <c r="X7" s="1718"/>
      <c r="Y7" s="1718"/>
      <c r="Z7" s="1718"/>
      <c r="AA7" s="745"/>
      <c r="AB7" s="745"/>
      <c r="AC7" s="745"/>
      <c r="AD7" s="745"/>
      <c r="AE7" s="745"/>
      <c r="AF7" s="745"/>
      <c r="AG7" s="745"/>
      <c r="AH7" s="745"/>
      <c r="AI7" s="745"/>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45"/>
      <c r="BO7" s="745"/>
      <c r="BP7" s="745"/>
      <c r="BQ7" s="745"/>
      <c r="BR7" s="745"/>
      <c r="BS7" s="745"/>
      <c r="BT7" s="745"/>
      <c r="BU7" s="745"/>
      <c r="BV7" s="745"/>
      <c r="BW7" s="745"/>
      <c r="BX7" s="745"/>
      <c r="BY7" s="745"/>
      <c r="BZ7" s="745"/>
      <c r="CA7" s="745"/>
    </row>
    <row r="8" spans="1:81" ht="20.100000000000001" customHeight="1" x14ac:dyDescent="0.3">
      <c r="A8" s="1724" t="s">
        <v>263</v>
      </c>
      <c r="B8" s="1724"/>
      <c r="C8" s="1724"/>
      <c r="D8" s="1724"/>
      <c r="E8" s="1724"/>
      <c r="F8" s="1724"/>
      <c r="G8" s="1724"/>
      <c r="H8" s="1724"/>
      <c r="I8" s="1724"/>
      <c r="J8" s="1724"/>
      <c r="K8" s="1724"/>
      <c r="L8" s="1724"/>
      <c r="M8" s="1724"/>
      <c r="N8" s="1705"/>
      <c r="O8" s="1705"/>
      <c r="P8" s="1705"/>
      <c r="Q8" s="1705"/>
      <c r="R8" s="1705"/>
      <c r="S8" s="1705"/>
      <c r="T8" s="1705"/>
      <c r="U8" s="1705"/>
      <c r="V8" s="745"/>
      <c r="W8" s="1719" t="s">
        <v>264</v>
      </c>
      <c r="X8" s="1719" t="s">
        <v>264</v>
      </c>
      <c r="Y8" s="1719"/>
      <c r="Z8" s="1719" t="s">
        <v>264</v>
      </c>
      <c r="AA8" s="1718" t="s">
        <v>327</v>
      </c>
      <c r="AB8" s="1718"/>
      <c r="AC8" s="1718"/>
      <c r="AD8" s="1718"/>
      <c r="AE8" s="1718"/>
      <c r="AF8" s="1718"/>
      <c r="AG8" s="1718"/>
      <c r="AH8" s="1718"/>
      <c r="AI8" s="1718"/>
      <c r="AJ8" s="1718"/>
      <c r="AK8" s="1718"/>
      <c r="AL8" s="1718"/>
      <c r="AM8" s="1718"/>
      <c r="AN8" s="1718"/>
      <c r="AO8" s="1705"/>
      <c r="AP8" s="1705"/>
      <c r="AQ8" s="1705"/>
      <c r="AR8" s="1705"/>
      <c r="AS8" s="1705"/>
      <c r="AT8" s="1705"/>
      <c r="AU8" s="1705"/>
      <c r="AV8" s="1705"/>
      <c r="AW8" s="745"/>
      <c r="AX8" s="1719" t="s">
        <v>328</v>
      </c>
      <c r="AY8" s="1719"/>
      <c r="AZ8" s="1719"/>
      <c r="BA8" s="745"/>
      <c r="BB8" s="745"/>
      <c r="BC8" s="1718" t="s">
        <v>367</v>
      </c>
      <c r="BD8" s="1718"/>
      <c r="BE8" s="1718"/>
      <c r="BF8" s="1718"/>
      <c r="BG8" s="1718"/>
      <c r="BH8" s="1718"/>
      <c r="BI8" s="1718"/>
      <c r="BJ8" s="1718"/>
      <c r="BK8" s="1718"/>
      <c r="BL8" s="1718"/>
      <c r="BM8" s="1718"/>
      <c r="BN8" s="1718"/>
      <c r="BO8" s="1718"/>
      <c r="BP8" s="1705"/>
      <c r="BQ8" s="1705"/>
      <c r="BR8" s="1705"/>
      <c r="BS8" s="1705"/>
      <c r="BT8" s="1705"/>
      <c r="BU8" s="1705"/>
      <c r="BV8" s="1705"/>
      <c r="BW8" s="1705"/>
      <c r="BX8" s="745"/>
      <c r="BY8" s="1719" t="s">
        <v>368</v>
      </c>
      <c r="BZ8" s="1719"/>
      <c r="CA8" s="1719"/>
    </row>
    <row r="9" spans="1:81" ht="20.100000000000001" customHeight="1" x14ac:dyDescent="0.3">
      <c r="A9" s="1724" t="s">
        <v>265</v>
      </c>
      <c r="B9" s="1724"/>
      <c r="C9" s="1724"/>
      <c r="D9" s="1724"/>
      <c r="E9" s="1724"/>
      <c r="F9" s="1724"/>
      <c r="G9" s="1724"/>
      <c r="H9" s="1724"/>
      <c r="I9" s="1724"/>
      <c r="J9" s="1724"/>
      <c r="K9" s="1724"/>
      <c r="L9" s="1724"/>
      <c r="M9" s="1724"/>
      <c r="N9" s="1705"/>
      <c r="O9" s="1705"/>
      <c r="P9" s="1705"/>
      <c r="Q9" s="1705"/>
      <c r="R9" s="1705"/>
      <c r="S9" s="1705"/>
      <c r="T9" s="1705"/>
      <c r="U9" s="1705"/>
      <c r="V9" s="745"/>
      <c r="W9" s="1719" t="s">
        <v>266</v>
      </c>
      <c r="X9" s="1719" t="s">
        <v>266</v>
      </c>
      <c r="Y9" s="1719"/>
      <c r="Z9" s="1719" t="s">
        <v>266</v>
      </c>
      <c r="AA9" s="1718" t="s">
        <v>329</v>
      </c>
      <c r="AB9" s="1718"/>
      <c r="AC9" s="1718"/>
      <c r="AD9" s="1718"/>
      <c r="AE9" s="1718"/>
      <c r="AF9" s="1718"/>
      <c r="AG9" s="1718"/>
      <c r="AH9" s="1718"/>
      <c r="AI9" s="1718"/>
      <c r="AJ9" s="1718"/>
      <c r="AK9" s="1718"/>
      <c r="AL9" s="1718"/>
      <c r="AM9" s="1718"/>
      <c r="AN9" s="1718"/>
      <c r="AO9" s="1705"/>
      <c r="AP9" s="1705"/>
      <c r="AQ9" s="1705"/>
      <c r="AR9" s="1705"/>
      <c r="AS9" s="1705"/>
      <c r="AT9" s="1705"/>
      <c r="AU9" s="1705"/>
      <c r="AV9" s="1705"/>
      <c r="AW9" s="745"/>
      <c r="AX9" s="1727" t="s">
        <v>330</v>
      </c>
      <c r="AY9" s="1727"/>
      <c r="AZ9" s="1727"/>
      <c r="BA9" s="745"/>
      <c r="BB9" s="745"/>
      <c r="BC9" s="1718" t="s">
        <v>369</v>
      </c>
      <c r="BD9" s="1718"/>
      <c r="BE9" s="1718"/>
      <c r="BF9" s="1718"/>
      <c r="BG9" s="1718"/>
      <c r="BH9" s="1718"/>
      <c r="BI9" s="1718"/>
      <c r="BJ9" s="1718"/>
      <c r="BK9" s="1718"/>
      <c r="BL9" s="1718"/>
      <c r="BM9" s="1718"/>
      <c r="BN9" s="1718"/>
      <c r="BO9" s="1718"/>
      <c r="BP9" s="1705"/>
      <c r="BQ9" s="1705"/>
      <c r="BR9" s="1705"/>
      <c r="BS9" s="1705"/>
      <c r="BT9" s="1705"/>
      <c r="BU9" s="1705"/>
      <c r="BV9" s="1705"/>
      <c r="BW9" s="1705"/>
      <c r="BX9" s="745"/>
      <c r="BY9" s="1719" t="s">
        <v>370</v>
      </c>
      <c r="BZ9" s="1719"/>
      <c r="CA9" s="1719"/>
    </row>
    <row r="10" spans="1:81" ht="20.100000000000001" customHeight="1" x14ac:dyDescent="0.3">
      <c r="A10" s="1724" t="s">
        <v>267</v>
      </c>
      <c r="B10" s="1724"/>
      <c r="C10" s="1724"/>
      <c r="D10" s="1724"/>
      <c r="E10" s="1724"/>
      <c r="F10" s="1724"/>
      <c r="G10" s="1724"/>
      <c r="H10" s="1724"/>
      <c r="I10" s="1724"/>
      <c r="J10" s="1724"/>
      <c r="K10" s="1724"/>
      <c r="L10" s="1724"/>
      <c r="M10" s="1724"/>
      <c r="N10" s="1705"/>
      <c r="O10" s="1705"/>
      <c r="P10" s="1705"/>
      <c r="Q10" s="1705"/>
      <c r="R10" s="1705"/>
      <c r="S10" s="1705"/>
      <c r="T10" s="1705"/>
      <c r="U10" s="1705"/>
      <c r="V10" s="745"/>
      <c r="W10" s="1719" t="s">
        <v>268</v>
      </c>
      <c r="X10" s="1719" t="s">
        <v>268</v>
      </c>
      <c r="Y10" s="1719"/>
      <c r="Z10" s="1719" t="s">
        <v>268</v>
      </c>
      <c r="AA10" s="1718" t="s">
        <v>331</v>
      </c>
      <c r="AB10" s="1718"/>
      <c r="AC10" s="1718"/>
      <c r="AD10" s="1718"/>
      <c r="AE10" s="1718"/>
      <c r="AF10" s="1718"/>
      <c r="AG10" s="1718"/>
      <c r="AH10" s="1718"/>
      <c r="AI10" s="1718"/>
      <c r="AJ10" s="1718"/>
      <c r="AK10" s="1718"/>
      <c r="AL10" s="1718"/>
      <c r="AM10" s="1718"/>
      <c r="AN10" s="1718"/>
      <c r="AO10" s="1705"/>
      <c r="AP10" s="1705"/>
      <c r="AQ10" s="1705"/>
      <c r="AR10" s="1705"/>
      <c r="AS10" s="1705"/>
      <c r="AT10" s="1705"/>
      <c r="AU10" s="1705"/>
      <c r="AV10" s="1705"/>
      <c r="AW10" s="745"/>
      <c r="AX10" s="1727" t="s">
        <v>332</v>
      </c>
      <c r="AY10" s="1727"/>
      <c r="AZ10" s="1727"/>
      <c r="BA10" s="745"/>
      <c r="BB10" s="745"/>
      <c r="BC10" s="1718" t="s">
        <v>371</v>
      </c>
      <c r="BD10" s="1718"/>
      <c r="BE10" s="1718"/>
      <c r="BF10" s="1718"/>
      <c r="BG10" s="1718"/>
      <c r="BH10" s="1718"/>
      <c r="BI10" s="1718"/>
      <c r="BJ10" s="1718"/>
      <c r="BK10" s="1718"/>
      <c r="BL10" s="1718"/>
      <c r="BM10" s="1718"/>
      <c r="BN10" s="1718"/>
      <c r="BO10" s="1718"/>
      <c r="BP10" s="1705"/>
      <c r="BQ10" s="1705"/>
      <c r="BR10" s="1705"/>
      <c r="BS10" s="1705"/>
      <c r="BT10" s="1705"/>
      <c r="BU10" s="1705"/>
      <c r="BV10" s="1705"/>
      <c r="BW10" s="1705"/>
      <c r="BX10" s="745"/>
      <c r="BY10" s="1719" t="s">
        <v>372</v>
      </c>
      <c r="BZ10" s="1719"/>
      <c r="CA10" s="1719"/>
    </row>
    <row r="11" spans="1:81" ht="20.100000000000001" customHeight="1" x14ac:dyDescent="0.3">
      <c r="A11" s="1724" t="s">
        <v>269</v>
      </c>
      <c r="B11" s="1724"/>
      <c r="C11" s="1724"/>
      <c r="D11" s="1724"/>
      <c r="E11" s="1724"/>
      <c r="F11" s="1724"/>
      <c r="G11" s="1724"/>
      <c r="H11" s="1724"/>
      <c r="I11" s="1724"/>
      <c r="J11" s="1724"/>
      <c r="K11" s="1724"/>
      <c r="L11" s="1724"/>
      <c r="M11" s="1724"/>
      <c r="N11" s="1705"/>
      <c r="O11" s="1705"/>
      <c r="P11" s="1705"/>
      <c r="Q11" s="1705"/>
      <c r="R11" s="1705"/>
      <c r="S11" s="1705"/>
      <c r="T11" s="1705"/>
      <c r="U11" s="1705"/>
      <c r="V11" s="745"/>
      <c r="W11" s="1719" t="s">
        <v>270</v>
      </c>
      <c r="X11" s="1719" t="s">
        <v>270</v>
      </c>
      <c r="Y11" s="1719"/>
      <c r="Z11" s="1719" t="s">
        <v>270</v>
      </c>
      <c r="AA11" s="1718" t="s">
        <v>333</v>
      </c>
      <c r="AB11" s="1718"/>
      <c r="AC11" s="1718"/>
      <c r="AD11" s="1718"/>
      <c r="AE11" s="1718"/>
      <c r="AF11" s="1718"/>
      <c r="AG11" s="1718"/>
      <c r="AH11" s="1718"/>
      <c r="AI11" s="1718"/>
      <c r="AJ11" s="1718"/>
      <c r="AK11" s="1718"/>
      <c r="AL11" s="1718"/>
      <c r="AM11" s="1718"/>
      <c r="AN11" s="1718"/>
      <c r="AO11" s="1705"/>
      <c r="AP11" s="1705"/>
      <c r="AQ11" s="1705"/>
      <c r="AR11" s="1705"/>
      <c r="AS11" s="1705"/>
      <c r="AT11" s="1705"/>
      <c r="AU11" s="1705"/>
      <c r="AV11" s="1705"/>
      <c r="AW11" s="745"/>
      <c r="AX11" s="1727" t="s">
        <v>334</v>
      </c>
      <c r="AY11" s="1727"/>
      <c r="AZ11" s="1727"/>
      <c r="BA11" s="745"/>
      <c r="BB11" s="745"/>
      <c r="BC11" s="1718" t="s">
        <v>373</v>
      </c>
      <c r="BD11" s="1718"/>
      <c r="BE11" s="1718"/>
      <c r="BF11" s="1718"/>
      <c r="BG11" s="1718"/>
      <c r="BH11" s="1718"/>
      <c r="BI11" s="1718"/>
      <c r="BJ11" s="1718"/>
      <c r="BK11" s="1718"/>
      <c r="BL11" s="1718"/>
      <c r="BM11" s="1718"/>
      <c r="BN11" s="1718"/>
      <c r="BO11" s="1718"/>
      <c r="BP11" s="1705"/>
      <c r="BQ11" s="1705"/>
      <c r="BR11" s="1705"/>
      <c r="BS11" s="1705"/>
      <c r="BT11" s="1705"/>
      <c r="BU11" s="1705"/>
      <c r="BV11" s="1705"/>
      <c r="BW11" s="1705"/>
      <c r="BX11" s="745"/>
      <c r="BY11" s="1719" t="s">
        <v>374</v>
      </c>
      <c r="BZ11" s="1719"/>
      <c r="CA11" s="1719"/>
    </row>
    <row r="12" spans="1:81" ht="20.100000000000001" customHeight="1" x14ac:dyDescent="0.3">
      <c r="A12" s="1724" t="s">
        <v>271</v>
      </c>
      <c r="B12" s="1724"/>
      <c r="C12" s="1724"/>
      <c r="D12" s="1724"/>
      <c r="E12" s="1724"/>
      <c r="F12" s="1724"/>
      <c r="G12" s="1724"/>
      <c r="H12" s="1724"/>
      <c r="I12" s="1724"/>
      <c r="J12" s="1724"/>
      <c r="K12" s="1724"/>
      <c r="L12" s="1724"/>
      <c r="M12" s="1724"/>
      <c r="N12" s="1705"/>
      <c r="O12" s="1705"/>
      <c r="P12" s="1705"/>
      <c r="Q12" s="1705"/>
      <c r="R12" s="1705"/>
      <c r="S12" s="1705"/>
      <c r="T12" s="1705"/>
      <c r="U12" s="1705"/>
      <c r="V12" s="745"/>
      <c r="W12" s="1719" t="s">
        <v>272</v>
      </c>
      <c r="X12" s="1719" t="s">
        <v>272</v>
      </c>
      <c r="Y12" s="1719"/>
      <c r="Z12" s="1719" t="s">
        <v>272</v>
      </c>
      <c r="AA12" s="1718" t="s">
        <v>335</v>
      </c>
      <c r="AB12" s="1718"/>
      <c r="AC12" s="1718"/>
      <c r="AD12" s="1718"/>
      <c r="AE12" s="1718"/>
      <c r="AF12" s="1718"/>
      <c r="AG12" s="1718"/>
      <c r="AH12" s="1718"/>
      <c r="AI12" s="1718"/>
      <c r="AJ12" s="1718"/>
      <c r="AK12" s="1718"/>
      <c r="AL12" s="1718"/>
      <c r="AM12" s="1718"/>
      <c r="AN12" s="1718"/>
      <c r="AO12" s="1705"/>
      <c r="AP12" s="1705"/>
      <c r="AQ12" s="1705"/>
      <c r="AR12" s="1705"/>
      <c r="AS12" s="1705"/>
      <c r="AT12" s="1705"/>
      <c r="AU12" s="1705"/>
      <c r="AV12" s="1705"/>
      <c r="AW12" s="745"/>
      <c r="AX12" s="1727" t="s">
        <v>336</v>
      </c>
      <c r="AY12" s="1727"/>
      <c r="AZ12" s="1727"/>
      <c r="BA12" s="745"/>
      <c r="BB12" s="745"/>
      <c r="BC12" s="1718" t="s">
        <v>375</v>
      </c>
      <c r="BD12" s="1718"/>
      <c r="BE12" s="1718"/>
      <c r="BF12" s="1718"/>
      <c r="BG12" s="1718"/>
      <c r="BH12" s="1718"/>
      <c r="BI12" s="1718"/>
      <c r="BJ12" s="1718"/>
      <c r="BK12" s="1718"/>
      <c r="BL12" s="1718"/>
      <c r="BM12" s="1718"/>
      <c r="BN12" s="1718"/>
      <c r="BO12" s="1718"/>
      <c r="BP12" s="1705"/>
      <c r="BQ12" s="1705"/>
      <c r="BR12" s="1705"/>
      <c r="BS12" s="1705"/>
      <c r="BT12" s="1705"/>
      <c r="BU12" s="1705"/>
      <c r="BV12" s="1705"/>
      <c r="BW12" s="1705"/>
      <c r="BX12" s="745"/>
      <c r="BY12" s="1719" t="s">
        <v>376</v>
      </c>
      <c r="BZ12" s="1719"/>
      <c r="CA12" s="1719"/>
    </row>
    <row r="13" spans="1:81" ht="20.100000000000001" customHeight="1" x14ac:dyDescent="0.3">
      <c r="A13" s="1724" t="s">
        <v>273</v>
      </c>
      <c r="B13" s="1724"/>
      <c r="C13" s="1724"/>
      <c r="D13" s="1724"/>
      <c r="E13" s="1724"/>
      <c r="F13" s="1724"/>
      <c r="G13" s="1724"/>
      <c r="H13" s="1724"/>
      <c r="I13" s="1724"/>
      <c r="J13" s="1724"/>
      <c r="K13" s="1724"/>
      <c r="L13" s="1724"/>
      <c r="M13" s="1724"/>
      <c r="N13" s="1705"/>
      <c r="O13" s="1705"/>
      <c r="P13" s="1705"/>
      <c r="Q13" s="1705"/>
      <c r="R13" s="1705"/>
      <c r="S13" s="1705"/>
      <c r="T13" s="1705"/>
      <c r="U13" s="1705"/>
      <c r="V13" s="745"/>
      <c r="W13" s="1719" t="s">
        <v>274</v>
      </c>
      <c r="X13" s="1719" t="s">
        <v>274</v>
      </c>
      <c r="Y13" s="1719"/>
      <c r="Z13" s="1719" t="s">
        <v>274</v>
      </c>
      <c r="AA13" s="1718" t="s">
        <v>337</v>
      </c>
      <c r="AB13" s="1718"/>
      <c r="AC13" s="1718"/>
      <c r="AD13" s="1718"/>
      <c r="AE13" s="1718"/>
      <c r="AF13" s="1718"/>
      <c r="AG13" s="1718"/>
      <c r="AH13" s="1718"/>
      <c r="AI13" s="1718"/>
      <c r="AJ13" s="1718"/>
      <c r="AK13" s="1718"/>
      <c r="AL13" s="1718"/>
      <c r="AM13" s="1718"/>
      <c r="AN13" s="1718"/>
      <c r="AO13" s="1705"/>
      <c r="AP13" s="1705"/>
      <c r="AQ13" s="1705"/>
      <c r="AR13" s="1705"/>
      <c r="AS13" s="1705"/>
      <c r="AT13" s="1705"/>
      <c r="AU13" s="1705"/>
      <c r="AV13" s="1705"/>
      <c r="AW13" s="745"/>
      <c r="AX13" s="1727" t="s">
        <v>338</v>
      </c>
      <c r="AY13" s="1727"/>
      <c r="AZ13" s="1727"/>
      <c r="BA13" s="745"/>
      <c r="BB13" s="745"/>
      <c r="BC13" s="1718" t="s">
        <v>377</v>
      </c>
      <c r="BD13" s="1718"/>
      <c r="BE13" s="1718"/>
      <c r="BF13" s="1718"/>
      <c r="BG13" s="1718"/>
      <c r="BH13" s="1718"/>
      <c r="BI13" s="1718"/>
      <c r="BJ13" s="1718"/>
      <c r="BK13" s="1718"/>
      <c r="BL13" s="1718"/>
      <c r="BM13" s="1718"/>
      <c r="BN13" s="1718"/>
      <c r="BO13" s="1718"/>
      <c r="BP13" s="1705"/>
      <c r="BQ13" s="1705"/>
      <c r="BR13" s="1705"/>
      <c r="BS13" s="1705"/>
      <c r="BT13" s="1705"/>
      <c r="BU13" s="1705"/>
      <c r="BV13" s="1705"/>
      <c r="BW13" s="1705"/>
      <c r="BX13" s="745"/>
      <c r="BY13" s="1719" t="s">
        <v>378</v>
      </c>
      <c r="BZ13" s="1719"/>
      <c r="CA13" s="1719"/>
    </row>
    <row r="14" spans="1:81" ht="20.100000000000001" customHeight="1" x14ac:dyDescent="0.3">
      <c r="A14" s="1724" t="s">
        <v>275</v>
      </c>
      <c r="B14" s="1724"/>
      <c r="C14" s="1724"/>
      <c r="D14" s="1724"/>
      <c r="E14" s="1724"/>
      <c r="F14" s="1724"/>
      <c r="G14" s="1724"/>
      <c r="H14" s="1724"/>
      <c r="I14" s="1724"/>
      <c r="J14" s="1724"/>
      <c r="K14" s="1724"/>
      <c r="L14" s="1724"/>
      <c r="M14" s="1724"/>
      <c r="N14" s="1705"/>
      <c r="O14" s="1705"/>
      <c r="P14" s="1705"/>
      <c r="Q14" s="1705"/>
      <c r="R14" s="1705"/>
      <c r="S14" s="1705"/>
      <c r="T14" s="1705"/>
      <c r="U14" s="1705"/>
      <c r="V14" s="745"/>
      <c r="W14" s="1719" t="s">
        <v>276</v>
      </c>
      <c r="X14" s="1719" t="s">
        <v>276</v>
      </c>
      <c r="Y14" s="1719"/>
      <c r="Z14" s="1719" t="s">
        <v>276</v>
      </c>
      <c r="AA14" s="1718" t="s">
        <v>339</v>
      </c>
      <c r="AB14" s="1718"/>
      <c r="AC14" s="1718"/>
      <c r="AD14" s="1718"/>
      <c r="AE14" s="1718"/>
      <c r="AF14" s="1718"/>
      <c r="AG14" s="1718"/>
      <c r="AH14" s="1718"/>
      <c r="AI14" s="1718"/>
      <c r="AJ14" s="1718"/>
      <c r="AK14" s="1718"/>
      <c r="AL14" s="1718"/>
      <c r="AM14" s="1718"/>
      <c r="AN14" s="1718"/>
      <c r="AO14" s="1705"/>
      <c r="AP14" s="1705"/>
      <c r="AQ14" s="1705"/>
      <c r="AR14" s="1705"/>
      <c r="AS14" s="1705"/>
      <c r="AT14" s="1705"/>
      <c r="AU14" s="1705"/>
      <c r="AV14" s="1705"/>
      <c r="AW14" s="745"/>
      <c r="AX14" s="1727" t="s">
        <v>340</v>
      </c>
      <c r="AY14" s="1727"/>
      <c r="AZ14" s="1727"/>
      <c r="BA14" s="745"/>
      <c r="BB14" s="745"/>
      <c r="BC14" s="1718" t="s">
        <v>379</v>
      </c>
      <c r="BD14" s="1718"/>
      <c r="BE14" s="1718"/>
      <c r="BF14" s="1718"/>
      <c r="BG14" s="1718"/>
      <c r="BH14" s="1718"/>
      <c r="BI14" s="1718"/>
      <c r="BJ14" s="1718"/>
      <c r="BK14" s="1718"/>
      <c r="BL14" s="1718"/>
      <c r="BM14" s="1718"/>
      <c r="BN14" s="1718"/>
      <c r="BO14" s="1718"/>
      <c r="BP14" s="1705"/>
      <c r="BQ14" s="1705"/>
      <c r="BR14" s="1705"/>
      <c r="BS14" s="1705"/>
      <c r="BT14" s="1705"/>
      <c r="BU14" s="1705"/>
      <c r="BV14" s="1705"/>
      <c r="BW14" s="1705"/>
      <c r="BX14" s="745"/>
      <c r="BY14" s="1719" t="s">
        <v>380</v>
      </c>
      <c r="BZ14" s="1719"/>
      <c r="CA14" s="1719"/>
    </row>
    <row r="15" spans="1:81" ht="20.100000000000001" customHeight="1" x14ac:dyDescent="0.3">
      <c r="A15" s="1724" t="s">
        <v>277</v>
      </c>
      <c r="B15" s="1724"/>
      <c r="C15" s="1724"/>
      <c r="D15" s="1724"/>
      <c r="E15" s="1724"/>
      <c r="F15" s="1724"/>
      <c r="G15" s="1724"/>
      <c r="H15" s="1724"/>
      <c r="I15" s="1724"/>
      <c r="J15" s="1724"/>
      <c r="K15" s="1724"/>
      <c r="L15" s="1724"/>
      <c r="M15" s="1724"/>
      <c r="N15" s="1705"/>
      <c r="O15" s="1705"/>
      <c r="P15" s="1705"/>
      <c r="Q15" s="1705"/>
      <c r="R15" s="1705"/>
      <c r="S15" s="1705"/>
      <c r="T15" s="1705"/>
      <c r="U15" s="1705"/>
      <c r="V15" s="745"/>
      <c r="W15" s="1719" t="s">
        <v>278</v>
      </c>
      <c r="X15" s="1719" t="s">
        <v>278</v>
      </c>
      <c r="Y15" s="1719"/>
      <c r="Z15" s="1719" t="s">
        <v>278</v>
      </c>
      <c r="AA15" s="1718" t="s">
        <v>341</v>
      </c>
      <c r="AB15" s="1718"/>
      <c r="AC15" s="1718"/>
      <c r="AD15" s="1718"/>
      <c r="AE15" s="1718"/>
      <c r="AF15" s="1718"/>
      <c r="AG15" s="1718"/>
      <c r="AH15" s="1718"/>
      <c r="AI15" s="1718"/>
      <c r="AJ15" s="1718"/>
      <c r="AK15" s="1718"/>
      <c r="AL15" s="1718"/>
      <c r="AM15" s="1718"/>
      <c r="AN15" s="1718"/>
      <c r="AO15" s="1705"/>
      <c r="AP15" s="1705"/>
      <c r="AQ15" s="1705"/>
      <c r="AR15" s="1705"/>
      <c r="AS15" s="1705"/>
      <c r="AT15" s="1705"/>
      <c r="AU15" s="1705"/>
      <c r="AV15" s="1705"/>
      <c r="AW15" s="745"/>
      <c r="AX15" s="1727" t="s">
        <v>342</v>
      </c>
      <c r="AY15" s="1727"/>
      <c r="AZ15" s="1727"/>
      <c r="BA15" s="745"/>
      <c r="BB15" s="745"/>
      <c r="BC15" s="1718" t="s">
        <v>381</v>
      </c>
      <c r="BD15" s="1718"/>
      <c r="BE15" s="1718"/>
      <c r="BF15" s="1718"/>
      <c r="BG15" s="1718"/>
      <c r="BH15" s="1718"/>
      <c r="BI15" s="1718"/>
      <c r="BJ15" s="1718"/>
      <c r="BK15" s="1718"/>
      <c r="BL15" s="1718"/>
      <c r="BM15" s="1718"/>
      <c r="BN15" s="1718"/>
      <c r="BO15" s="1718"/>
      <c r="BP15" s="1705"/>
      <c r="BQ15" s="1705"/>
      <c r="BR15" s="1705"/>
      <c r="BS15" s="1705"/>
      <c r="BT15" s="1705"/>
      <c r="BU15" s="1705"/>
      <c r="BV15" s="1705"/>
      <c r="BW15" s="1705"/>
      <c r="BX15" s="745"/>
      <c r="BY15" s="1719" t="s">
        <v>382</v>
      </c>
      <c r="BZ15" s="1719"/>
      <c r="CA15" s="1719"/>
    </row>
    <row r="16" spans="1:81" ht="20.100000000000001" customHeight="1" x14ac:dyDescent="0.3">
      <c r="A16" s="1724" t="s">
        <v>279</v>
      </c>
      <c r="B16" s="1724"/>
      <c r="C16" s="1724"/>
      <c r="D16" s="1724"/>
      <c r="E16" s="1724"/>
      <c r="F16" s="1724"/>
      <c r="G16" s="1724"/>
      <c r="H16" s="1724"/>
      <c r="I16" s="1724"/>
      <c r="J16" s="1724"/>
      <c r="K16" s="1724"/>
      <c r="L16" s="1724"/>
      <c r="M16" s="1724"/>
      <c r="N16" s="1705"/>
      <c r="O16" s="1705"/>
      <c r="P16" s="1705"/>
      <c r="Q16" s="1705"/>
      <c r="R16" s="1705"/>
      <c r="S16" s="1705"/>
      <c r="T16" s="1705"/>
      <c r="U16" s="1705"/>
      <c r="V16" s="745"/>
      <c r="W16" s="1719" t="s">
        <v>280</v>
      </c>
      <c r="X16" s="1719" t="s">
        <v>280</v>
      </c>
      <c r="Y16" s="1719"/>
      <c r="Z16" s="1719" t="s">
        <v>280</v>
      </c>
      <c r="AA16" s="1718" t="s">
        <v>343</v>
      </c>
      <c r="AB16" s="1718"/>
      <c r="AC16" s="1718"/>
      <c r="AD16" s="1718"/>
      <c r="AE16" s="1718"/>
      <c r="AF16" s="1718"/>
      <c r="AG16" s="1718"/>
      <c r="AH16" s="1718"/>
      <c r="AI16" s="1718"/>
      <c r="AJ16" s="1718"/>
      <c r="AK16" s="1718"/>
      <c r="AL16" s="1718"/>
      <c r="AM16" s="1718"/>
      <c r="AN16" s="1718"/>
      <c r="AO16" s="1705"/>
      <c r="AP16" s="1705"/>
      <c r="AQ16" s="1705"/>
      <c r="AR16" s="1705"/>
      <c r="AS16" s="1705"/>
      <c r="AT16" s="1705"/>
      <c r="AU16" s="1705"/>
      <c r="AV16" s="1705"/>
      <c r="AW16" s="745"/>
      <c r="AX16" s="1727" t="s">
        <v>344</v>
      </c>
      <c r="AY16" s="1727"/>
      <c r="AZ16" s="1727"/>
      <c r="BA16" s="745"/>
      <c r="BB16" s="745"/>
      <c r="BC16" s="1718" t="s">
        <v>383</v>
      </c>
      <c r="BD16" s="1718"/>
      <c r="BE16" s="1718"/>
      <c r="BF16" s="1718"/>
      <c r="BG16" s="1718"/>
      <c r="BH16" s="1718"/>
      <c r="BI16" s="1718"/>
      <c r="BJ16" s="1718"/>
      <c r="BK16" s="1718"/>
      <c r="BL16" s="1718"/>
      <c r="BM16" s="1718"/>
      <c r="BN16" s="1718"/>
      <c r="BO16" s="1718"/>
      <c r="BP16" s="1705"/>
      <c r="BQ16" s="1705"/>
      <c r="BR16" s="1705"/>
      <c r="BS16" s="1705"/>
      <c r="BT16" s="1705"/>
      <c r="BU16" s="1705"/>
      <c r="BV16" s="1705"/>
      <c r="BW16" s="1705"/>
      <c r="BX16" s="745"/>
      <c r="BY16" s="1719" t="s">
        <v>384</v>
      </c>
      <c r="BZ16" s="1719"/>
      <c r="CA16" s="1719"/>
    </row>
    <row r="17" spans="1:79" ht="20.100000000000001" customHeight="1" x14ac:dyDescent="0.3">
      <c r="A17" s="1724" t="s">
        <v>281</v>
      </c>
      <c r="B17" s="1724"/>
      <c r="C17" s="1724"/>
      <c r="D17" s="1724"/>
      <c r="E17" s="1724"/>
      <c r="F17" s="1724"/>
      <c r="G17" s="1724"/>
      <c r="H17" s="1724"/>
      <c r="I17" s="1724"/>
      <c r="J17" s="1724"/>
      <c r="K17" s="1724"/>
      <c r="L17" s="1724"/>
      <c r="M17" s="1724"/>
      <c r="N17" s="1705"/>
      <c r="O17" s="1705"/>
      <c r="P17" s="1705"/>
      <c r="Q17" s="1705"/>
      <c r="R17" s="1705"/>
      <c r="S17" s="1705"/>
      <c r="T17" s="1705"/>
      <c r="U17" s="1705"/>
      <c r="V17" s="745"/>
      <c r="W17" s="1719" t="s">
        <v>282</v>
      </c>
      <c r="X17" s="1719" t="s">
        <v>282</v>
      </c>
      <c r="Y17" s="1719"/>
      <c r="Z17" s="1719" t="s">
        <v>282</v>
      </c>
      <c r="AA17" s="1718" t="s">
        <v>345</v>
      </c>
      <c r="AB17" s="1718"/>
      <c r="AC17" s="1718"/>
      <c r="AD17" s="1718"/>
      <c r="AE17" s="1718"/>
      <c r="AF17" s="1718"/>
      <c r="AG17" s="1718"/>
      <c r="AH17" s="1718"/>
      <c r="AI17" s="1718"/>
      <c r="AJ17" s="1718"/>
      <c r="AK17" s="1718"/>
      <c r="AL17" s="1718"/>
      <c r="AM17" s="1718"/>
      <c r="AN17" s="1718"/>
      <c r="AO17" s="1705"/>
      <c r="AP17" s="1705"/>
      <c r="AQ17" s="1705"/>
      <c r="AR17" s="1705"/>
      <c r="AS17" s="1705"/>
      <c r="AT17" s="1705"/>
      <c r="AU17" s="1705"/>
      <c r="AV17" s="1705"/>
      <c r="AW17" s="745"/>
      <c r="AX17" s="1727" t="s">
        <v>346</v>
      </c>
      <c r="AY17" s="1727"/>
      <c r="AZ17" s="1727"/>
      <c r="BA17" s="745"/>
      <c r="BB17" s="745"/>
      <c r="BC17" s="1718" t="s">
        <v>385</v>
      </c>
      <c r="BD17" s="1718"/>
      <c r="BE17" s="1718"/>
      <c r="BF17" s="1718"/>
      <c r="BG17" s="1718"/>
      <c r="BH17" s="1718"/>
      <c r="BI17" s="1718"/>
      <c r="BJ17" s="1718"/>
      <c r="BK17" s="1718"/>
      <c r="BL17" s="1718"/>
      <c r="BM17" s="1718"/>
      <c r="BN17" s="1718"/>
      <c r="BO17" s="1718"/>
      <c r="BP17" s="1705"/>
      <c r="BQ17" s="1705"/>
      <c r="BR17" s="1705"/>
      <c r="BS17" s="1705"/>
      <c r="BT17" s="1705"/>
      <c r="BU17" s="1705"/>
      <c r="BV17" s="1705"/>
      <c r="BW17" s="1705"/>
      <c r="BX17" s="745"/>
      <c r="BY17" s="1719" t="s">
        <v>386</v>
      </c>
      <c r="BZ17" s="1719"/>
      <c r="CA17" s="1719"/>
    </row>
    <row r="18" spans="1:79" ht="20.100000000000001" customHeight="1" x14ac:dyDescent="0.3">
      <c r="A18" s="1724" t="s">
        <v>283</v>
      </c>
      <c r="B18" s="1724"/>
      <c r="C18" s="1724"/>
      <c r="D18" s="1724"/>
      <c r="E18" s="1724"/>
      <c r="F18" s="1724"/>
      <c r="G18" s="1724"/>
      <c r="H18" s="1724"/>
      <c r="I18" s="1724"/>
      <c r="J18" s="1724"/>
      <c r="K18" s="1724"/>
      <c r="L18" s="1724"/>
      <c r="M18" s="1724"/>
      <c r="N18" s="1705"/>
      <c r="O18" s="1705"/>
      <c r="P18" s="1705"/>
      <c r="Q18" s="1705"/>
      <c r="R18" s="1705"/>
      <c r="S18" s="1705"/>
      <c r="T18" s="1705"/>
      <c r="U18" s="1705"/>
      <c r="V18" s="745"/>
      <c r="W18" s="1719" t="s">
        <v>284</v>
      </c>
      <c r="X18" s="1719" t="s">
        <v>284</v>
      </c>
      <c r="Y18" s="1719"/>
      <c r="Z18" s="1719" t="s">
        <v>284</v>
      </c>
      <c r="AA18" s="1718" t="s">
        <v>347</v>
      </c>
      <c r="AB18" s="1718"/>
      <c r="AC18" s="1718"/>
      <c r="AD18" s="1718"/>
      <c r="AE18" s="1718"/>
      <c r="AF18" s="1718"/>
      <c r="AG18" s="1718"/>
      <c r="AH18" s="1718"/>
      <c r="AI18" s="1718"/>
      <c r="AJ18" s="1718"/>
      <c r="AK18" s="1718"/>
      <c r="AL18" s="1718"/>
      <c r="AM18" s="1718"/>
      <c r="AN18" s="1718"/>
      <c r="AO18" s="1705"/>
      <c r="AP18" s="1705"/>
      <c r="AQ18" s="1705"/>
      <c r="AR18" s="1705"/>
      <c r="AS18" s="1705"/>
      <c r="AT18" s="1705"/>
      <c r="AU18" s="1705"/>
      <c r="AV18" s="1705"/>
      <c r="AW18" s="745"/>
      <c r="AX18" s="1727" t="s">
        <v>348</v>
      </c>
      <c r="AY18" s="1727"/>
      <c r="AZ18" s="1727"/>
      <c r="BA18" s="745"/>
      <c r="BB18" s="745"/>
      <c r="BC18" s="1718" t="s">
        <v>387</v>
      </c>
      <c r="BD18" s="1718"/>
      <c r="BE18" s="1718"/>
      <c r="BF18" s="1718"/>
      <c r="BG18" s="1718"/>
      <c r="BH18" s="1718"/>
      <c r="BI18" s="1718"/>
      <c r="BJ18" s="1718"/>
      <c r="BK18" s="1718"/>
      <c r="BL18" s="1718"/>
      <c r="BM18" s="1718"/>
      <c r="BN18" s="1718"/>
      <c r="BO18" s="1718"/>
      <c r="BP18" s="1705"/>
      <c r="BQ18" s="1705"/>
      <c r="BR18" s="1705"/>
      <c r="BS18" s="1705"/>
      <c r="BT18" s="1705"/>
      <c r="BU18" s="1705"/>
      <c r="BV18" s="1705"/>
      <c r="BW18" s="1705"/>
      <c r="BX18" s="745"/>
      <c r="BY18" s="1719" t="s">
        <v>388</v>
      </c>
      <c r="BZ18" s="1719"/>
      <c r="CA18" s="1719"/>
    </row>
    <row r="19" spans="1:79" ht="20.100000000000001" customHeight="1" x14ac:dyDescent="0.3">
      <c r="A19" s="1724" t="s">
        <v>285</v>
      </c>
      <c r="B19" s="1724"/>
      <c r="C19" s="1724"/>
      <c r="D19" s="1724"/>
      <c r="E19" s="1724"/>
      <c r="F19" s="1724"/>
      <c r="G19" s="1724"/>
      <c r="H19" s="1724"/>
      <c r="I19" s="1724"/>
      <c r="J19" s="1724"/>
      <c r="K19" s="1724"/>
      <c r="L19" s="1724"/>
      <c r="M19" s="1724"/>
      <c r="N19" s="1705"/>
      <c r="O19" s="1705"/>
      <c r="P19" s="1705"/>
      <c r="Q19" s="1705"/>
      <c r="R19" s="1705"/>
      <c r="S19" s="1705"/>
      <c r="T19" s="1705"/>
      <c r="U19" s="1705"/>
      <c r="V19" s="745"/>
      <c r="W19" s="1719" t="s">
        <v>286</v>
      </c>
      <c r="X19" s="1719" t="s">
        <v>286</v>
      </c>
      <c r="Y19" s="1719"/>
      <c r="Z19" s="1719" t="s">
        <v>286</v>
      </c>
      <c r="AA19" s="1718" t="s">
        <v>349</v>
      </c>
      <c r="AB19" s="1718"/>
      <c r="AC19" s="1718"/>
      <c r="AD19" s="1718"/>
      <c r="AE19" s="1718"/>
      <c r="AF19" s="1718"/>
      <c r="AG19" s="1718"/>
      <c r="AH19" s="1718"/>
      <c r="AI19" s="1718"/>
      <c r="AJ19" s="1718"/>
      <c r="AK19" s="1718"/>
      <c r="AL19" s="1718"/>
      <c r="AM19" s="1718"/>
      <c r="AN19" s="1718"/>
      <c r="AO19" s="1705"/>
      <c r="AP19" s="1705"/>
      <c r="AQ19" s="1705"/>
      <c r="AR19" s="1705"/>
      <c r="AS19" s="1705"/>
      <c r="AT19" s="1705"/>
      <c r="AU19" s="1705"/>
      <c r="AV19" s="1705"/>
      <c r="AW19" s="745"/>
      <c r="AX19" s="1727" t="s">
        <v>350</v>
      </c>
      <c r="AY19" s="1727"/>
      <c r="AZ19" s="1727"/>
      <c r="BA19" s="745"/>
      <c r="BB19" s="745"/>
      <c r="BC19" s="1718" t="s">
        <v>389</v>
      </c>
      <c r="BD19" s="1718"/>
      <c r="BE19" s="1718"/>
      <c r="BF19" s="1718"/>
      <c r="BG19" s="1718"/>
      <c r="BH19" s="1718"/>
      <c r="BI19" s="1718"/>
      <c r="BJ19" s="1718"/>
      <c r="BK19" s="1718"/>
      <c r="BL19" s="1718"/>
      <c r="BM19" s="1718"/>
      <c r="BN19" s="1718"/>
      <c r="BO19" s="1718"/>
      <c r="BP19" s="1705"/>
      <c r="BQ19" s="1705"/>
      <c r="BR19" s="1705"/>
      <c r="BS19" s="1705"/>
      <c r="BT19" s="1705"/>
      <c r="BU19" s="1705"/>
      <c r="BV19" s="1705"/>
      <c r="BW19" s="1705"/>
      <c r="BX19" s="745"/>
      <c r="BY19" s="1719" t="s">
        <v>390</v>
      </c>
      <c r="BZ19" s="1719"/>
      <c r="CA19" s="1719"/>
    </row>
    <row r="20" spans="1:79" ht="20.100000000000001" customHeight="1" x14ac:dyDescent="0.3">
      <c r="A20" s="1724" t="s">
        <v>287</v>
      </c>
      <c r="B20" s="1724"/>
      <c r="C20" s="1724"/>
      <c r="D20" s="1724"/>
      <c r="E20" s="1724"/>
      <c r="F20" s="1724"/>
      <c r="G20" s="1724"/>
      <c r="H20" s="1724"/>
      <c r="I20" s="1724"/>
      <c r="J20" s="1724"/>
      <c r="K20" s="1724"/>
      <c r="L20" s="1724"/>
      <c r="M20" s="1724"/>
      <c r="N20" s="1705"/>
      <c r="O20" s="1705"/>
      <c r="P20" s="1705"/>
      <c r="Q20" s="1705"/>
      <c r="R20" s="1705"/>
      <c r="S20" s="1705"/>
      <c r="T20" s="1705"/>
      <c r="U20" s="1705"/>
      <c r="V20" s="745"/>
      <c r="W20" s="1719" t="s">
        <v>288</v>
      </c>
      <c r="X20" s="1719" t="s">
        <v>288</v>
      </c>
      <c r="Y20" s="1719"/>
      <c r="Z20" s="1719" t="s">
        <v>288</v>
      </c>
      <c r="AA20" s="1718" t="s">
        <v>351</v>
      </c>
      <c r="AB20" s="1718"/>
      <c r="AC20" s="1718"/>
      <c r="AD20" s="1718"/>
      <c r="AE20" s="1718"/>
      <c r="AF20" s="1718"/>
      <c r="AG20" s="1718"/>
      <c r="AH20" s="1718"/>
      <c r="AI20" s="1718"/>
      <c r="AJ20" s="1718"/>
      <c r="AK20" s="1718"/>
      <c r="AL20" s="1718"/>
      <c r="AM20" s="1718"/>
      <c r="AN20" s="1718"/>
      <c r="AO20" s="1705"/>
      <c r="AP20" s="1705"/>
      <c r="AQ20" s="1705"/>
      <c r="AR20" s="1705"/>
      <c r="AS20" s="1705"/>
      <c r="AT20" s="1705"/>
      <c r="AU20" s="1705"/>
      <c r="AV20" s="1705"/>
      <c r="AW20" s="745"/>
      <c r="AX20" s="1727" t="s">
        <v>352</v>
      </c>
      <c r="AY20" s="1727"/>
      <c r="AZ20" s="1727"/>
      <c r="BA20" s="745"/>
      <c r="BB20" s="745"/>
      <c r="BC20" s="1718" t="s">
        <v>391</v>
      </c>
      <c r="BD20" s="1718"/>
      <c r="BE20" s="1718"/>
      <c r="BF20" s="1718"/>
      <c r="BG20" s="1718"/>
      <c r="BH20" s="1718"/>
      <c r="BI20" s="1718"/>
      <c r="BJ20" s="1718"/>
      <c r="BK20" s="1718"/>
      <c r="BL20" s="1718"/>
      <c r="BM20" s="1718"/>
      <c r="BN20" s="1718"/>
      <c r="BO20" s="1718"/>
      <c r="BP20" s="1705"/>
      <c r="BQ20" s="1705"/>
      <c r="BR20" s="1705"/>
      <c r="BS20" s="1705"/>
      <c r="BT20" s="1705"/>
      <c r="BU20" s="1705"/>
      <c r="BV20" s="1705"/>
      <c r="BW20" s="1705"/>
      <c r="BX20" s="745"/>
      <c r="BY20" s="1719" t="s">
        <v>392</v>
      </c>
      <c r="BZ20" s="1719"/>
      <c r="CA20" s="1719"/>
    </row>
    <row r="21" spans="1:79" ht="20.100000000000001" customHeight="1" x14ac:dyDescent="0.3">
      <c r="A21" s="1724" t="s">
        <v>289</v>
      </c>
      <c r="B21" s="1724"/>
      <c r="C21" s="1724"/>
      <c r="D21" s="1724"/>
      <c r="E21" s="1724"/>
      <c r="F21" s="1724"/>
      <c r="G21" s="1724"/>
      <c r="H21" s="1724"/>
      <c r="I21" s="1724"/>
      <c r="J21" s="1724"/>
      <c r="K21" s="1724"/>
      <c r="L21" s="1724"/>
      <c r="M21" s="1724"/>
      <c r="N21" s="1705"/>
      <c r="O21" s="1705"/>
      <c r="P21" s="1705"/>
      <c r="Q21" s="1705"/>
      <c r="R21" s="1705"/>
      <c r="S21" s="1705"/>
      <c r="T21" s="1705"/>
      <c r="U21" s="1705"/>
      <c r="V21" s="745"/>
      <c r="W21" s="1719" t="s">
        <v>290</v>
      </c>
      <c r="X21" s="1719" t="s">
        <v>290</v>
      </c>
      <c r="Y21" s="1719"/>
      <c r="Z21" s="1719" t="s">
        <v>290</v>
      </c>
      <c r="AA21" s="1718" t="s">
        <v>353</v>
      </c>
      <c r="AB21" s="1718"/>
      <c r="AC21" s="1718"/>
      <c r="AD21" s="1718"/>
      <c r="AE21" s="1718"/>
      <c r="AF21" s="1718"/>
      <c r="AG21" s="1718"/>
      <c r="AH21" s="1718"/>
      <c r="AI21" s="1718"/>
      <c r="AJ21" s="1718"/>
      <c r="AK21" s="1718"/>
      <c r="AL21" s="1718"/>
      <c r="AM21" s="1718"/>
      <c r="AN21" s="1718"/>
      <c r="AO21" s="1705"/>
      <c r="AP21" s="1705"/>
      <c r="AQ21" s="1705"/>
      <c r="AR21" s="1705"/>
      <c r="AS21" s="1705"/>
      <c r="AT21" s="1705"/>
      <c r="AU21" s="1705"/>
      <c r="AV21" s="1705"/>
      <c r="AW21" s="745"/>
      <c r="AX21" s="1727" t="s">
        <v>354</v>
      </c>
      <c r="AY21" s="1727"/>
      <c r="AZ21" s="1727"/>
      <c r="BA21" s="745"/>
      <c r="BB21" s="745"/>
      <c r="BC21" s="1718" t="s">
        <v>393</v>
      </c>
      <c r="BD21" s="1718"/>
      <c r="BE21" s="1718"/>
      <c r="BF21" s="1718"/>
      <c r="BG21" s="1718"/>
      <c r="BH21" s="1718"/>
      <c r="BI21" s="1718"/>
      <c r="BJ21" s="1718"/>
      <c r="BK21" s="1718"/>
      <c r="BL21" s="1718"/>
      <c r="BM21" s="1718"/>
      <c r="BN21" s="1718"/>
      <c r="BO21" s="1718"/>
      <c r="BP21" s="1705"/>
      <c r="BQ21" s="1705"/>
      <c r="BR21" s="1705"/>
      <c r="BS21" s="1705"/>
      <c r="BT21" s="1705"/>
      <c r="BU21" s="1705"/>
      <c r="BV21" s="1705"/>
      <c r="BW21" s="1705"/>
      <c r="BX21" s="745"/>
      <c r="BY21" s="1719" t="s">
        <v>394</v>
      </c>
      <c r="BZ21" s="1719"/>
      <c r="CA21" s="1719"/>
    </row>
    <row r="22" spans="1:79" ht="20.100000000000001" customHeight="1" x14ac:dyDescent="0.3">
      <c r="A22" s="1724" t="s">
        <v>291</v>
      </c>
      <c r="B22" s="1724"/>
      <c r="C22" s="1724"/>
      <c r="D22" s="1724"/>
      <c r="E22" s="1724"/>
      <c r="F22" s="1724"/>
      <c r="G22" s="1724"/>
      <c r="H22" s="1724"/>
      <c r="I22" s="1724"/>
      <c r="J22" s="1724"/>
      <c r="K22" s="1724"/>
      <c r="L22" s="1724"/>
      <c r="M22" s="1724"/>
      <c r="N22" s="1705"/>
      <c r="O22" s="1705"/>
      <c r="P22" s="1705"/>
      <c r="Q22" s="1705"/>
      <c r="R22" s="1705"/>
      <c r="S22" s="1705"/>
      <c r="T22" s="1705"/>
      <c r="U22" s="1705"/>
      <c r="V22" s="745"/>
      <c r="W22" s="1719" t="s">
        <v>292</v>
      </c>
      <c r="X22" s="1719" t="s">
        <v>292</v>
      </c>
      <c r="Y22" s="1719"/>
      <c r="Z22" s="1719" t="s">
        <v>292</v>
      </c>
      <c r="AA22" s="1718" t="s">
        <v>355</v>
      </c>
      <c r="AB22" s="1718"/>
      <c r="AC22" s="1718"/>
      <c r="AD22" s="1718"/>
      <c r="AE22" s="1718"/>
      <c r="AF22" s="1718"/>
      <c r="AG22" s="1718"/>
      <c r="AH22" s="1718"/>
      <c r="AI22" s="1718"/>
      <c r="AJ22" s="1718"/>
      <c r="AK22" s="1718"/>
      <c r="AL22" s="1718"/>
      <c r="AM22" s="1718"/>
      <c r="AN22" s="1718"/>
      <c r="AO22" s="1705"/>
      <c r="AP22" s="1705"/>
      <c r="AQ22" s="1705"/>
      <c r="AR22" s="1705"/>
      <c r="AS22" s="1705"/>
      <c r="AT22" s="1705"/>
      <c r="AU22" s="1705"/>
      <c r="AV22" s="1705"/>
      <c r="AW22" s="745"/>
      <c r="AX22" s="1727" t="s">
        <v>356</v>
      </c>
      <c r="AY22" s="1727"/>
      <c r="AZ22" s="1727"/>
      <c r="BA22" s="745"/>
      <c r="BB22" s="745"/>
      <c r="BC22" s="1718" t="s">
        <v>395</v>
      </c>
      <c r="BD22" s="1718"/>
      <c r="BE22" s="1718"/>
      <c r="BF22" s="1718"/>
      <c r="BG22" s="1718"/>
      <c r="BH22" s="1718"/>
      <c r="BI22" s="1718"/>
      <c r="BJ22" s="1718"/>
      <c r="BK22" s="1718"/>
      <c r="BL22" s="1718"/>
      <c r="BM22" s="1718"/>
      <c r="BN22" s="1718"/>
      <c r="BO22" s="1718"/>
      <c r="BP22" s="1705"/>
      <c r="BQ22" s="1705"/>
      <c r="BR22" s="1705"/>
      <c r="BS22" s="1705"/>
      <c r="BT22" s="1705"/>
      <c r="BU22" s="1705"/>
      <c r="BV22" s="1705"/>
      <c r="BW22" s="1705"/>
      <c r="BX22" s="745"/>
      <c r="BY22" s="1719" t="s">
        <v>396</v>
      </c>
      <c r="BZ22" s="1719"/>
      <c r="CA22" s="1719"/>
    </row>
    <row r="23" spans="1:79" ht="20.100000000000001" customHeight="1" x14ac:dyDescent="0.3">
      <c r="A23" s="1724" t="s">
        <v>293</v>
      </c>
      <c r="B23" s="1724"/>
      <c r="C23" s="1724"/>
      <c r="D23" s="1724"/>
      <c r="E23" s="1724"/>
      <c r="F23" s="1724"/>
      <c r="G23" s="1724"/>
      <c r="H23" s="1724"/>
      <c r="I23" s="1724"/>
      <c r="J23" s="1724"/>
      <c r="K23" s="1724"/>
      <c r="L23" s="1724"/>
      <c r="M23" s="1724"/>
      <c r="N23" s="1705"/>
      <c r="O23" s="1705"/>
      <c r="P23" s="1705"/>
      <c r="Q23" s="1705"/>
      <c r="R23" s="1705"/>
      <c r="S23" s="1705"/>
      <c r="T23" s="1705"/>
      <c r="U23" s="1705"/>
      <c r="V23" s="745"/>
      <c r="W23" s="1719" t="s">
        <v>294</v>
      </c>
      <c r="X23" s="1719" t="s">
        <v>294</v>
      </c>
      <c r="Y23" s="1719"/>
      <c r="Z23" s="1719" t="s">
        <v>294</v>
      </c>
      <c r="AA23" s="1718" t="s">
        <v>357</v>
      </c>
      <c r="AB23" s="1718"/>
      <c r="AC23" s="1718"/>
      <c r="AD23" s="1718"/>
      <c r="AE23" s="1718"/>
      <c r="AF23" s="1718"/>
      <c r="AG23" s="1718"/>
      <c r="AH23" s="1718"/>
      <c r="AI23" s="1718"/>
      <c r="AJ23" s="1718"/>
      <c r="AK23" s="1718"/>
      <c r="AL23" s="1718"/>
      <c r="AM23" s="1718"/>
      <c r="AN23" s="1718"/>
      <c r="AO23" s="1705"/>
      <c r="AP23" s="1705"/>
      <c r="AQ23" s="1705"/>
      <c r="AR23" s="1705"/>
      <c r="AS23" s="1705"/>
      <c r="AT23" s="1705"/>
      <c r="AU23" s="1705"/>
      <c r="AV23" s="1705"/>
      <c r="AW23" s="745"/>
      <c r="AX23" s="1727" t="s">
        <v>358</v>
      </c>
      <c r="AY23" s="1727"/>
      <c r="AZ23" s="1727"/>
      <c r="BA23" s="745"/>
      <c r="BB23" s="745"/>
      <c r="BC23" s="1718" t="s">
        <v>397</v>
      </c>
      <c r="BD23" s="1718"/>
      <c r="BE23" s="1718"/>
      <c r="BF23" s="1718"/>
      <c r="BG23" s="1718"/>
      <c r="BH23" s="1718"/>
      <c r="BI23" s="1718"/>
      <c r="BJ23" s="1718"/>
      <c r="BK23" s="1718"/>
      <c r="BL23" s="1718"/>
      <c r="BM23" s="1718"/>
      <c r="BN23" s="1718"/>
      <c r="BO23" s="1718"/>
      <c r="BP23" s="1705"/>
      <c r="BQ23" s="1705"/>
      <c r="BR23" s="1705"/>
      <c r="BS23" s="1705"/>
      <c r="BT23" s="1705"/>
      <c r="BU23" s="1705"/>
      <c r="BV23" s="1705"/>
      <c r="BW23" s="1705"/>
      <c r="BX23" s="745"/>
      <c r="BY23" s="1719" t="s">
        <v>398</v>
      </c>
      <c r="BZ23" s="1719"/>
      <c r="CA23" s="1719"/>
    </row>
    <row r="24" spans="1:79" ht="20.100000000000001" customHeight="1" x14ac:dyDescent="0.3">
      <c r="A24" s="1724" t="s">
        <v>295</v>
      </c>
      <c r="B24" s="1724"/>
      <c r="C24" s="1724"/>
      <c r="D24" s="1724"/>
      <c r="E24" s="1724"/>
      <c r="F24" s="1724"/>
      <c r="G24" s="1724"/>
      <c r="H24" s="1724"/>
      <c r="I24" s="1724"/>
      <c r="J24" s="1724"/>
      <c r="K24" s="1724"/>
      <c r="L24" s="1724"/>
      <c r="M24" s="1724"/>
      <c r="N24" s="1705"/>
      <c r="O24" s="1705"/>
      <c r="P24" s="1705"/>
      <c r="Q24" s="1705"/>
      <c r="R24" s="1705"/>
      <c r="S24" s="1705"/>
      <c r="T24" s="1705"/>
      <c r="U24" s="1705"/>
      <c r="V24" s="745"/>
      <c r="W24" s="1719" t="s">
        <v>296</v>
      </c>
      <c r="X24" s="1719" t="s">
        <v>296</v>
      </c>
      <c r="Y24" s="1719"/>
      <c r="Z24" s="1719" t="s">
        <v>296</v>
      </c>
      <c r="AA24" s="1718" t="s">
        <v>359</v>
      </c>
      <c r="AB24" s="1718"/>
      <c r="AC24" s="1718"/>
      <c r="AD24" s="1718"/>
      <c r="AE24" s="1718"/>
      <c r="AF24" s="1718"/>
      <c r="AG24" s="1718"/>
      <c r="AH24" s="1718"/>
      <c r="AI24" s="1718"/>
      <c r="AJ24" s="1718"/>
      <c r="AK24" s="1718"/>
      <c r="AL24" s="1718"/>
      <c r="AM24" s="1718"/>
      <c r="AN24" s="1718"/>
      <c r="AO24" s="1705"/>
      <c r="AP24" s="1705"/>
      <c r="AQ24" s="1705"/>
      <c r="AR24" s="1705"/>
      <c r="AS24" s="1705"/>
      <c r="AT24" s="1705"/>
      <c r="AU24" s="1705"/>
      <c r="AV24" s="1705"/>
      <c r="AW24" s="745"/>
      <c r="AX24" s="1726" t="s">
        <v>360</v>
      </c>
      <c r="AY24" s="1726"/>
      <c r="AZ24" s="1726"/>
      <c r="BA24" s="745"/>
      <c r="BB24" s="745"/>
      <c r="BC24" s="1718" t="s">
        <v>399</v>
      </c>
      <c r="BD24" s="1718"/>
      <c r="BE24" s="1718"/>
      <c r="BF24" s="1718"/>
      <c r="BG24" s="1718"/>
      <c r="BH24" s="1718"/>
      <c r="BI24" s="1718"/>
      <c r="BJ24" s="1718"/>
      <c r="BK24" s="1718"/>
      <c r="BL24" s="1718"/>
      <c r="BM24" s="1718"/>
      <c r="BN24" s="1718"/>
      <c r="BO24" s="1718"/>
      <c r="BP24" s="1705"/>
      <c r="BQ24" s="1705"/>
      <c r="BR24" s="1705"/>
      <c r="BS24" s="1705"/>
      <c r="BT24" s="1705"/>
      <c r="BU24" s="1705"/>
      <c r="BV24" s="1705"/>
      <c r="BW24" s="1705"/>
      <c r="BX24" s="745"/>
      <c r="BY24" s="1719" t="s">
        <v>400</v>
      </c>
      <c r="BZ24" s="1719"/>
      <c r="CA24" s="1719"/>
    </row>
    <row r="25" spans="1:79" ht="20.100000000000001" customHeight="1" x14ac:dyDescent="0.3">
      <c r="A25" s="1724" t="s">
        <v>297</v>
      </c>
      <c r="B25" s="1724"/>
      <c r="C25" s="1724"/>
      <c r="D25" s="1724"/>
      <c r="E25" s="1724"/>
      <c r="F25" s="1724"/>
      <c r="G25" s="1724"/>
      <c r="H25" s="1724"/>
      <c r="I25" s="1724"/>
      <c r="J25" s="1724"/>
      <c r="K25" s="1724"/>
      <c r="L25" s="1724"/>
      <c r="M25" s="1724"/>
      <c r="N25" s="1705"/>
      <c r="O25" s="1705"/>
      <c r="P25" s="1705"/>
      <c r="Q25" s="1705"/>
      <c r="R25" s="1705"/>
      <c r="S25" s="1705"/>
      <c r="T25" s="1705"/>
      <c r="U25" s="1705"/>
      <c r="V25" s="745"/>
      <c r="W25" s="1719" t="s">
        <v>298</v>
      </c>
      <c r="X25" s="1719" t="s">
        <v>298</v>
      </c>
      <c r="Y25" s="1719"/>
      <c r="Z25" s="1719" t="s">
        <v>298</v>
      </c>
      <c r="AA25" s="1718" t="s">
        <v>361</v>
      </c>
      <c r="AB25" s="1718"/>
      <c r="AC25" s="1718"/>
      <c r="AD25" s="1718"/>
      <c r="AE25" s="1718"/>
      <c r="AF25" s="1718"/>
      <c r="AG25" s="1718"/>
      <c r="AH25" s="1718"/>
      <c r="AI25" s="1718"/>
      <c r="AJ25" s="1718"/>
      <c r="AK25" s="1718"/>
      <c r="AL25" s="1718"/>
      <c r="AM25" s="1718"/>
      <c r="AN25" s="1718"/>
      <c r="AO25" s="1705"/>
      <c r="AP25" s="1705"/>
      <c r="AQ25" s="1705"/>
      <c r="AR25" s="1705"/>
      <c r="AS25" s="1705"/>
      <c r="AT25" s="1705"/>
      <c r="AU25" s="1705"/>
      <c r="AV25" s="1705"/>
      <c r="AW25" s="745"/>
      <c r="AX25" s="1726" t="s">
        <v>362</v>
      </c>
      <c r="AY25" s="1726"/>
      <c r="AZ25" s="1726"/>
      <c r="BA25" s="745"/>
      <c r="BB25" s="745"/>
      <c r="BC25" s="1718" t="s">
        <v>401</v>
      </c>
      <c r="BD25" s="1718"/>
      <c r="BE25" s="1718"/>
      <c r="BF25" s="1718"/>
      <c r="BG25" s="1718"/>
      <c r="BH25" s="1718"/>
      <c r="BI25" s="1718"/>
      <c r="BJ25" s="1718"/>
      <c r="BK25" s="1718"/>
      <c r="BL25" s="1718"/>
      <c r="BM25" s="1718"/>
      <c r="BN25" s="1718"/>
      <c r="BO25" s="1718"/>
      <c r="BP25" s="1705"/>
      <c r="BQ25" s="1705"/>
      <c r="BR25" s="1705"/>
      <c r="BS25" s="1705"/>
      <c r="BT25" s="1705"/>
      <c r="BU25" s="1705"/>
      <c r="BV25" s="1705"/>
      <c r="BW25" s="1705"/>
      <c r="BX25" s="745"/>
      <c r="BY25" s="1719" t="s">
        <v>402</v>
      </c>
      <c r="BZ25" s="1719"/>
      <c r="CA25" s="1719"/>
    </row>
    <row r="26" spans="1:79" ht="20.100000000000001" customHeight="1" x14ac:dyDescent="0.3">
      <c r="A26" s="1724" t="s">
        <v>299</v>
      </c>
      <c r="B26" s="1724"/>
      <c r="C26" s="1724"/>
      <c r="D26" s="1724"/>
      <c r="E26" s="1724"/>
      <c r="F26" s="1724"/>
      <c r="G26" s="1724"/>
      <c r="H26" s="1724"/>
      <c r="I26" s="1724"/>
      <c r="J26" s="1724"/>
      <c r="K26" s="1724"/>
      <c r="L26" s="1724"/>
      <c r="M26" s="1724"/>
      <c r="N26" s="1705"/>
      <c r="O26" s="1705"/>
      <c r="P26" s="1705"/>
      <c r="Q26" s="1705"/>
      <c r="R26" s="1705"/>
      <c r="S26" s="1705"/>
      <c r="T26" s="1705"/>
      <c r="U26" s="1705"/>
      <c r="V26" s="745"/>
      <c r="W26" s="1719" t="s">
        <v>300</v>
      </c>
      <c r="X26" s="1719" t="s">
        <v>300</v>
      </c>
      <c r="Y26" s="1719"/>
      <c r="Z26" s="1719" t="s">
        <v>300</v>
      </c>
      <c r="AA26" s="1718" t="s">
        <v>363</v>
      </c>
      <c r="AB26" s="1718"/>
      <c r="AC26" s="1718"/>
      <c r="AD26" s="1718"/>
      <c r="AE26" s="1718"/>
      <c r="AF26" s="1718"/>
      <c r="AG26" s="1718"/>
      <c r="AH26" s="1718"/>
      <c r="AI26" s="1718"/>
      <c r="AJ26" s="1718"/>
      <c r="AK26" s="1718"/>
      <c r="AL26" s="1718"/>
      <c r="AM26" s="1718"/>
      <c r="AN26" s="1718"/>
      <c r="AO26" s="1705"/>
      <c r="AP26" s="1705"/>
      <c r="AQ26" s="1705"/>
      <c r="AR26" s="1705"/>
      <c r="AS26" s="1705"/>
      <c r="AT26" s="1705"/>
      <c r="AU26" s="1705"/>
      <c r="AV26" s="1705"/>
      <c r="AW26" s="745"/>
      <c r="AX26" s="1726" t="s">
        <v>364</v>
      </c>
      <c r="AY26" s="1726"/>
      <c r="AZ26" s="1726"/>
      <c r="BA26" s="745"/>
      <c r="BB26" s="745"/>
      <c r="BC26" s="1718" t="s">
        <v>403</v>
      </c>
      <c r="BD26" s="1718"/>
      <c r="BE26" s="1718"/>
      <c r="BF26" s="1718"/>
      <c r="BG26" s="1718"/>
      <c r="BH26" s="1718"/>
      <c r="BI26" s="1718"/>
      <c r="BJ26" s="1718"/>
      <c r="BK26" s="1718"/>
      <c r="BL26" s="1718"/>
      <c r="BM26" s="1718"/>
      <c r="BN26" s="1718"/>
      <c r="BO26" s="1718"/>
      <c r="BP26" s="1705"/>
      <c r="BQ26" s="1705"/>
      <c r="BR26" s="1705"/>
      <c r="BS26" s="1705"/>
      <c r="BT26" s="1705"/>
      <c r="BU26" s="1705"/>
      <c r="BV26" s="1705"/>
      <c r="BW26" s="1705"/>
      <c r="BX26" s="745"/>
      <c r="BY26" s="1719" t="s">
        <v>404</v>
      </c>
      <c r="BZ26" s="1719"/>
      <c r="CA26" s="1719"/>
    </row>
    <row r="27" spans="1:79" ht="20.100000000000001" customHeight="1" x14ac:dyDescent="0.3">
      <c r="A27" s="1724" t="s">
        <v>301</v>
      </c>
      <c r="B27" s="1724"/>
      <c r="C27" s="1724"/>
      <c r="D27" s="1724"/>
      <c r="E27" s="1724"/>
      <c r="F27" s="1724"/>
      <c r="G27" s="1724"/>
      <c r="H27" s="1724"/>
      <c r="I27" s="1724"/>
      <c r="J27" s="1724"/>
      <c r="K27" s="1724"/>
      <c r="L27" s="1724"/>
      <c r="M27" s="1724"/>
      <c r="N27" s="1705"/>
      <c r="O27" s="1705"/>
      <c r="P27" s="1705"/>
      <c r="Q27" s="1705"/>
      <c r="R27" s="1705"/>
      <c r="S27" s="1705"/>
      <c r="T27" s="1705"/>
      <c r="U27" s="1705"/>
      <c r="V27" s="745"/>
      <c r="W27" s="1719" t="s">
        <v>302</v>
      </c>
      <c r="X27" s="1719" t="s">
        <v>302</v>
      </c>
      <c r="Y27" s="1719"/>
      <c r="Z27" s="1719" t="s">
        <v>302</v>
      </c>
      <c r="AA27" s="1718" t="s">
        <v>365</v>
      </c>
      <c r="AB27" s="1718"/>
      <c r="AC27" s="1718"/>
      <c r="AD27" s="1718"/>
      <c r="AE27" s="1718"/>
      <c r="AF27" s="1718"/>
      <c r="AG27" s="1718"/>
      <c r="AH27" s="1718"/>
      <c r="AI27" s="1718"/>
      <c r="AJ27" s="1718"/>
      <c r="AK27" s="1718"/>
      <c r="AL27" s="1718"/>
      <c r="AM27" s="1718"/>
      <c r="AN27" s="1718"/>
      <c r="AO27" s="1705"/>
      <c r="AP27" s="1705"/>
      <c r="AQ27" s="1705"/>
      <c r="AR27" s="1705"/>
      <c r="AS27" s="1705"/>
      <c r="AT27" s="1705"/>
      <c r="AU27" s="1705"/>
      <c r="AV27" s="1705"/>
      <c r="AW27" s="745"/>
      <c r="AX27" s="1726" t="s">
        <v>366</v>
      </c>
      <c r="AY27" s="1726"/>
      <c r="AZ27" s="1726"/>
      <c r="BA27" s="745"/>
      <c r="BB27" s="745"/>
      <c r="BC27" s="1718" t="s">
        <v>405</v>
      </c>
      <c r="BD27" s="1718"/>
      <c r="BE27" s="1718"/>
      <c r="BF27" s="1718"/>
      <c r="BG27" s="1718"/>
      <c r="BH27" s="1718"/>
      <c r="BI27" s="1718"/>
      <c r="BJ27" s="1718"/>
      <c r="BK27" s="1718"/>
      <c r="BL27" s="1718"/>
      <c r="BM27" s="1718"/>
      <c r="BN27" s="1718"/>
      <c r="BO27" s="1718"/>
      <c r="BP27" s="1705"/>
      <c r="BQ27" s="1705"/>
      <c r="BR27" s="1705"/>
      <c r="BS27" s="1705"/>
      <c r="BT27" s="1705"/>
      <c r="BU27" s="1705"/>
      <c r="BV27" s="1705"/>
      <c r="BW27" s="1705"/>
      <c r="BX27" s="745"/>
      <c r="BY27" s="1719" t="s">
        <v>406</v>
      </c>
      <c r="BZ27" s="1719"/>
      <c r="CA27" s="1719"/>
    </row>
    <row r="28" spans="1:79" ht="20.100000000000001" customHeight="1" x14ac:dyDescent="0.3">
      <c r="A28" s="1724" t="s">
        <v>303</v>
      </c>
      <c r="B28" s="1724"/>
      <c r="C28" s="1724"/>
      <c r="D28" s="1724"/>
      <c r="E28" s="1724"/>
      <c r="F28" s="1724"/>
      <c r="G28" s="1724"/>
      <c r="H28" s="1724"/>
      <c r="I28" s="1724"/>
      <c r="J28" s="1724"/>
      <c r="K28" s="1724"/>
      <c r="L28" s="1724"/>
      <c r="M28" s="1724"/>
      <c r="N28" s="1705"/>
      <c r="O28" s="1705"/>
      <c r="P28" s="1705"/>
      <c r="Q28" s="1705"/>
      <c r="R28" s="1705"/>
      <c r="S28" s="1705"/>
      <c r="T28" s="1705"/>
      <c r="U28" s="1705"/>
      <c r="V28" s="745"/>
      <c r="W28" s="1719" t="s">
        <v>304</v>
      </c>
      <c r="X28" s="1719" t="s">
        <v>304</v>
      </c>
      <c r="Y28" s="1719"/>
      <c r="Z28" s="1719" t="s">
        <v>304</v>
      </c>
      <c r="AA28" s="1724"/>
      <c r="AB28" s="1724"/>
      <c r="AC28" s="1724"/>
      <c r="AD28" s="1724"/>
      <c r="AE28" s="1724"/>
      <c r="AF28" s="1724"/>
      <c r="AG28" s="1724"/>
      <c r="AH28" s="1724"/>
      <c r="AI28" s="1724"/>
      <c r="AJ28" s="1724"/>
      <c r="AK28" s="1724"/>
      <c r="AL28" s="1724"/>
      <c r="AM28" s="1724"/>
      <c r="AN28" s="1724"/>
      <c r="AO28" s="1725"/>
      <c r="AP28" s="1725"/>
      <c r="AQ28" s="1725"/>
      <c r="AR28" s="1725"/>
      <c r="AS28" s="1725"/>
      <c r="AT28" s="1725"/>
      <c r="AU28" s="1725"/>
      <c r="AV28" s="1725"/>
      <c r="AW28" s="745"/>
      <c r="AX28" s="238"/>
      <c r="AY28" s="745"/>
      <c r="AZ28" s="745"/>
      <c r="BA28" s="745"/>
      <c r="BB28" s="745"/>
      <c r="BC28" s="1718" t="s">
        <v>407</v>
      </c>
      <c r="BD28" s="1718"/>
      <c r="BE28" s="1718"/>
      <c r="BF28" s="1718"/>
      <c r="BG28" s="1718"/>
      <c r="BH28" s="1718"/>
      <c r="BI28" s="1718"/>
      <c r="BJ28" s="1718"/>
      <c r="BK28" s="1718"/>
      <c r="BL28" s="1718"/>
      <c r="BM28" s="1718"/>
      <c r="BN28" s="1718"/>
      <c r="BO28" s="1718"/>
      <c r="BP28" s="1705"/>
      <c r="BQ28" s="1705"/>
      <c r="BR28" s="1705"/>
      <c r="BS28" s="1705"/>
      <c r="BT28" s="1705"/>
      <c r="BU28" s="1705"/>
      <c r="BV28" s="1705"/>
      <c r="BW28" s="1705"/>
      <c r="BX28" s="745"/>
      <c r="BY28" s="1719" t="s">
        <v>408</v>
      </c>
      <c r="BZ28" s="1719"/>
      <c r="CA28" s="1719"/>
    </row>
    <row r="29" spans="1:79" ht="20.100000000000001" customHeight="1" x14ac:dyDescent="0.3">
      <c r="A29" s="1724" t="s">
        <v>305</v>
      </c>
      <c r="B29" s="1724"/>
      <c r="C29" s="1724"/>
      <c r="D29" s="1724"/>
      <c r="E29" s="1724"/>
      <c r="F29" s="1724"/>
      <c r="G29" s="1724"/>
      <c r="H29" s="1724"/>
      <c r="I29" s="1724"/>
      <c r="J29" s="1724"/>
      <c r="K29" s="1724"/>
      <c r="L29" s="1724"/>
      <c r="M29" s="1724"/>
      <c r="N29" s="1705"/>
      <c r="O29" s="1705"/>
      <c r="P29" s="1705"/>
      <c r="Q29" s="1705"/>
      <c r="R29" s="1705"/>
      <c r="S29" s="1705"/>
      <c r="T29" s="1705"/>
      <c r="U29" s="1705"/>
      <c r="V29" s="745"/>
      <c r="W29" s="1719" t="s">
        <v>306</v>
      </c>
      <c r="X29" s="1719" t="s">
        <v>306</v>
      </c>
      <c r="Y29" s="1719"/>
      <c r="Z29" s="1719" t="s">
        <v>306</v>
      </c>
      <c r="AA29" s="1724"/>
      <c r="AB29" s="1724"/>
      <c r="AC29" s="1724"/>
      <c r="AD29" s="1724"/>
      <c r="AE29" s="1724"/>
      <c r="AF29" s="1724"/>
      <c r="AG29" s="1724"/>
      <c r="AH29" s="1724"/>
      <c r="AI29" s="1724"/>
      <c r="AJ29" s="1724"/>
      <c r="AK29" s="1724"/>
      <c r="AL29" s="1724"/>
      <c r="AM29" s="1724"/>
      <c r="AN29" s="1724"/>
      <c r="AO29" s="1725"/>
      <c r="AP29" s="1725"/>
      <c r="AQ29" s="1725"/>
      <c r="AR29" s="1725"/>
      <c r="AS29" s="1725"/>
      <c r="AT29" s="1725"/>
      <c r="AU29" s="1725"/>
      <c r="AV29" s="1725"/>
      <c r="AW29" s="745"/>
      <c r="AX29" s="238"/>
      <c r="AY29" s="745"/>
      <c r="AZ29" s="745"/>
      <c r="BA29" s="745"/>
      <c r="BB29" s="745"/>
      <c r="BC29" s="1718" t="s">
        <v>409</v>
      </c>
      <c r="BD29" s="1718"/>
      <c r="BE29" s="1718"/>
      <c r="BF29" s="1718"/>
      <c r="BG29" s="1718"/>
      <c r="BH29" s="1718"/>
      <c r="BI29" s="1718"/>
      <c r="BJ29" s="1718"/>
      <c r="BK29" s="1718"/>
      <c r="BL29" s="1718"/>
      <c r="BM29" s="1718"/>
      <c r="BN29" s="1718"/>
      <c r="BO29" s="1718"/>
      <c r="BP29" s="1705"/>
      <c r="BQ29" s="1705"/>
      <c r="BR29" s="1705"/>
      <c r="BS29" s="1705"/>
      <c r="BT29" s="1705"/>
      <c r="BU29" s="1705"/>
      <c r="BV29" s="1705"/>
      <c r="BW29" s="1705"/>
      <c r="BX29" s="745"/>
      <c r="BY29" s="1719" t="s">
        <v>410</v>
      </c>
      <c r="BZ29" s="1719"/>
      <c r="CA29" s="1719"/>
    </row>
    <row r="30" spans="1:79" ht="20.100000000000001" customHeight="1" x14ac:dyDescent="0.3">
      <c r="A30" s="1724" t="s">
        <v>307</v>
      </c>
      <c r="B30" s="1724"/>
      <c r="C30" s="1724"/>
      <c r="D30" s="1724"/>
      <c r="E30" s="1724"/>
      <c r="F30" s="1724"/>
      <c r="G30" s="1724"/>
      <c r="H30" s="1724"/>
      <c r="I30" s="1724"/>
      <c r="J30" s="1724"/>
      <c r="K30" s="1724"/>
      <c r="L30" s="1724"/>
      <c r="M30" s="1724"/>
      <c r="N30" s="1705"/>
      <c r="O30" s="1705"/>
      <c r="P30" s="1705"/>
      <c r="Q30" s="1705"/>
      <c r="R30" s="1705"/>
      <c r="S30" s="1705"/>
      <c r="T30" s="1705"/>
      <c r="U30" s="1705"/>
      <c r="V30" s="745"/>
      <c r="W30" s="1719" t="s">
        <v>308</v>
      </c>
      <c r="X30" s="1719" t="s">
        <v>308</v>
      </c>
      <c r="Y30" s="1719"/>
      <c r="Z30" s="1719" t="s">
        <v>308</v>
      </c>
      <c r="AA30" s="1724"/>
      <c r="AB30" s="1724"/>
      <c r="AC30" s="1724"/>
      <c r="AD30" s="1724"/>
      <c r="AE30" s="1724"/>
      <c r="AF30" s="1724"/>
      <c r="AG30" s="1724"/>
      <c r="AH30" s="1724"/>
      <c r="AI30" s="1724"/>
      <c r="AJ30" s="1724"/>
      <c r="AK30" s="1724"/>
      <c r="AL30" s="1724"/>
      <c r="AM30" s="1724"/>
      <c r="AN30" s="1724"/>
      <c r="AO30" s="1725"/>
      <c r="AP30" s="1725"/>
      <c r="AQ30" s="1725"/>
      <c r="AR30" s="1725"/>
      <c r="AS30" s="1725"/>
      <c r="AT30" s="1725"/>
      <c r="AU30" s="1725"/>
      <c r="AV30" s="1725"/>
      <c r="AW30" s="745"/>
      <c r="AX30" s="238"/>
      <c r="AY30" s="745"/>
      <c r="AZ30" s="745"/>
      <c r="BA30" s="745"/>
      <c r="BB30" s="745"/>
      <c r="BC30" s="1718" t="s">
        <v>411</v>
      </c>
      <c r="BD30" s="1718"/>
      <c r="BE30" s="1718"/>
      <c r="BF30" s="1718"/>
      <c r="BG30" s="1718"/>
      <c r="BH30" s="1718"/>
      <c r="BI30" s="1718"/>
      <c r="BJ30" s="1718"/>
      <c r="BK30" s="1718"/>
      <c r="BL30" s="1718"/>
      <c r="BM30" s="1718"/>
      <c r="BN30" s="1718"/>
      <c r="BO30" s="1718"/>
      <c r="BP30" s="1705"/>
      <c r="BQ30" s="1705"/>
      <c r="BR30" s="1705"/>
      <c r="BS30" s="1705"/>
      <c r="BT30" s="1705"/>
      <c r="BU30" s="1705"/>
      <c r="BV30" s="1705"/>
      <c r="BW30" s="1705"/>
      <c r="BX30" s="745"/>
      <c r="BY30" s="1719" t="s">
        <v>412</v>
      </c>
      <c r="BZ30" s="1719"/>
      <c r="CA30" s="1719"/>
    </row>
    <row r="31" spans="1:79" ht="20.100000000000001" customHeight="1" x14ac:dyDescent="0.3">
      <c r="A31" s="1724" t="s">
        <v>309</v>
      </c>
      <c r="B31" s="1724"/>
      <c r="C31" s="1724"/>
      <c r="D31" s="1724"/>
      <c r="E31" s="1724"/>
      <c r="F31" s="1724"/>
      <c r="G31" s="1724"/>
      <c r="H31" s="1724"/>
      <c r="I31" s="1724"/>
      <c r="J31" s="1724"/>
      <c r="K31" s="1724"/>
      <c r="L31" s="1724"/>
      <c r="M31" s="1724"/>
      <c r="N31" s="1705"/>
      <c r="O31" s="1705"/>
      <c r="P31" s="1705"/>
      <c r="Q31" s="1705"/>
      <c r="R31" s="1705"/>
      <c r="S31" s="1705"/>
      <c r="T31" s="1705"/>
      <c r="U31" s="1705"/>
      <c r="V31" s="745"/>
      <c r="W31" s="1719" t="s">
        <v>310</v>
      </c>
      <c r="X31" s="1719" t="s">
        <v>310</v>
      </c>
      <c r="Y31" s="1719"/>
      <c r="Z31" s="1719" t="s">
        <v>310</v>
      </c>
      <c r="AA31" s="1724"/>
      <c r="AB31" s="1724"/>
      <c r="AC31" s="1724"/>
      <c r="AD31" s="1724"/>
      <c r="AE31" s="1724"/>
      <c r="AF31" s="1724"/>
      <c r="AG31" s="1724"/>
      <c r="AH31" s="1724"/>
      <c r="AI31" s="1724"/>
      <c r="AJ31" s="1724"/>
      <c r="AK31" s="1724"/>
      <c r="AL31" s="1724"/>
      <c r="AM31" s="1724"/>
      <c r="AN31" s="1724"/>
      <c r="AO31" s="1725"/>
      <c r="AP31" s="1725"/>
      <c r="AQ31" s="1725"/>
      <c r="AR31" s="1725"/>
      <c r="AS31" s="1725"/>
      <c r="AT31" s="1725"/>
      <c r="AU31" s="1725"/>
      <c r="AV31" s="1725"/>
      <c r="AW31" s="745"/>
      <c r="AX31" s="238"/>
      <c r="AY31" s="745"/>
      <c r="AZ31" s="745"/>
      <c r="BA31" s="745"/>
      <c r="BB31" s="745"/>
      <c r="BC31" s="1718" t="s">
        <v>413</v>
      </c>
      <c r="BD31" s="1718"/>
      <c r="BE31" s="1718"/>
      <c r="BF31" s="1718"/>
      <c r="BG31" s="1718"/>
      <c r="BH31" s="1718"/>
      <c r="BI31" s="1718"/>
      <c r="BJ31" s="1718"/>
      <c r="BK31" s="1718"/>
      <c r="BL31" s="1718"/>
      <c r="BM31" s="1718"/>
      <c r="BN31" s="1718"/>
      <c r="BO31" s="1718"/>
      <c r="BP31" s="1705"/>
      <c r="BQ31" s="1705"/>
      <c r="BR31" s="1705"/>
      <c r="BS31" s="1705"/>
      <c r="BT31" s="1705"/>
      <c r="BU31" s="1705"/>
      <c r="BV31" s="1705"/>
      <c r="BW31" s="1705"/>
      <c r="BX31" s="745"/>
      <c r="BY31" s="1719" t="s">
        <v>414</v>
      </c>
      <c r="BZ31" s="1719"/>
      <c r="CA31" s="1719"/>
    </row>
    <row r="32" spans="1:79" ht="20.100000000000001" customHeight="1" x14ac:dyDescent="0.3">
      <c r="A32" s="1724" t="s">
        <v>311</v>
      </c>
      <c r="B32" s="1724"/>
      <c r="C32" s="1724"/>
      <c r="D32" s="1724"/>
      <c r="E32" s="1724"/>
      <c r="F32" s="1724"/>
      <c r="G32" s="1724"/>
      <c r="H32" s="1724"/>
      <c r="I32" s="1724"/>
      <c r="J32" s="1724"/>
      <c r="K32" s="1724"/>
      <c r="L32" s="1724"/>
      <c r="M32" s="1724"/>
      <c r="N32" s="1705"/>
      <c r="O32" s="1705"/>
      <c r="P32" s="1705"/>
      <c r="Q32" s="1705"/>
      <c r="R32" s="1705"/>
      <c r="S32" s="1705"/>
      <c r="T32" s="1705"/>
      <c r="U32" s="1705"/>
      <c r="V32" s="745"/>
      <c r="W32" s="1719" t="s">
        <v>312</v>
      </c>
      <c r="X32" s="1719" t="s">
        <v>312</v>
      </c>
      <c r="Y32" s="1719"/>
      <c r="Z32" s="1719" t="s">
        <v>312</v>
      </c>
      <c r="AA32" s="1724"/>
      <c r="AB32" s="1724"/>
      <c r="AC32" s="1724"/>
      <c r="AD32" s="1724"/>
      <c r="AE32" s="1724"/>
      <c r="AF32" s="1724"/>
      <c r="AG32" s="1724"/>
      <c r="AH32" s="1724"/>
      <c r="AI32" s="1724"/>
      <c r="AJ32" s="1724"/>
      <c r="AK32" s="1724"/>
      <c r="AL32" s="1724"/>
      <c r="AM32" s="1724"/>
      <c r="AN32" s="1724"/>
      <c r="AO32" s="1725"/>
      <c r="AP32" s="1725"/>
      <c r="AQ32" s="1725"/>
      <c r="AR32" s="1725"/>
      <c r="AS32" s="1725"/>
      <c r="AT32" s="1725"/>
      <c r="AU32" s="1725"/>
      <c r="AV32" s="1725"/>
      <c r="AW32" s="745"/>
      <c r="AX32" s="238"/>
      <c r="AY32" s="745"/>
      <c r="AZ32" s="745"/>
      <c r="BA32" s="745"/>
      <c r="BB32" s="745"/>
      <c r="BC32" s="1718" t="s">
        <v>415</v>
      </c>
      <c r="BD32" s="1718"/>
      <c r="BE32" s="1718"/>
      <c r="BF32" s="1718"/>
      <c r="BG32" s="1718"/>
      <c r="BH32" s="1718"/>
      <c r="BI32" s="1718"/>
      <c r="BJ32" s="1718"/>
      <c r="BK32" s="1718"/>
      <c r="BL32" s="1718"/>
      <c r="BM32" s="1718"/>
      <c r="BN32" s="1718"/>
      <c r="BO32" s="1718"/>
      <c r="BP32" s="1705"/>
      <c r="BQ32" s="1705"/>
      <c r="BR32" s="1705"/>
      <c r="BS32" s="1705"/>
      <c r="BT32" s="1705"/>
      <c r="BU32" s="1705"/>
      <c r="BV32" s="1705"/>
      <c r="BW32" s="1705"/>
      <c r="BX32" s="745"/>
      <c r="BY32" s="1719" t="s">
        <v>416</v>
      </c>
      <c r="BZ32" s="1719"/>
      <c r="CA32" s="1719"/>
    </row>
    <row r="33" spans="1:79" ht="20.100000000000001" customHeight="1" x14ac:dyDescent="0.3">
      <c r="A33" s="1724" t="s">
        <v>313</v>
      </c>
      <c r="B33" s="1724"/>
      <c r="C33" s="1724"/>
      <c r="D33" s="1724"/>
      <c r="E33" s="1724"/>
      <c r="F33" s="1724"/>
      <c r="G33" s="1724"/>
      <c r="H33" s="1724"/>
      <c r="I33" s="1724"/>
      <c r="J33" s="1724"/>
      <c r="K33" s="1724"/>
      <c r="L33" s="1724"/>
      <c r="M33" s="1724"/>
      <c r="N33" s="1705"/>
      <c r="O33" s="1705"/>
      <c r="P33" s="1705"/>
      <c r="Q33" s="1705"/>
      <c r="R33" s="1705"/>
      <c r="S33" s="1705"/>
      <c r="T33" s="1705"/>
      <c r="U33" s="1705"/>
      <c r="V33" s="745"/>
      <c r="W33" s="1719" t="s">
        <v>314</v>
      </c>
      <c r="X33" s="1719" t="s">
        <v>314</v>
      </c>
      <c r="Y33" s="1719"/>
      <c r="Z33" s="1719" t="s">
        <v>314</v>
      </c>
      <c r="AA33" s="1724"/>
      <c r="AB33" s="1724"/>
      <c r="AC33" s="1724"/>
      <c r="AD33" s="1724"/>
      <c r="AE33" s="1724"/>
      <c r="AF33" s="1724"/>
      <c r="AG33" s="1724"/>
      <c r="AH33" s="1724"/>
      <c r="AI33" s="1724"/>
      <c r="AJ33" s="1724"/>
      <c r="AK33" s="1724"/>
      <c r="AL33" s="1724"/>
      <c r="AM33" s="1724"/>
      <c r="AN33" s="1724"/>
      <c r="AO33" s="1725"/>
      <c r="AP33" s="1725"/>
      <c r="AQ33" s="1725"/>
      <c r="AR33" s="1725"/>
      <c r="AS33" s="1725"/>
      <c r="AT33" s="1725"/>
      <c r="AU33" s="1725"/>
      <c r="AV33" s="1725"/>
      <c r="AW33" s="745"/>
      <c r="AX33" s="238"/>
      <c r="AY33" s="745"/>
      <c r="AZ33" s="745"/>
      <c r="BA33" s="745"/>
      <c r="BB33" s="745"/>
      <c r="BC33" s="1718" t="s">
        <v>417</v>
      </c>
      <c r="BD33" s="1718"/>
      <c r="BE33" s="1718"/>
      <c r="BF33" s="1718"/>
      <c r="BG33" s="1718"/>
      <c r="BH33" s="1718"/>
      <c r="BI33" s="1718"/>
      <c r="BJ33" s="1718"/>
      <c r="BK33" s="1718"/>
      <c r="BL33" s="1718"/>
      <c r="BM33" s="1718"/>
      <c r="BN33" s="1718"/>
      <c r="BO33" s="1718"/>
      <c r="BP33" s="1705"/>
      <c r="BQ33" s="1705"/>
      <c r="BR33" s="1705"/>
      <c r="BS33" s="1705"/>
      <c r="BT33" s="1705"/>
      <c r="BU33" s="1705"/>
      <c r="BV33" s="1705"/>
      <c r="BW33" s="1705"/>
      <c r="BX33" s="745"/>
      <c r="BY33" s="1719" t="s">
        <v>418</v>
      </c>
      <c r="BZ33" s="1719"/>
      <c r="CA33" s="1719"/>
    </row>
    <row r="34" spans="1:79" ht="20.100000000000001" customHeight="1" x14ac:dyDescent="0.3">
      <c r="A34" s="1724" t="s">
        <v>315</v>
      </c>
      <c r="B34" s="1724"/>
      <c r="C34" s="1724"/>
      <c r="D34" s="1724"/>
      <c r="E34" s="1724"/>
      <c r="F34" s="1724"/>
      <c r="G34" s="1724"/>
      <c r="H34" s="1724"/>
      <c r="I34" s="1724"/>
      <c r="J34" s="1724"/>
      <c r="K34" s="1724"/>
      <c r="L34" s="1724"/>
      <c r="M34" s="1724"/>
      <c r="N34" s="1705"/>
      <c r="O34" s="1705"/>
      <c r="P34" s="1705"/>
      <c r="Q34" s="1705"/>
      <c r="R34" s="1705"/>
      <c r="S34" s="1705"/>
      <c r="T34" s="1705"/>
      <c r="U34" s="1705"/>
      <c r="V34" s="745"/>
      <c r="W34" s="1719" t="s">
        <v>316</v>
      </c>
      <c r="X34" s="1719" t="s">
        <v>316</v>
      </c>
      <c r="Y34" s="1719"/>
      <c r="Z34" s="1719" t="s">
        <v>316</v>
      </c>
      <c r="AA34" s="1724"/>
      <c r="AB34" s="1724"/>
      <c r="AC34" s="1724"/>
      <c r="AD34" s="1724"/>
      <c r="AE34" s="1724"/>
      <c r="AF34" s="1724"/>
      <c r="AG34" s="1724"/>
      <c r="AH34" s="1724"/>
      <c r="AI34" s="1724"/>
      <c r="AJ34" s="1724"/>
      <c r="AK34" s="1724"/>
      <c r="AL34" s="1724"/>
      <c r="AM34" s="1724"/>
      <c r="AN34" s="1724"/>
      <c r="AO34" s="1725"/>
      <c r="AP34" s="1725"/>
      <c r="AQ34" s="1725"/>
      <c r="AR34" s="1725"/>
      <c r="AS34" s="1725"/>
      <c r="AT34" s="1725"/>
      <c r="AU34" s="1725"/>
      <c r="AV34" s="1725"/>
      <c r="AW34" s="745"/>
      <c r="AX34" s="238"/>
      <c r="AY34" s="745"/>
      <c r="AZ34" s="745"/>
      <c r="BA34" s="745"/>
      <c r="BB34" s="745"/>
      <c r="BC34" s="1718" t="s">
        <v>419</v>
      </c>
      <c r="BD34" s="1718"/>
      <c r="BE34" s="1718"/>
      <c r="BF34" s="1718"/>
      <c r="BG34" s="1718"/>
      <c r="BH34" s="1718"/>
      <c r="BI34" s="1718"/>
      <c r="BJ34" s="1718"/>
      <c r="BK34" s="1718"/>
      <c r="BL34" s="1718"/>
      <c r="BM34" s="1718"/>
      <c r="BN34" s="1718"/>
      <c r="BO34" s="1718"/>
      <c r="BP34" s="1705"/>
      <c r="BQ34" s="1705"/>
      <c r="BR34" s="1705"/>
      <c r="BS34" s="1705"/>
      <c r="BT34" s="1705"/>
      <c r="BU34" s="1705"/>
      <c r="BV34" s="1705"/>
      <c r="BW34" s="1705"/>
      <c r="BX34" s="745"/>
      <c r="BY34" s="1719" t="s">
        <v>420</v>
      </c>
      <c r="BZ34" s="1719"/>
      <c r="CA34" s="1719"/>
    </row>
    <row r="35" spans="1:79" ht="20.100000000000001" customHeight="1" x14ac:dyDescent="0.3">
      <c r="A35" s="1724" t="s">
        <v>317</v>
      </c>
      <c r="B35" s="1724"/>
      <c r="C35" s="1724"/>
      <c r="D35" s="1724"/>
      <c r="E35" s="1724"/>
      <c r="F35" s="1724"/>
      <c r="G35" s="1724"/>
      <c r="H35" s="1724"/>
      <c r="I35" s="1724"/>
      <c r="J35" s="1724"/>
      <c r="K35" s="1724"/>
      <c r="L35" s="1724"/>
      <c r="M35" s="1724"/>
      <c r="N35" s="1705"/>
      <c r="O35" s="1705"/>
      <c r="P35" s="1705"/>
      <c r="Q35" s="1705"/>
      <c r="R35" s="1705"/>
      <c r="S35" s="1705"/>
      <c r="T35" s="1705"/>
      <c r="U35" s="1705"/>
      <c r="V35" s="745"/>
      <c r="W35" s="1719" t="s">
        <v>318</v>
      </c>
      <c r="X35" s="1719" t="s">
        <v>318</v>
      </c>
      <c r="Y35" s="1719"/>
      <c r="Z35" s="1719" t="s">
        <v>318</v>
      </c>
      <c r="AA35" s="1724"/>
      <c r="AB35" s="1724"/>
      <c r="AC35" s="1724"/>
      <c r="AD35" s="1724"/>
      <c r="AE35" s="1724"/>
      <c r="AF35" s="1724"/>
      <c r="AG35" s="1724"/>
      <c r="AH35" s="1724"/>
      <c r="AI35" s="1724"/>
      <c r="AJ35" s="1724"/>
      <c r="AK35" s="1724"/>
      <c r="AL35" s="1724"/>
      <c r="AM35" s="1724"/>
      <c r="AN35" s="1724"/>
      <c r="AO35" s="1725"/>
      <c r="AP35" s="1725"/>
      <c r="AQ35" s="1725"/>
      <c r="AR35" s="1725"/>
      <c r="AS35" s="1725"/>
      <c r="AT35" s="1725"/>
      <c r="AU35" s="1725"/>
      <c r="AV35" s="1725"/>
      <c r="AW35" s="745"/>
      <c r="AX35" s="238"/>
      <c r="AY35" s="745"/>
      <c r="AZ35" s="745"/>
      <c r="BA35" s="745"/>
      <c r="BB35" s="745"/>
      <c r="BC35" s="1718" t="s">
        <v>421</v>
      </c>
      <c r="BD35" s="1718"/>
      <c r="BE35" s="1718"/>
      <c r="BF35" s="1718"/>
      <c r="BG35" s="1718"/>
      <c r="BH35" s="1718"/>
      <c r="BI35" s="1718"/>
      <c r="BJ35" s="1718"/>
      <c r="BK35" s="1718"/>
      <c r="BL35" s="1718"/>
      <c r="BM35" s="1718"/>
      <c r="BN35" s="1718"/>
      <c r="BO35" s="1718"/>
      <c r="BP35" s="1705"/>
      <c r="BQ35" s="1705"/>
      <c r="BR35" s="1705"/>
      <c r="BS35" s="1705"/>
      <c r="BT35" s="1705"/>
      <c r="BU35" s="1705"/>
      <c r="BV35" s="1705"/>
      <c r="BW35" s="1705"/>
      <c r="BX35" s="745"/>
      <c r="BY35" s="1719" t="s">
        <v>422</v>
      </c>
      <c r="BZ35" s="1719"/>
      <c r="CA35" s="1719"/>
    </row>
    <row r="36" spans="1:79" ht="20.100000000000001" customHeight="1" x14ac:dyDescent="0.3">
      <c r="A36" s="1724" t="s">
        <v>319</v>
      </c>
      <c r="B36" s="1724"/>
      <c r="C36" s="1724"/>
      <c r="D36" s="1724"/>
      <c r="E36" s="1724"/>
      <c r="F36" s="1724"/>
      <c r="G36" s="1724"/>
      <c r="H36" s="1724"/>
      <c r="I36" s="1724"/>
      <c r="J36" s="1724"/>
      <c r="K36" s="1724"/>
      <c r="L36" s="1724"/>
      <c r="M36" s="1724"/>
      <c r="N36" s="1705"/>
      <c r="O36" s="1705"/>
      <c r="P36" s="1705"/>
      <c r="Q36" s="1705"/>
      <c r="R36" s="1705"/>
      <c r="S36" s="1705"/>
      <c r="T36" s="1705"/>
      <c r="U36" s="1705"/>
      <c r="V36" s="745"/>
      <c r="W36" s="1719" t="s">
        <v>320</v>
      </c>
      <c r="X36" s="1719" t="s">
        <v>320</v>
      </c>
      <c r="Y36" s="1719"/>
      <c r="Z36" s="1719" t="s">
        <v>320</v>
      </c>
      <c r="AA36" s="1724"/>
      <c r="AB36" s="1724"/>
      <c r="AC36" s="1724"/>
      <c r="AD36" s="1724"/>
      <c r="AE36" s="1724"/>
      <c r="AF36" s="1724"/>
      <c r="AG36" s="1724"/>
      <c r="AH36" s="1724"/>
      <c r="AI36" s="1724"/>
      <c r="AJ36" s="1724"/>
      <c r="AK36" s="1724"/>
      <c r="AL36" s="1724"/>
      <c r="AM36" s="1724"/>
      <c r="AN36" s="1724"/>
      <c r="AO36" s="1725"/>
      <c r="AP36" s="1725"/>
      <c r="AQ36" s="1725"/>
      <c r="AR36" s="1725"/>
      <c r="AS36" s="1725"/>
      <c r="AT36" s="1725"/>
      <c r="AU36" s="1725"/>
      <c r="AV36" s="1725"/>
      <c r="AW36" s="745"/>
      <c r="AX36" s="238"/>
      <c r="AY36" s="745"/>
      <c r="AZ36" s="745"/>
      <c r="BA36" s="745"/>
      <c r="BB36" s="745"/>
      <c r="BC36" s="1718" t="s">
        <v>423</v>
      </c>
      <c r="BD36" s="1718"/>
      <c r="BE36" s="1718"/>
      <c r="BF36" s="1718"/>
      <c r="BG36" s="1718"/>
      <c r="BH36" s="1718"/>
      <c r="BI36" s="1718"/>
      <c r="BJ36" s="1718"/>
      <c r="BK36" s="1718"/>
      <c r="BL36" s="1718"/>
      <c r="BM36" s="1718"/>
      <c r="BN36" s="1718"/>
      <c r="BO36" s="1718"/>
      <c r="BP36" s="1705"/>
      <c r="BQ36" s="1705"/>
      <c r="BR36" s="1705"/>
      <c r="BS36" s="1705"/>
      <c r="BT36" s="1705"/>
      <c r="BU36" s="1705"/>
      <c r="BV36" s="1705"/>
      <c r="BW36" s="1705"/>
      <c r="BX36" s="745"/>
      <c r="BY36" s="1719" t="s">
        <v>424</v>
      </c>
      <c r="BZ36" s="1719"/>
      <c r="CA36" s="1719"/>
    </row>
    <row r="37" spans="1:79" ht="20.100000000000001" customHeight="1" x14ac:dyDescent="0.3">
      <c r="A37" s="1724" t="s">
        <v>321</v>
      </c>
      <c r="B37" s="1724"/>
      <c r="C37" s="1724"/>
      <c r="D37" s="1724"/>
      <c r="E37" s="1724"/>
      <c r="F37" s="1724"/>
      <c r="G37" s="1724"/>
      <c r="H37" s="1724"/>
      <c r="I37" s="1724"/>
      <c r="J37" s="1724"/>
      <c r="K37" s="1724"/>
      <c r="L37" s="1724"/>
      <c r="M37" s="1724"/>
      <c r="N37" s="1705"/>
      <c r="O37" s="1705"/>
      <c r="P37" s="1705"/>
      <c r="Q37" s="1705"/>
      <c r="R37" s="1705"/>
      <c r="S37" s="1705"/>
      <c r="T37" s="1705"/>
      <c r="U37" s="1705"/>
      <c r="V37" s="745"/>
      <c r="W37" s="1719" t="s">
        <v>322</v>
      </c>
      <c r="X37" s="1719" t="s">
        <v>322</v>
      </c>
      <c r="Y37" s="1719"/>
      <c r="Z37" s="1719" t="s">
        <v>322</v>
      </c>
      <c r="AA37" s="1724"/>
      <c r="AB37" s="1724"/>
      <c r="AC37" s="1724"/>
      <c r="AD37" s="1724"/>
      <c r="AE37" s="1724"/>
      <c r="AF37" s="1724"/>
      <c r="AG37" s="1724"/>
      <c r="AH37" s="1724"/>
      <c r="AI37" s="1724"/>
      <c r="AJ37" s="1724"/>
      <c r="AK37" s="1724"/>
      <c r="AL37" s="1724"/>
      <c r="AM37" s="1724"/>
      <c r="AN37" s="1724"/>
      <c r="AO37" s="1725"/>
      <c r="AP37" s="1725"/>
      <c r="AQ37" s="1725"/>
      <c r="AR37" s="1725"/>
      <c r="AS37" s="1725"/>
      <c r="AT37" s="1725"/>
      <c r="AU37" s="1725"/>
      <c r="AV37" s="1725"/>
      <c r="AW37" s="745"/>
      <c r="AX37" s="238"/>
      <c r="AY37" s="745"/>
      <c r="AZ37" s="745"/>
      <c r="BA37" s="745"/>
      <c r="BB37" s="745"/>
      <c r="BC37" s="1718" t="s">
        <v>425</v>
      </c>
      <c r="BD37" s="1718"/>
      <c r="BE37" s="1718"/>
      <c r="BF37" s="1718"/>
      <c r="BG37" s="1718"/>
      <c r="BH37" s="1718"/>
      <c r="BI37" s="1718"/>
      <c r="BJ37" s="1718"/>
      <c r="BK37" s="1718"/>
      <c r="BL37" s="1718"/>
      <c r="BM37" s="1718"/>
      <c r="BN37" s="1718"/>
      <c r="BO37" s="1718"/>
      <c r="BP37" s="1705"/>
      <c r="BQ37" s="1705"/>
      <c r="BR37" s="1705"/>
      <c r="BS37" s="1705"/>
      <c r="BT37" s="1705"/>
      <c r="BU37" s="1705"/>
      <c r="BV37" s="1705"/>
      <c r="BW37" s="1705"/>
      <c r="BX37" s="745"/>
      <c r="BY37" s="1719" t="s">
        <v>426</v>
      </c>
      <c r="BZ37" s="1719"/>
      <c r="CA37" s="1719"/>
    </row>
    <row r="38" spans="1:79" ht="20.100000000000001" customHeight="1" x14ac:dyDescent="0.3">
      <c r="A38" s="1724" t="s">
        <v>323</v>
      </c>
      <c r="B38" s="1724"/>
      <c r="C38" s="1724"/>
      <c r="D38" s="1724"/>
      <c r="E38" s="1724"/>
      <c r="F38" s="1724"/>
      <c r="G38" s="1724"/>
      <c r="H38" s="1724"/>
      <c r="I38" s="1724"/>
      <c r="J38" s="1724"/>
      <c r="K38" s="1724"/>
      <c r="L38" s="1724"/>
      <c r="M38" s="1724"/>
      <c r="N38" s="1705"/>
      <c r="O38" s="1705"/>
      <c r="P38" s="1705"/>
      <c r="Q38" s="1705"/>
      <c r="R38" s="1705"/>
      <c r="S38" s="1705"/>
      <c r="T38" s="1705"/>
      <c r="U38" s="1705"/>
      <c r="V38" s="745"/>
      <c r="W38" s="1719" t="s">
        <v>324</v>
      </c>
      <c r="X38" s="1719" t="s">
        <v>324</v>
      </c>
      <c r="Y38" s="1719"/>
      <c r="Z38" s="1719" t="s">
        <v>324</v>
      </c>
      <c r="AA38" s="1724"/>
      <c r="AB38" s="1724"/>
      <c r="AC38" s="1724"/>
      <c r="AD38" s="1724"/>
      <c r="AE38" s="1724"/>
      <c r="AF38" s="1724"/>
      <c r="AG38" s="1724"/>
      <c r="AH38" s="1724"/>
      <c r="AI38" s="1724"/>
      <c r="AJ38" s="1724"/>
      <c r="AK38" s="1724"/>
      <c r="AL38" s="1724"/>
      <c r="AM38" s="1724"/>
      <c r="AN38" s="1724"/>
      <c r="AO38" s="745"/>
      <c r="AP38" s="745"/>
      <c r="AQ38" s="745"/>
      <c r="AR38" s="745"/>
      <c r="AS38" s="745"/>
      <c r="AT38" s="745"/>
      <c r="AU38" s="745"/>
      <c r="AV38" s="745"/>
      <c r="AW38" s="745"/>
      <c r="AX38" s="745"/>
      <c r="AY38" s="745"/>
      <c r="AZ38" s="745"/>
      <c r="BA38" s="745"/>
      <c r="BB38" s="745"/>
      <c r="BC38" s="1718" t="s">
        <v>427</v>
      </c>
      <c r="BD38" s="1718"/>
      <c r="BE38" s="1718"/>
      <c r="BF38" s="1718"/>
      <c r="BG38" s="1718"/>
      <c r="BH38" s="1718"/>
      <c r="BI38" s="1718"/>
      <c r="BJ38" s="1718"/>
      <c r="BK38" s="1718"/>
      <c r="BL38" s="1718"/>
      <c r="BM38" s="1718"/>
      <c r="BN38" s="1718"/>
      <c r="BO38" s="1718"/>
      <c r="BP38" s="1705"/>
      <c r="BQ38" s="1705"/>
      <c r="BR38" s="1705"/>
      <c r="BS38" s="1705"/>
      <c r="BT38" s="1705"/>
      <c r="BU38" s="1705"/>
      <c r="BV38" s="1705"/>
      <c r="BW38" s="1705"/>
      <c r="BX38" s="745"/>
      <c r="BY38" s="1719" t="s">
        <v>428</v>
      </c>
      <c r="BZ38" s="1719"/>
      <c r="CA38" s="1719"/>
    </row>
    <row r="39" spans="1:79" ht="20.100000000000001" customHeight="1" x14ac:dyDescent="0.3">
      <c r="A39" s="1724" t="s">
        <v>325</v>
      </c>
      <c r="B39" s="1724"/>
      <c r="C39" s="1724"/>
      <c r="D39" s="1724"/>
      <c r="E39" s="1724"/>
      <c r="F39" s="1724"/>
      <c r="G39" s="1724"/>
      <c r="H39" s="1724"/>
      <c r="I39" s="1724"/>
      <c r="J39" s="1724"/>
      <c r="K39" s="1724"/>
      <c r="L39" s="1724"/>
      <c r="M39" s="1724"/>
      <c r="N39" s="1705"/>
      <c r="O39" s="1705"/>
      <c r="P39" s="1705"/>
      <c r="Q39" s="1705"/>
      <c r="R39" s="1705"/>
      <c r="S39" s="1705"/>
      <c r="T39" s="1705"/>
      <c r="U39" s="1705"/>
      <c r="V39" s="745"/>
      <c r="W39" s="1719" t="s">
        <v>326</v>
      </c>
      <c r="X39" s="1719" t="s">
        <v>326</v>
      </c>
      <c r="Y39" s="1719"/>
      <c r="Z39" s="1719" t="s">
        <v>326</v>
      </c>
      <c r="AA39" s="1724"/>
      <c r="AB39" s="1724"/>
      <c r="AC39" s="1724"/>
      <c r="AD39" s="1724"/>
      <c r="AE39" s="1724"/>
      <c r="AF39" s="1724"/>
      <c r="AG39" s="1724"/>
      <c r="AH39" s="1724"/>
      <c r="AI39" s="1724"/>
      <c r="AJ39" s="1724"/>
      <c r="AK39" s="1724"/>
      <c r="AL39" s="1724"/>
      <c r="AM39" s="1724"/>
      <c r="AN39" s="1724"/>
      <c r="AO39" s="745"/>
      <c r="AP39" s="745"/>
      <c r="AQ39" s="745"/>
      <c r="AR39" s="745"/>
      <c r="AS39" s="745"/>
      <c r="AT39" s="745"/>
      <c r="AU39" s="745"/>
      <c r="AV39" s="745"/>
      <c r="AW39" s="745"/>
      <c r="AX39" s="745"/>
      <c r="AY39" s="745"/>
      <c r="AZ39" s="745"/>
      <c r="BA39" s="745"/>
      <c r="BB39" s="745"/>
      <c r="BC39" s="1718" t="s">
        <v>429</v>
      </c>
      <c r="BD39" s="1718"/>
      <c r="BE39" s="1718"/>
      <c r="BF39" s="1718"/>
      <c r="BG39" s="1718"/>
      <c r="BH39" s="1718"/>
      <c r="BI39" s="1718"/>
      <c r="BJ39" s="1718"/>
      <c r="BK39" s="1718"/>
      <c r="BL39" s="1718"/>
      <c r="BM39" s="1718"/>
      <c r="BN39" s="1718"/>
      <c r="BO39" s="1718"/>
      <c r="BP39" s="1705"/>
      <c r="BQ39" s="1705"/>
      <c r="BR39" s="1705"/>
      <c r="BS39" s="1705"/>
      <c r="BT39" s="1705"/>
      <c r="BU39" s="1705"/>
      <c r="BV39" s="1705"/>
      <c r="BW39" s="1705"/>
      <c r="BX39" s="745"/>
      <c r="BY39" s="1719" t="s">
        <v>430</v>
      </c>
      <c r="BZ39" s="1719"/>
      <c r="CA39" s="1719"/>
    </row>
    <row r="40" spans="1:79" ht="20.100000000000001" customHeight="1" x14ac:dyDescent="0.3">
      <c r="A40" s="745"/>
      <c r="B40" s="745"/>
      <c r="C40" s="745"/>
      <c r="D40" s="745"/>
      <c r="E40" s="745"/>
      <c r="F40" s="745"/>
      <c r="G40" s="745"/>
      <c r="H40" s="745"/>
      <c r="I40" s="745"/>
      <c r="J40" s="745"/>
      <c r="K40" s="745"/>
      <c r="L40" s="745"/>
      <c r="M40" s="745"/>
      <c r="N40" s="745"/>
      <c r="O40" s="745"/>
      <c r="P40" s="745"/>
      <c r="Q40" s="745"/>
      <c r="R40" s="745"/>
      <c r="S40" s="745"/>
      <c r="T40" s="745"/>
      <c r="U40" s="745"/>
      <c r="V40" s="745"/>
      <c r="W40" s="745"/>
      <c r="X40" s="745"/>
      <c r="Y40" s="745"/>
      <c r="Z40" s="745"/>
      <c r="AA40" s="745"/>
      <c r="AB40" s="745"/>
      <c r="AC40" s="745"/>
      <c r="AD40" s="745"/>
      <c r="AE40" s="745"/>
      <c r="AF40" s="745"/>
      <c r="AG40" s="745"/>
      <c r="AH40" s="745"/>
      <c r="AI40" s="745"/>
      <c r="AJ40" s="745"/>
      <c r="AK40" s="745"/>
      <c r="AL40" s="745"/>
      <c r="AM40" s="745"/>
      <c r="AN40" s="745"/>
      <c r="AO40" s="745"/>
      <c r="AP40" s="745"/>
      <c r="AQ40" s="745"/>
      <c r="AR40" s="745"/>
      <c r="AS40" s="745"/>
      <c r="AT40" s="745"/>
      <c r="AU40" s="745"/>
      <c r="AV40" s="745"/>
      <c r="AW40" s="745"/>
      <c r="AX40" s="745"/>
      <c r="AY40" s="745"/>
      <c r="AZ40" s="745"/>
      <c r="BA40" s="745"/>
      <c r="BB40" s="745"/>
      <c r="BC40" s="1718" t="s">
        <v>431</v>
      </c>
      <c r="BD40" s="1718"/>
      <c r="BE40" s="1718"/>
      <c r="BF40" s="1718"/>
      <c r="BG40" s="1718"/>
      <c r="BH40" s="1718"/>
      <c r="BI40" s="1718"/>
      <c r="BJ40" s="1718"/>
      <c r="BK40" s="1718"/>
      <c r="BL40" s="1718"/>
      <c r="BM40" s="1718"/>
      <c r="BN40" s="1718"/>
      <c r="BO40" s="1718"/>
      <c r="BP40" s="1705"/>
      <c r="BQ40" s="1705"/>
      <c r="BR40" s="1705"/>
      <c r="BS40" s="1705"/>
      <c r="BT40" s="1705"/>
      <c r="BU40" s="1705"/>
      <c r="BV40" s="1705"/>
      <c r="BW40" s="1705"/>
      <c r="BX40" s="745"/>
      <c r="BY40" s="1719" t="s">
        <v>432</v>
      </c>
      <c r="BZ40" s="1719"/>
      <c r="CA40" s="1719"/>
    </row>
    <row r="41" spans="1:79" ht="19.5" thickBot="1" x14ac:dyDescent="0.35">
      <c r="A41" s="746"/>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746"/>
      <c r="AZ41" s="746"/>
      <c r="BA41" s="746"/>
      <c r="BB41" s="746"/>
      <c r="BC41" s="746"/>
      <c r="BD41" s="240"/>
      <c r="BE41" s="746"/>
      <c r="BF41" s="746"/>
      <c r="BG41" s="746"/>
      <c r="BH41" s="746"/>
      <c r="BI41" s="746"/>
      <c r="BJ41" s="746"/>
      <c r="BK41" s="746"/>
      <c r="BL41" s="746"/>
      <c r="BM41" s="746"/>
      <c r="BN41" s="746"/>
      <c r="BO41" s="746"/>
      <c r="BP41" s="1720"/>
      <c r="BQ41" s="1720"/>
      <c r="BR41" s="1720"/>
      <c r="BS41" s="1720"/>
      <c r="BT41" s="1720"/>
      <c r="BU41" s="1720"/>
      <c r="BV41" s="1720"/>
      <c r="BW41" s="1720"/>
      <c r="BX41" s="746"/>
      <c r="BY41" s="240"/>
      <c r="BZ41" s="746"/>
      <c r="CA41" s="746"/>
    </row>
    <row r="42" spans="1:79" ht="5.25" customHeight="1" x14ac:dyDescent="0.3">
      <c r="A42" s="745"/>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24"/>
      <c r="BE42" s="745"/>
      <c r="BF42" s="745"/>
      <c r="BG42" s="745"/>
      <c r="BH42" s="745"/>
      <c r="BI42" s="745"/>
      <c r="BJ42" s="745"/>
      <c r="BK42" s="745"/>
      <c r="BL42" s="745"/>
      <c r="BM42" s="745"/>
      <c r="BN42" s="745"/>
      <c r="BO42" s="745"/>
      <c r="BP42" s="747"/>
      <c r="BQ42" s="747"/>
      <c r="BR42" s="747"/>
      <c r="BS42" s="747"/>
      <c r="BT42" s="747"/>
      <c r="BU42" s="747"/>
      <c r="BV42" s="747"/>
      <c r="BW42" s="747"/>
      <c r="BX42" s="745"/>
      <c r="BY42" s="724"/>
      <c r="BZ42" s="745"/>
      <c r="CA42" s="745"/>
    </row>
    <row r="43" spans="1:79" x14ac:dyDescent="0.3">
      <c r="A43" s="297" t="str">
        <f>'40-16 PRES - MANDATORY'!A65:BV65</f>
        <v>DeCAF 40-15 + DeCAF 40-16, Apr 21, 2025</v>
      </c>
      <c r="B43" s="745"/>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230" t="s">
        <v>819</v>
      </c>
      <c r="AP43" s="230"/>
      <c r="AQ43" s="4"/>
      <c r="AR43" s="4"/>
      <c r="AS43" s="4"/>
      <c r="AT43" s="4"/>
      <c r="AU43" s="1689" t="str">
        <f>IF('DATA ENTRY SHEET'!AQ61&gt;0,'DATA ENTRY SHEET'!AQ61,"")</f>
        <v/>
      </c>
      <c r="AV43" s="1689" t="e">
        <f>IF(#REF!&gt;0,#REF!,"")</f>
        <v>#REF!</v>
      </c>
      <c r="AW43" s="1689" t="e">
        <f>IF(#REF!&gt;0,#REF!,"")</f>
        <v>#REF!</v>
      </c>
      <c r="AX43" s="1689" t="e">
        <f>IF(#REF!&gt;0,#REF!,"")</f>
        <v>#REF!</v>
      </c>
      <c r="AY43" s="1689" t="e">
        <f>IF(#REF!&gt;0,#REF!,"")</f>
        <v>#REF!</v>
      </c>
      <c r="AZ43" s="745"/>
      <c r="BA43" s="745"/>
      <c r="BB43" s="745"/>
      <c r="BC43" s="745"/>
      <c r="BD43" s="745"/>
      <c r="BE43" s="745"/>
      <c r="BF43" s="745"/>
      <c r="BG43" s="745"/>
      <c r="BH43" s="745"/>
      <c r="BI43" s="745"/>
      <c r="BJ43" s="745"/>
      <c r="BK43" s="745"/>
      <c r="BL43" s="745"/>
      <c r="BM43" s="748"/>
      <c r="BN43" s="748"/>
      <c r="BO43" s="748"/>
      <c r="BP43" s="748"/>
      <c r="BQ43" s="1721" t="s">
        <v>40</v>
      </c>
      <c r="BR43" s="1722"/>
      <c r="BS43" s="1722"/>
      <c r="BT43" s="1722"/>
      <c r="BU43" s="1723"/>
      <c r="BV43" s="749"/>
      <c r="BW43" s="748" t="s">
        <v>41</v>
      </c>
      <c r="BX43" s="749"/>
      <c r="BY43" s="750"/>
      <c r="BZ43" s="750"/>
      <c r="CA43" s="750"/>
    </row>
    <row r="44" spans="1:79" x14ac:dyDescent="0.3">
      <c r="BD44" s="296"/>
      <c r="BP44" s="1717"/>
      <c r="BQ44" s="1717"/>
      <c r="BR44" s="1717"/>
      <c r="BS44" s="1717"/>
      <c r="BT44" s="1717"/>
      <c r="BU44" s="1717"/>
      <c r="BV44" s="1717"/>
      <c r="BW44" s="1717"/>
      <c r="BY44" s="296"/>
    </row>
    <row r="45" spans="1:79" x14ac:dyDescent="0.3">
      <c r="BD45" s="296"/>
      <c r="BP45" s="1717"/>
      <c r="BQ45" s="1717"/>
      <c r="BR45" s="1717"/>
      <c r="BS45" s="1717"/>
      <c r="BT45" s="1717"/>
      <c r="BU45" s="1717"/>
      <c r="BV45" s="1717"/>
      <c r="BW45" s="1717"/>
      <c r="BY45" s="296"/>
    </row>
    <row r="46" spans="1:79" x14ac:dyDescent="0.3">
      <c r="BD46" s="296"/>
      <c r="BP46" s="1717"/>
      <c r="BQ46" s="1717"/>
      <c r="BR46" s="1717"/>
      <c r="BS46" s="1717"/>
      <c r="BT46" s="1717"/>
      <c r="BU46" s="1717"/>
      <c r="BV46" s="1717"/>
      <c r="BW46" s="1717"/>
      <c r="BY46" s="296"/>
    </row>
    <row r="47" spans="1:79" x14ac:dyDescent="0.3">
      <c r="BD47" s="296"/>
      <c r="BP47" s="1717"/>
      <c r="BQ47" s="1717"/>
      <c r="BR47" s="1717"/>
      <c r="BS47" s="1717"/>
      <c r="BT47" s="1717"/>
      <c r="BU47" s="1717"/>
      <c r="BV47" s="1717"/>
      <c r="BW47" s="1717"/>
      <c r="BY47" s="296"/>
    </row>
    <row r="51" spans="1:80" x14ac:dyDescent="0.3">
      <c r="A51" s="295"/>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row>
    <row r="52" spans="1:80" ht="3.75" customHeight="1" x14ac:dyDescent="0.3">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row>
    <row r="53" spans="1:80" x14ac:dyDescent="0.3">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row>
    <row r="77" spans="1:80" ht="19.5" thickBot="1" x14ac:dyDescent="0.3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3">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row>
  </sheetData>
  <sheetProtection algorithmName="SHA-512" hashValue="ph+/nf4umUjFyw6A2npdvWorA5U/x+kumDPNZ5KEwf+s21Ti4awbHxAQielStnfdSzmYijRoLHtXEunQO7ZZFA==" saltValue="6O4oV/S9LUFAUaXVftDW2w==" spinCount="100000" sheet="1" selectLockedCells="1"/>
  <mergeCells count="296">
    <mergeCell ref="BC6:BO6"/>
    <mergeCell ref="BP6:BW6"/>
    <mergeCell ref="BY6:CA6"/>
    <mergeCell ref="A7:M7"/>
    <mergeCell ref="N7:U7"/>
    <mergeCell ref="W7:Z7"/>
    <mergeCell ref="A6:M6"/>
    <mergeCell ref="N6:U6"/>
    <mergeCell ref="W6:Z6"/>
    <mergeCell ref="AB6:AN6"/>
    <mergeCell ref="AO6:AV6"/>
    <mergeCell ref="AX6:AZ6"/>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A10:M10"/>
    <mergeCell ref="N10:U10"/>
    <mergeCell ref="W10:Z10"/>
    <mergeCell ref="AA10:AN10"/>
    <mergeCell ref="AO10:AV10"/>
    <mergeCell ref="AX10:AZ10"/>
    <mergeCell ref="BC10:BO10"/>
    <mergeCell ref="BP10:BW10"/>
    <mergeCell ref="BY10:CA10"/>
    <mergeCell ref="A11:M11"/>
    <mergeCell ref="N11:U11"/>
    <mergeCell ref="W11:Z11"/>
    <mergeCell ref="AA11:AN11"/>
    <mergeCell ref="AO11:AV11"/>
    <mergeCell ref="AX11:AZ11"/>
    <mergeCell ref="BC11:BO11"/>
    <mergeCell ref="BP11:BW11"/>
    <mergeCell ref="BY11:CA11"/>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4:M14"/>
    <mergeCell ref="N14:U14"/>
    <mergeCell ref="W14:Z14"/>
    <mergeCell ref="AA14:AN14"/>
    <mergeCell ref="AO14:AV14"/>
    <mergeCell ref="AX14:AZ14"/>
    <mergeCell ref="BC14:BO14"/>
    <mergeCell ref="BP14:BW14"/>
    <mergeCell ref="BY14:CA14"/>
    <mergeCell ref="A15:M15"/>
    <mergeCell ref="N15:U15"/>
    <mergeCell ref="W15:Z15"/>
    <mergeCell ref="AA15:AN15"/>
    <mergeCell ref="AO15:AV15"/>
    <mergeCell ref="AX15:AZ15"/>
    <mergeCell ref="BC15:BO15"/>
    <mergeCell ref="BP15:BW15"/>
    <mergeCell ref="BY15:CA15"/>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8:M18"/>
    <mergeCell ref="N18:U18"/>
    <mergeCell ref="W18:Z18"/>
    <mergeCell ref="AA18:AN18"/>
    <mergeCell ref="AO18:AV18"/>
    <mergeCell ref="AX18:AZ18"/>
    <mergeCell ref="BC18:BO18"/>
    <mergeCell ref="BP18:BW18"/>
    <mergeCell ref="BY18:CA18"/>
    <mergeCell ref="A19:M19"/>
    <mergeCell ref="N19:U19"/>
    <mergeCell ref="W19:Z19"/>
    <mergeCell ref="AA19:AN19"/>
    <mergeCell ref="AO19:AV19"/>
    <mergeCell ref="AX19:AZ19"/>
    <mergeCell ref="BC19:BO19"/>
    <mergeCell ref="BP19:BW19"/>
    <mergeCell ref="BY19:CA19"/>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22:M22"/>
    <mergeCell ref="N22:U22"/>
    <mergeCell ref="W22:Z22"/>
    <mergeCell ref="AA22:AN22"/>
    <mergeCell ref="AO22:AV22"/>
    <mergeCell ref="AX22:AZ22"/>
    <mergeCell ref="BC22:BO22"/>
    <mergeCell ref="BP22:BW22"/>
    <mergeCell ref="BY22:CA22"/>
    <mergeCell ref="A23:M23"/>
    <mergeCell ref="N23:U23"/>
    <mergeCell ref="W23:Z23"/>
    <mergeCell ref="AA23:AN23"/>
    <mergeCell ref="AO23:AV23"/>
    <mergeCell ref="AX23:AZ23"/>
    <mergeCell ref="BC23:BO23"/>
    <mergeCell ref="BP23:BW23"/>
    <mergeCell ref="BY23:CA23"/>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6:M26"/>
    <mergeCell ref="N26:U26"/>
    <mergeCell ref="W26:Z26"/>
    <mergeCell ref="AA26:AN26"/>
    <mergeCell ref="AO26:AV26"/>
    <mergeCell ref="AX26:AZ26"/>
    <mergeCell ref="BC26:BO26"/>
    <mergeCell ref="BP26:BW26"/>
    <mergeCell ref="BY26:CA26"/>
    <mergeCell ref="A27:M27"/>
    <mergeCell ref="N27:U27"/>
    <mergeCell ref="W27:Z27"/>
    <mergeCell ref="AA27:AN27"/>
    <mergeCell ref="AO27:AV27"/>
    <mergeCell ref="AX27:AZ27"/>
    <mergeCell ref="BC27:BO27"/>
    <mergeCell ref="BP27:BW27"/>
    <mergeCell ref="BY27:CA27"/>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44:BW44"/>
    <mergeCell ref="BP45:BW45"/>
    <mergeCell ref="BP46:BW46"/>
    <mergeCell ref="BP47:BW47"/>
    <mergeCell ref="BC40:BO40"/>
    <mergeCell ref="BP40:BW40"/>
    <mergeCell ref="BY40:CA40"/>
    <mergeCell ref="BP41:BW41"/>
    <mergeCell ref="AU43:AY43"/>
    <mergeCell ref="BQ43:BU43"/>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28515625" defaultRowHeight="15" x14ac:dyDescent="0.25"/>
  <cols>
    <col min="1" max="9" width="1.7109375" style="293" customWidth="1"/>
    <col min="10" max="21" width="2.28515625" style="293" customWidth="1"/>
    <col min="22" max="22" width="3.5703125" style="293" customWidth="1"/>
    <col min="23" max="46" width="1.7109375" style="293" customWidth="1"/>
    <col min="47" max="58" width="2.28515625" style="293" customWidth="1"/>
    <col min="59" max="59" width="3.5703125" style="293" customWidth="1"/>
    <col min="60" max="83" width="1.7109375" style="293" customWidth="1"/>
    <col min="84" max="95" width="2.28515625" style="293" customWidth="1"/>
    <col min="96" max="96" width="3.5703125" style="293" customWidth="1"/>
    <col min="97" max="112" width="1.7109375" style="293" customWidth="1"/>
    <col min="113" max="113" width="20.7109375" style="293" bestFit="1" customWidth="1"/>
    <col min="114" max="16384" width="9.28515625" style="293"/>
  </cols>
  <sheetData>
    <row r="1" spans="1:113" x14ac:dyDescent="0.25">
      <c r="A1" s="114" t="s">
        <v>7</v>
      </c>
      <c r="B1" s="429"/>
      <c r="C1" s="429"/>
      <c r="D1" s="429"/>
      <c r="E1" s="429"/>
      <c r="F1" s="429"/>
      <c r="G1" s="429"/>
      <c r="H1" s="429"/>
      <c r="I1" s="1109" t="str">
        <f>IF(NOT('DATA ENTRY SHEET'!C4=""),'DATA ENTRY SHEET'!$C$4,"")</f>
        <v/>
      </c>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13" t="s">
        <v>549</v>
      </c>
      <c r="CN1" s="429"/>
      <c r="CO1" s="429"/>
      <c r="CP1" s="429"/>
      <c r="CQ1" s="429"/>
      <c r="CR1" s="429"/>
      <c r="CS1" s="1280" t="str">
        <f>IF('DATA ENTRY SHEET'!C8&lt;&gt;"",IF('DATA ENTRY SHEET'!E8&lt;&gt;"",'DATA ENTRY SHEET'!H8&amp;"-01/"&amp;'DATA ENTRY SHEET'!H8&amp;"-02",'DATA ENTRY SHEET'!H8&amp;"-01"),IF('DATA ENTRY SHEET'!E8&lt;&gt;"",'DATA ENTRY SHEET'!H8&amp;"-02",""))</f>
        <v/>
      </c>
      <c r="CT1" s="1280"/>
      <c r="CU1" s="1280"/>
      <c r="CV1" s="1280"/>
      <c r="CW1" s="1280"/>
      <c r="CX1" s="1280"/>
      <c r="CY1" s="1280"/>
      <c r="CZ1" s="1280"/>
      <c r="DA1" s="1280"/>
      <c r="DB1" s="1280"/>
      <c r="DC1" s="1280"/>
      <c r="DD1" s="1280"/>
      <c r="DE1" s="1280"/>
      <c r="DF1" s="1280"/>
      <c r="DG1" s="1280"/>
      <c r="DH1" s="740"/>
    </row>
    <row r="2" spans="1:113" ht="15.75" thickBot="1" x14ac:dyDescent="0.3">
      <c r="A2" s="713" t="s">
        <v>8</v>
      </c>
      <c r="B2" s="738"/>
      <c r="C2" s="738"/>
      <c r="D2" s="738"/>
      <c r="E2" s="738"/>
      <c r="F2" s="738"/>
      <c r="G2" s="738"/>
      <c r="H2" s="738"/>
      <c r="I2" s="1279" t="str">
        <f>IF(NOT('DATA ENTRY SHEET'!$C$6=""),'DATA ENTRY SHEET'!$C$6,"")</f>
        <v/>
      </c>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738"/>
      <c r="AH2" s="738"/>
      <c r="AI2" s="186" t="s">
        <v>793</v>
      </c>
      <c r="AJ2" s="738"/>
      <c r="AK2" s="738"/>
      <c r="AL2" s="738"/>
      <c r="AM2" s="738"/>
      <c r="AN2" s="738"/>
      <c r="AO2" s="738"/>
      <c r="AP2" s="738"/>
      <c r="AQ2" s="738"/>
      <c r="AR2" s="738"/>
      <c r="AS2" s="738"/>
      <c r="AT2" s="187" t="s">
        <v>550</v>
      </c>
      <c r="AU2" s="1279" t="str">
        <f>IF(NOT('DATA ENTRY SHEET'!$AL$3=""),'DATA ENTRY SHEET'!$AL$3,"")</f>
        <v/>
      </c>
      <c r="AV2" s="1279"/>
      <c r="AW2" s="1279"/>
      <c r="AX2" s="1279"/>
      <c r="AY2" s="1279"/>
      <c r="AZ2" s="1279"/>
      <c r="BA2" s="1279"/>
      <c r="BB2" s="1279"/>
      <c r="BC2" s="1279"/>
      <c r="BD2" s="1279"/>
      <c r="BE2" s="1279"/>
      <c r="BF2" s="1279"/>
      <c r="BG2" s="1279"/>
      <c r="BH2" s="1279"/>
      <c r="BI2" s="1279"/>
      <c r="BJ2" s="1279"/>
      <c r="BK2" s="1279"/>
      <c r="BL2" s="1279"/>
      <c r="BM2" s="1279"/>
      <c r="BN2" s="1279"/>
      <c r="BO2" s="1279"/>
      <c r="BP2" s="1279"/>
      <c r="BQ2" s="1279"/>
      <c r="BR2" s="1279"/>
      <c r="BS2" s="1279"/>
      <c r="BT2" s="1279"/>
      <c r="BU2" s="1740" t="s">
        <v>10</v>
      </c>
      <c r="BV2" s="1740"/>
      <c r="BW2" s="1279" t="str">
        <f>IF(NOT('DATA ENTRY SHEET'!$AS$3=""),'DATA ENTRY SHEET'!$AS$3,"")</f>
        <v/>
      </c>
      <c r="BX2" s="1279"/>
      <c r="BY2" s="1279"/>
      <c r="BZ2" s="1279"/>
      <c r="CA2" s="1279"/>
      <c r="CB2" s="1279"/>
      <c r="CC2" s="1279"/>
      <c r="CD2" s="1279"/>
      <c r="CE2" s="1279"/>
      <c r="CF2" s="1279"/>
      <c r="CG2" s="1279"/>
      <c r="CH2" s="1279"/>
      <c r="CI2" s="1279"/>
      <c r="CJ2" s="1279"/>
      <c r="CK2" s="1279"/>
      <c r="CL2" s="1279"/>
      <c r="CM2" s="1279"/>
      <c r="CN2" s="1279"/>
      <c r="CO2" s="1279"/>
      <c r="CP2" s="1279"/>
      <c r="CQ2" s="1279"/>
      <c r="CR2" s="1279"/>
      <c r="CS2" s="1279"/>
      <c r="CT2" s="1279"/>
      <c r="CU2" s="1279"/>
      <c r="CV2" s="1279"/>
      <c r="CW2" s="1279"/>
      <c r="CX2" s="1279"/>
      <c r="CY2" s="1279"/>
      <c r="CZ2" s="1279"/>
      <c r="DA2" s="1279"/>
      <c r="DB2" s="1279"/>
      <c r="DC2" s="1279"/>
      <c r="DD2" s="1279"/>
      <c r="DE2" s="1279"/>
      <c r="DF2" s="1279"/>
      <c r="DG2" s="1279"/>
      <c r="DH2" s="740"/>
    </row>
    <row r="3" spans="1:113" ht="30" customHeight="1" thickBot="1" x14ac:dyDescent="0.3">
      <c r="A3" s="1276" t="s">
        <v>866</v>
      </c>
      <c r="B3" s="1276"/>
      <c r="C3" s="1276"/>
      <c r="D3" s="1276"/>
      <c r="E3" s="1276"/>
      <c r="F3" s="1276"/>
      <c r="G3" s="1276"/>
      <c r="H3" s="1276"/>
      <c r="I3" s="1276"/>
      <c r="J3" s="1276" t="s">
        <v>551</v>
      </c>
      <c r="K3" s="1276"/>
      <c r="L3" s="1276"/>
      <c r="M3" s="1276"/>
      <c r="N3" s="1276"/>
      <c r="O3" s="1276"/>
      <c r="P3" s="1276"/>
      <c r="Q3" s="1276"/>
      <c r="R3" s="1276"/>
      <c r="S3" s="1276"/>
      <c r="T3" s="1276"/>
      <c r="U3" s="1276"/>
      <c r="V3" s="1276"/>
      <c r="W3" s="1276" t="s">
        <v>63</v>
      </c>
      <c r="X3" s="1276"/>
      <c r="Y3" s="1276"/>
      <c r="Z3" s="1276"/>
      <c r="AA3" s="1276"/>
      <c r="AB3" s="1276"/>
      <c r="AC3" s="1276"/>
      <c r="AD3" s="1276"/>
      <c r="AE3" s="1276"/>
      <c r="AF3" s="1276"/>
      <c r="AG3" s="1277" t="s">
        <v>552</v>
      </c>
      <c r="AH3" s="1277"/>
      <c r="AI3" s="1277"/>
      <c r="AJ3" s="1277"/>
      <c r="AK3" s="1278"/>
      <c r="AL3" s="1276" t="s">
        <v>866</v>
      </c>
      <c r="AM3" s="1276"/>
      <c r="AN3" s="1276"/>
      <c r="AO3" s="1276"/>
      <c r="AP3" s="1276"/>
      <c r="AQ3" s="1276"/>
      <c r="AR3" s="1276"/>
      <c r="AS3" s="1276"/>
      <c r="AT3" s="1276"/>
      <c r="AU3" s="1276" t="s">
        <v>551</v>
      </c>
      <c r="AV3" s="1276"/>
      <c r="AW3" s="1276"/>
      <c r="AX3" s="1276"/>
      <c r="AY3" s="1276"/>
      <c r="AZ3" s="1276"/>
      <c r="BA3" s="1276"/>
      <c r="BB3" s="1276"/>
      <c r="BC3" s="1276"/>
      <c r="BD3" s="1276"/>
      <c r="BE3" s="1276"/>
      <c r="BF3" s="1276"/>
      <c r="BG3" s="1276"/>
      <c r="BH3" s="1276" t="s">
        <v>63</v>
      </c>
      <c r="BI3" s="1276"/>
      <c r="BJ3" s="1276"/>
      <c r="BK3" s="1276"/>
      <c r="BL3" s="1276"/>
      <c r="BM3" s="1276"/>
      <c r="BN3" s="1276"/>
      <c r="BO3" s="1276"/>
      <c r="BP3" s="1276"/>
      <c r="BQ3" s="1276"/>
      <c r="BR3" s="1277" t="s">
        <v>552</v>
      </c>
      <c r="BS3" s="1277"/>
      <c r="BT3" s="1277"/>
      <c r="BU3" s="1277"/>
      <c r="BV3" s="1278"/>
      <c r="BW3" s="1276" t="s">
        <v>866</v>
      </c>
      <c r="BX3" s="1276"/>
      <c r="BY3" s="1276"/>
      <c r="BZ3" s="1276"/>
      <c r="CA3" s="1276"/>
      <c r="CB3" s="1276"/>
      <c r="CC3" s="1276"/>
      <c r="CD3" s="1276"/>
      <c r="CE3" s="1276"/>
      <c r="CF3" s="1276" t="s">
        <v>551</v>
      </c>
      <c r="CG3" s="1276"/>
      <c r="CH3" s="1276"/>
      <c r="CI3" s="1276"/>
      <c r="CJ3" s="1276"/>
      <c r="CK3" s="1276"/>
      <c r="CL3" s="1276"/>
      <c r="CM3" s="1276"/>
      <c r="CN3" s="1276"/>
      <c r="CO3" s="1276"/>
      <c r="CP3" s="1276"/>
      <c r="CQ3" s="1276"/>
      <c r="CR3" s="1276"/>
      <c r="CS3" s="1276" t="s">
        <v>63</v>
      </c>
      <c r="CT3" s="1276"/>
      <c r="CU3" s="1276"/>
      <c r="CV3" s="1276"/>
      <c r="CW3" s="1276"/>
      <c r="CX3" s="1276"/>
      <c r="CY3" s="1276"/>
      <c r="CZ3" s="1276"/>
      <c r="DA3" s="1276"/>
      <c r="DB3" s="1276"/>
      <c r="DC3" s="1277" t="s">
        <v>552</v>
      </c>
      <c r="DD3" s="1277"/>
      <c r="DE3" s="1277"/>
      <c r="DF3" s="1277"/>
      <c r="DG3" s="1278"/>
      <c r="DI3" s="569" t="s">
        <v>1106</v>
      </c>
    </row>
    <row r="4" spans="1:113" x14ac:dyDescent="0.25">
      <c r="A4" s="1738"/>
      <c r="B4" s="1738"/>
      <c r="C4" s="1738"/>
      <c r="D4" s="1738"/>
      <c r="E4" s="1738"/>
      <c r="F4" s="1738"/>
      <c r="G4" s="1738"/>
      <c r="H4" s="1738"/>
      <c r="I4" s="1739"/>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736"/>
      <c r="AH4" s="1736"/>
      <c r="AI4" s="1736"/>
      <c r="AJ4" s="1736"/>
      <c r="AK4" s="1737"/>
      <c r="AL4" s="1738"/>
      <c r="AM4" s="1738"/>
      <c r="AN4" s="1738"/>
      <c r="AO4" s="1738"/>
      <c r="AP4" s="1738"/>
      <c r="AQ4" s="1738"/>
      <c r="AR4" s="1738"/>
      <c r="AS4" s="1738"/>
      <c r="AT4" s="1739"/>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736"/>
      <c r="BS4" s="1736"/>
      <c r="BT4" s="1736"/>
      <c r="BU4" s="1736"/>
      <c r="BV4" s="1737"/>
      <c r="BW4" s="1738"/>
      <c r="BX4" s="1738"/>
      <c r="BY4" s="1738"/>
      <c r="BZ4" s="1738"/>
      <c r="CA4" s="1738"/>
      <c r="CB4" s="1738"/>
      <c r="CC4" s="1738"/>
      <c r="CD4" s="1738"/>
      <c r="CE4" s="1739"/>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736"/>
      <c r="DD4" s="1736"/>
      <c r="DE4" s="1736"/>
      <c r="DF4" s="1736"/>
      <c r="DG4" s="1737"/>
    </row>
    <row r="5" spans="1:113" x14ac:dyDescent="0.25">
      <c r="A5" s="1734"/>
      <c r="B5" s="1734"/>
      <c r="C5" s="1734"/>
      <c r="D5" s="1734"/>
      <c r="E5" s="1734"/>
      <c r="F5" s="1734"/>
      <c r="G5" s="1734"/>
      <c r="H5" s="1734"/>
      <c r="I5" s="1735"/>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G5" s="1732"/>
      <c r="AH5" s="1732"/>
      <c r="AI5" s="1732"/>
      <c r="AJ5" s="1732"/>
      <c r="AK5" s="1733"/>
      <c r="AL5" s="1734"/>
      <c r="AM5" s="1734"/>
      <c r="AN5" s="1734"/>
      <c r="AO5" s="1734"/>
      <c r="AP5" s="1734"/>
      <c r="AQ5" s="1734"/>
      <c r="AR5" s="1734"/>
      <c r="AS5" s="1734"/>
      <c r="AT5" s="1735"/>
      <c r="AU5" s="1258"/>
      <c r="AV5" s="1258"/>
      <c r="AW5" s="1258"/>
      <c r="AX5" s="1258"/>
      <c r="AY5" s="1258"/>
      <c r="AZ5" s="1258"/>
      <c r="BA5" s="1258"/>
      <c r="BB5" s="1258"/>
      <c r="BC5" s="1258"/>
      <c r="BD5" s="1258"/>
      <c r="BE5" s="1258"/>
      <c r="BF5" s="1258"/>
      <c r="BG5" s="1258"/>
      <c r="BH5" s="1258"/>
      <c r="BI5" s="1258"/>
      <c r="BJ5" s="1258"/>
      <c r="BK5" s="1258"/>
      <c r="BL5" s="1258"/>
      <c r="BM5" s="1258"/>
      <c r="BN5" s="1258"/>
      <c r="BO5" s="1258"/>
      <c r="BP5" s="1258"/>
      <c r="BQ5" s="1258"/>
      <c r="BR5" s="1732"/>
      <c r="BS5" s="1732"/>
      <c r="BT5" s="1732"/>
      <c r="BU5" s="1732"/>
      <c r="BV5" s="1733"/>
      <c r="BW5" s="1734"/>
      <c r="BX5" s="1734"/>
      <c r="BY5" s="1734"/>
      <c r="BZ5" s="1734"/>
      <c r="CA5" s="1734"/>
      <c r="CB5" s="1734"/>
      <c r="CC5" s="1734"/>
      <c r="CD5" s="1734"/>
      <c r="CE5" s="1735"/>
      <c r="CF5" s="1258"/>
      <c r="CG5" s="1258"/>
      <c r="CH5" s="1258"/>
      <c r="CI5" s="1258"/>
      <c r="CJ5" s="1258"/>
      <c r="CK5" s="1258"/>
      <c r="CL5" s="1258"/>
      <c r="CM5" s="1258"/>
      <c r="CN5" s="1258"/>
      <c r="CO5" s="1258"/>
      <c r="CP5" s="1258"/>
      <c r="CQ5" s="1258"/>
      <c r="CR5" s="1258"/>
      <c r="CS5" s="1258"/>
      <c r="CT5" s="1258"/>
      <c r="CU5" s="1258"/>
      <c r="CV5" s="1258"/>
      <c r="CW5" s="1258"/>
      <c r="CX5" s="1258"/>
      <c r="CY5" s="1258"/>
      <c r="CZ5" s="1258"/>
      <c r="DA5" s="1258"/>
      <c r="DB5" s="1258"/>
      <c r="DC5" s="1732"/>
      <c r="DD5" s="1732"/>
      <c r="DE5" s="1732"/>
      <c r="DF5" s="1732"/>
      <c r="DG5" s="1733"/>
    </row>
    <row r="6" spans="1:113" x14ac:dyDescent="0.25">
      <c r="A6" s="1734"/>
      <c r="B6" s="1734"/>
      <c r="C6" s="1734"/>
      <c r="D6" s="1734"/>
      <c r="E6" s="1734"/>
      <c r="F6" s="1734"/>
      <c r="G6" s="1734"/>
      <c r="H6" s="1734"/>
      <c r="I6" s="1735"/>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1732"/>
      <c r="AH6" s="1732"/>
      <c r="AI6" s="1732"/>
      <c r="AJ6" s="1732"/>
      <c r="AK6" s="1733"/>
      <c r="AL6" s="1734"/>
      <c r="AM6" s="1734"/>
      <c r="AN6" s="1734"/>
      <c r="AO6" s="1734"/>
      <c r="AP6" s="1734"/>
      <c r="AQ6" s="1734"/>
      <c r="AR6" s="1734"/>
      <c r="AS6" s="1734"/>
      <c r="AT6" s="1735"/>
      <c r="AU6" s="1258"/>
      <c r="AV6" s="1258"/>
      <c r="AW6" s="1258"/>
      <c r="AX6" s="1258"/>
      <c r="AY6" s="1258"/>
      <c r="AZ6" s="1258"/>
      <c r="BA6" s="1258"/>
      <c r="BB6" s="1258"/>
      <c r="BC6" s="1258"/>
      <c r="BD6" s="1258"/>
      <c r="BE6" s="1258"/>
      <c r="BF6" s="1258"/>
      <c r="BG6" s="1258"/>
      <c r="BH6" s="1258"/>
      <c r="BI6" s="1258"/>
      <c r="BJ6" s="1258"/>
      <c r="BK6" s="1258"/>
      <c r="BL6" s="1258"/>
      <c r="BM6" s="1258"/>
      <c r="BN6" s="1258"/>
      <c r="BO6" s="1258"/>
      <c r="BP6" s="1258"/>
      <c r="BQ6" s="1258"/>
      <c r="BR6" s="1732"/>
      <c r="BS6" s="1732"/>
      <c r="BT6" s="1732"/>
      <c r="BU6" s="1732"/>
      <c r="BV6" s="1733"/>
      <c r="BW6" s="1734"/>
      <c r="BX6" s="1734"/>
      <c r="BY6" s="1734"/>
      <c r="BZ6" s="1734"/>
      <c r="CA6" s="1734"/>
      <c r="CB6" s="1734"/>
      <c r="CC6" s="1734"/>
      <c r="CD6" s="1734"/>
      <c r="CE6" s="1735"/>
      <c r="CF6" s="1258"/>
      <c r="CG6" s="1258"/>
      <c r="CH6" s="1258"/>
      <c r="CI6" s="1258"/>
      <c r="CJ6" s="1258"/>
      <c r="CK6" s="1258"/>
      <c r="CL6" s="1258"/>
      <c r="CM6" s="1258"/>
      <c r="CN6" s="1258"/>
      <c r="CO6" s="1258"/>
      <c r="CP6" s="1258"/>
      <c r="CQ6" s="1258"/>
      <c r="CR6" s="1258"/>
      <c r="CS6" s="1258"/>
      <c r="CT6" s="1258"/>
      <c r="CU6" s="1258"/>
      <c r="CV6" s="1258"/>
      <c r="CW6" s="1258"/>
      <c r="CX6" s="1258"/>
      <c r="CY6" s="1258"/>
      <c r="CZ6" s="1258"/>
      <c r="DA6" s="1258"/>
      <c r="DB6" s="1258"/>
      <c r="DC6" s="1732"/>
      <c r="DD6" s="1732"/>
      <c r="DE6" s="1732"/>
      <c r="DF6" s="1732"/>
      <c r="DG6" s="1733"/>
    </row>
    <row r="7" spans="1:113" x14ac:dyDescent="0.25">
      <c r="A7" s="1734"/>
      <c r="B7" s="1734"/>
      <c r="C7" s="1734"/>
      <c r="D7" s="1734"/>
      <c r="E7" s="1734"/>
      <c r="F7" s="1734"/>
      <c r="G7" s="1734"/>
      <c r="H7" s="1734"/>
      <c r="I7" s="1735"/>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732"/>
      <c r="AH7" s="1732"/>
      <c r="AI7" s="1732"/>
      <c r="AJ7" s="1732"/>
      <c r="AK7" s="1733"/>
      <c r="AL7" s="1734"/>
      <c r="AM7" s="1734"/>
      <c r="AN7" s="1734"/>
      <c r="AO7" s="1734"/>
      <c r="AP7" s="1734"/>
      <c r="AQ7" s="1734"/>
      <c r="AR7" s="1734"/>
      <c r="AS7" s="1734"/>
      <c r="AT7" s="1735"/>
      <c r="AU7" s="1258"/>
      <c r="AV7" s="1258"/>
      <c r="AW7" s="1258"/>
      <c r="AX7" s="1258"/>
      <c r="AY7" s="1258"/>
      <c r="AZ7" s="1258"/>
      <c r="BA7" s="1258"/>
      <c r="BB7" s="1258"/>
      <c r="BC7" s="1258"/>
      <c r="BD7" s="1258"/>
      <c r="BE7" s="1258"/>
      <c r="BF7" s="1258"/>
      <c r="BG7" s="1258"/>
      <c r="BH7" s="1258"/>
      <c r="BI7" s="1258"/>
      <c r="BJ7" s="1258"/>
      <c r="BK7" s="1258"/>
      <c r="BL7" s="1258"/>
      <c r="BM7" s="1258"/>
      <c r="BN7" s="1258"/>
      <c r="BO7" s="1258"/>
      <c r="BP7" s="1258"/>
      <c r="BQ7" s="1258"/>
      <c r="BR7" s="1732"/>
      <c r="BS7" s="1732"/>
      <c r="BT7" s="1732"/>
      <c r="BU7" s="1732"/>
      <c r="BV7" s="1733"/>
      <c r="BW7" s="1734"/>
      <c r="BX7" s="1734"/>
      <c r="BY7" s="1734"/>
      <c r="BZ7" s="1734"/>
      <c r="CA7" s="1734"/>
      <c r="CB7" s="1734"/>
      <c r="CC7" s="1734"/>
      <c r="CD7" s="1734"/>
      <c r="CE7" s="1735"/>
      <c r="CF7" s="1258"/>
      <c r="CG7" s="1258"/>
      <c r="CH7" s="1258"/>
      <c r="CI7" s="1258"/>
      <c r="CJ7" s="1258"/>
      <c r="CK7" s="1258"/>
      <c r="CL7" s="1258"/>
      <c r="CM7" s="1258"/>
      <c r="CN7" s="1258"/>
      <c r="CO7" s="1258"/>
      <c r="CP7" s="1258"/>
      <c r="CQ7" s="1258"/>
      <c r="CR7" s="1258"/>
      <c r="CS7" s="1258"/>
      <c r="CT7" s="1258"/>
      <c r="CU7" s="1258"/>
      <c r="CV7" s="1258"/>
      <c r="CW7" s="1258"/>
      <c r="CX7" s="1258"/>
      <c r="CY7" s="1258"/>
      <c r="CZ7" s="1258"/>
      <c r="DA7" s="1258"/>
      <c r="DB7" s="1258"/>
      <c r="DC7" s="1732"/>
      <c r="DD7" s="1732"/>
      <c r="DE7" s="1732"/>
      <c r="DF7" s="1732"/>
      <c r="DG7" s="1733"/>
    </row>
    <row r="8" spans="1:113" x14ac:dyDescent="0.25">
      <c r="A8" s="1734"/>
      <c r="B8" s="1734"/>
      <c r="C8" s="1734"/>
      <c r="D8" s="1734"/>
      <c r="E8" s="1734"/>
      <c r="F8" s="1734"/>
      <c r="G8" s="1734"/>
      <c r="H8" s="1734"/>
      <c r="I8" s="1735"/>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732"/>
      <c r="AH8" s="1732"/>
      <c r="AI8" s="1732"/>
      <c r="AJ8" s="1732"/>
      <c r="AK8" s="1733"/>
      <c r="AL8" s="1734"/>
      <c r="AM8" s="1734"/>
      <c r="AN8" s="1734"/>
      <c r="AO8" s="1734"/>
      <c r="AP8" s="1734"/>
      <c r="AQ8" s="1734"/>
      <c r="AR8" s="1734"/>
      <c r="AS8" s="1734"/>
      <c r="AT8" s="1735"/>
      <c r="AU8" s="1258"/>
      <c r="AV8" s="1258"/>
      <c r="AW8" s="1258"/>
      <c r="AX8" s="1258"/>
      <c r="AY8" s="1258"/>
      <c r="AZ8" s="1258"/>
      <c r="BA8" s="1258"/>
      <c r="BB8" s="1258"/>
      <c r="BC8" s="1258"/>
      <c r="BD8" s="1258"/>
      <c r="BE8" s="1258"/>
      <c r="BF8" s="1258"/>
      <c r="BG8" s="1258"/>
      <c r="BH8" s="1258"/>
      <c r="BI8" s="1258"/>
      <c r="BJ8" s="1258"/>
      <c r="BK8" s="1258"/>
      <c r="BL8" s="1258"/>
      <c r="BM8" s="1258"/>
      <c r="BN8" s="1258"/>
      <c r="BO8" s="1258"/>
      <c r="BP8" s="1258"/>
      <c r="BQ8" s="1258"/>
      <c r="BR8" s="1732"/>
      <c r="BS8" s="1732"/>
      <c r="BT8" s="1732"/>
      <c r="BU8" s="1732"/>
      <c r="BV8" s="1733"/>
      <c r="BW8" s="1734"/>
      <c r="BX8" s="1734"/>
      <c r="BY8" s="1734"/>
      <c r="BZ8" s="1734"/>
      <c r="CA8" s="1734"/>
      <c r="CB8" s="1734"/>
      <c r="CC8" s="1734"/>
      <c r="CD8" s="1734"/>
      <c r="CE8" s="1735"/>
      <c r="CF8" s="1258"/>
      <c r="CG8" s="1258"/>
      <c r="CH8" s="1258"/>
      <c r="CI8" s="1258"/>
      <c r="CJ8" s="1258"/>
      <c r="CK8" s="1258"/>
      <c r="CL8" s="1258"/>
      <c r="CM8" s="1258"/>
      <c r="CN8" s="1258"/>
      <c r="CO8" s="1258"/>
      <c r="CP8" s="1258"/>
      <c r="CQ8" s="1258"/>
      <c r="CR8" s="1258"/>
      <c r="CS8" s="1258"/>
      <c r="CT8" s="1258"/>
      <c r="CU8" s="1258"/>
      <c r="CV8" s="1258"/>
      <c r="CW8" s="1258"/>
      <c r="CX8" s="1258"/>
      <c r="CY8" s="1258"/>
      <c r="CZ8" s="1258"/>
      <c r="DA8" s="1258"/>
      <c r="DB8" s="1258"/>
      <c r="DC8" s="1732"/>
      <c r="DD8" s="1732"/>
      <c r="DE8" s="1732"/>
      <c r="DF8" s="1732"/>
      <c r="DG8" s="1733"/>
    </row>
    <row r="9" spans="1:113" x14ac:dyDescent="0.25">
      <c r="A9" s="1734"/>
      <c r="B9" s="1734"/>
      <c r="C9" s="1734"/>
      <c r="D9" s="1734"/>
      <c r="E9" s="1734"/>
      <c r="F9" s="1734"/>
      <c r="G9" s="1734"/>
      <c r="H9" s="1734"/>
      <c r="I9" s="1735"/>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732"/>
      <c r="AH9" s="1732"/>
      <c r="AI9" s="1732"/>
      <c r="AJ9" s="1732"/>
      <c r="AK9" s="1733"/>
      <c r="AL9" s="1734"/>
      <c r="AM9" s="1734"/>
      <c r="AN9" s="1734"/>
      <c r="AO9" s="1734"/>
      <c r="AP9" s="1734"/>
      <c r="AQ9" s="1734"/>
      <c r="AR9" s="1734"/>
      <c r="AS9" s="1734"/>
      <c r="AT9" s="1735"/>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732"/>
      <c r="BS9" s="1732"/>
      <c r="BT9" s="1732"/>
      <c r="BU9" s="1732"/>
      <c r="BV9" s="1733"/>
      <c r="BW9" s="1734"/>
      <c r="BX9" s="1734"/>
      <c r="BY9" s="1734"/>
      <c r="BZ9" s="1734"/>
      <c r="CA9" s="1734"/>
      <c r="CB9" s="1734"/>
      <c r="CC9" s="1734"/>
      <c r="CD9" s="1734"/>
      <c r="CE9" s="1735"/>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732"/>
      <c r="DD9" s="1732"/>
      <c r="DE9" s="1732"/>
      <c r="DF9" s="1732"/>
      <c r="DG9" s="1733"/>
    </row>
    <row r="10" spans="1:113" x14ac:dyDescent="0.25">
      <c r="A10" s="1734"/>
      <c r="B10" s="1734"/>
      <c r="C10" s="1734"/>
      <c r="D10" s="1734"/>
      <c r="E10" s="1734"/>
      <c r="F10" s="1734"/>
      <c r="G10" s="1734"/>
      <c r="H10" s="1734"/>
      <c r="I10" s="1735"/>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732"/>
      <c r="AH10" s="1732"/>
      <c r="AI10" s="1732"/>
      <c r="AJ10" s="1732"/>
      <c r="AK10" s="1733"/>
      <c r="AL10" s="1734"/>
      <c r="AM10" s="1734"/>
      <c r="AN10" s="1734"/>
      <c r="AO10" s="1734"/>
      <c r="AP10" s="1734"/>
      <c r="AQ10" s="1734"/>
      <c r="AR10" s="1734"/>
      <c r="AS10" s="1734"/>
      <c r="AT10" s="1735"/>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732"/>
      <c r="BS10" s="1732"/>
      <c r="BT10" s="1732"/>
      <c r="BU10" s="1732"/>
      <c r="BV10" s="1733"/>
      <c r="BW10" s="1734"/>
      <c r="BX10" s="1734"/>
      <c r="BY10" s="1734"/>
      <c r="BZ10" s="1734"/>
      <c r="CA10" s="1734"/>
      <c r="CB10" s="1734"/>
      <c r="CC10" s="1734"/>
      <c r="CD10" s="1734"/>
      <c r="CE10" s="1735"/>
      <c r="CF10" s="1258"/>
      <c r="CG10" s="1258"/>
      <c r="CH10" s="1258"/>
      <c r="CI10" s="1258"/>
      <c r="CJ10" s="1258"/>
      <c r="CK10" s="1258"/>
      <c r="CL10" s="1258"/>
      <c r="CM10" s="1258"/>
      <c r="CN10" s="1258"/>
      <c r="CO10" s="1258"/>
      <c r="CP10" s="1258"/>
      <c r="CQ10" s="1258"/>
      <c r="CR10" s="1258"/>
      <c r="CS10" s="1258"/>
      <c r="CT10" s="1258"/>
      <c r="CU10" s="1258"/>
      <c r="CV10" s="1258"/>
      <c r="CW10" s="1258"/>
      <c r="CX10" s="1258"/>
      <c r="CY10" s="1258"/>
      <c r="CZ10" s="1258"/>
      <c r="DA10" s="1258"/>
      <c r="DB10" s="1258"/>
      <c r="DC10" s="1732"/>
      <c r="DD10" s="1732"/>
      <c r="DE10" s="1732"/>
      <c r="DF10" s="1732"/>
      <c r="DG10" s="1733"/>
    </row>
    <row r="11" spans="1:113" x14ac:dyDescent="0.25">
      <c r="A11" s="1734"/>
      <c r="B11" s="1734"/>
      <c r="C11" s="1734"/>
      <c r="D11" s="1734"/>
      <c r="E11" s="1734"/>
      <c r="F11" s="1734"/>
      <c r="G11" s="1734"/>
      <c r="H11" s="1734"/>
      <c r="I11" s="1735"/>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732"/>
      <c r="AH11" s="1732"/>
      <c r="AI11" s="1732"/>
      <c r="AJ11" s="1732"/>
      <c r="AK11" s="1733"/>
      <c r="AL11" s="1734"/>
      <c r="AM11" s="1734"/>
      <c r="AN11" s="1734"/>
      <c r="AO11" s="1734"/>
      <c r="AP11" s="1734"/>
      <c r="AQ11" s="1734"/>
      <c r="AR11" s="1734"/>
      <c r="AS11" s="1734"/>
      <c r="AT11" s="1735"/>
      <c r="AU11" s="1258"/>
      <c r="AV11" s="1258"/>
      <c r="AW11" s="1258"/>
      <c r="AX11" s="1258"/>
      <c r="AY11" s="1258"/>
      <c r="AZ11" s="1258"/>
      <c r="BA11" s="1258"/>
      <c r="BB11" s="1258"/>
      <c r="BC11" s="1258"/>
      <c r="BD11" s="1258"/>
      <c r="BE11" s="1258"/>
      <c r="BF11" s="1258"/>
      <c r="BG11" s="1258"/>
      <c r="BH11" s="1258"/>
      <c r="BI11" s="1258"/>
      <c r="BJ11" s="1258"/>
      <c r="BK11" s="1258"/>
      <c r="BL11" s="1258"/>
      <c r="BM11" s="1258"/>
      <c r="BN11" s="1258"/>
      <c r="BO11" s="1258"/>
      <c r="BP11" s="1258"/>
      <c r="BQ11" s="1258"/>
      <c r="BR11" s="1732"/>
      <c r="BS11" s="1732"/>
      <c r="BT11" s="1732"/>
      <c r="BU11" s="1732"/>
      <c r="BV11" s="1733"/>
      <c r="BW11" s="1734"/>
      <c r="BX11" s="1734"/>
      <c r="BY11" s="1734"/>
      <c r="BZ11" s="1734"/>
      <c r="CA11" s="1734"/>
      <c r="CB11" s="1734"/>
      <c r="CC11" s="1734"/>
      <c r="CD11" s="1734"/>
      <c r="CE11" s="1735"/>
      <c r="CF11" s="1258"/>
      <c r="CG11" s="1258"/>
      <c r="CH11" s="1258"/>
      <c r="CI11" s="1258"/>
      <c r="CJ11" s="1258"/>
      <c r="CK11" s="1258"/>
      <c r="CL11" s="1258"/>
      <c r="CM11" s="1258"/>
      <c r="CN11" s="1258"/>
      <c r="CO11" s="1258"/>
      <c r="CP11" s="1258"/>
      <c r="CQ11" s="1258"/>
      <c r="CR11" s="1258"/>
      <c r="CS11" s="1258"/>
      <c r="CT11" s="1258"/>
      <c r="CU11" s="1258"/>
      <c r="CV11" s="1258"/>
      <c r="CW11" s="1258"/>
      <c r="CX11" s="1258"/>
      <c r="CY11" s="1258"/>
      <c r="CZ11" s="1258"/>
      <c r="DA11" s="1258"/>
      <c r="DB11" s="1258"/>
      <c r="DC11" s="1732"/>
      <c r="DD11" s="1732"/>
      <c r="DE11" s="1732"/>
      <c r="DF11" s="1732"/>
      <c r="DG11" s="1733"/>
    </row>
    <row r="12" spans="1:113" x14ac:dyDescent="0.25">
      <c r="A12" s="1734"/>
      <c r="B12" s="1734"/>
      <c r="C12" s="1734"/>
      <c r="D12" s="1734"/>
      <c r="E12" s="1734"/>
      <c r="F12" s="1734"/>
      <c r="G12" s="1734"/>
      <c r="H12" s="1734"/>
      <c r="I12" s="1735"/>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732"/>
      <c r="AH12" s="1732"/>
      <c r="AI12" s="1732"/>
      <c r="AJ12" s="1732"/>
      <c r="AK12" s="1733"/>
      <c r="AL12" s="1734"/>
      <c r="AM12" s="1734"/>
      <c r="AN12" s="1734"/>
      <c r="AO12" s="1734"/>
      <c r="AP12" s="1734"/>
      <c r="AQ12" s="1734"/>
      <c r="AR12" s="1734"/>
      <c r="AS12" s="1734"/>
      <c r="AT12" s="1735"/>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732"/>
      <c r="BS12" s="1732"/>
      <c r="BT12" s="1732"/>
      <c r="BU12" s="1732"/>
      <c r="BV12" s="1733"/>
      <c r="BW12" s="1734"/>
      <c r="BX12" s="1734"/>
      <c r="BY12" s="1734"/>
      <c r="BZ12" s="1734"/>
      <c r="CA12" s="1734"/>
      <c r="CB12" s="1734"/>
      <c r="CC12" s="1734"/>
      <c r="CD12" s="1734"/>
      <c r="CE12" s="1735"/>
      <c r="CF12" s="1258"/>
      <c r="CG12" s="1258"/>
      <c r="CH12" s="1258"/>
      <c r="CI12" s="1258"/>
      <c r="CJ12" s="1258"/>
      <c r="CK12" s="1258"/>
      <c r="CL12" s="1258"/>
      <c r="CM12" s="1258"/>
      <c r="CN12" s="1258"/>
      <c r="CO12" s="1258"/>
      <c r="CP12" s="1258"/>
      <c r="CQ12" s="1258"/>
      <c r="CR12" s="1258"/>
      <c r="CS12" s="1258"/>
      <c r="CT12" s="1258"/>
      <c r="CU12" s="1258"/>
      <c r="CV12" s="1258"/>
      <c r="CW12" s="1258"/>
      <c r="CX12" s="1258"/>
      <c r="CY12" s="1258"/>
      <c r="CZ12" s="1258"/>
      <c r="DA12" s="1258"/>
      <c r="DB12" s="1258"/>
      <c r="DC12" s="1732"/>
      <c r="DD12" s="1732"/>
      <c r="DE12" s="1732"/>
      <c r="DF12" s="1732"/>
      <c r="DG12" s="1733"/>
    </row>
    <row r="13" spans="1:113" x14ac:dyDescent="0.25">
      <c r="A13" s="1734"/>
      <c r="B13" s="1734"/>
      <c r="C13" s="1734"/>
      <c r="D13" s="1734"/>
      <c r="E13" s="1734"/>
      <c r="F13" s="1734"/>
      <c r="G13" s="1734"/>
      <c r="H13" s="1734"/>
      <c r="I13" s="1735"/>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732"/>
      <c r="AH13" s="1732"/>
      <c r="AI13" s="1732"/>
      <c r="AJ13" s="1732"/>
      <c r="AK13" s="1733"/>
      <c r="AL13" s="1734"/>
      <c r="AM13" s="1734"/>
      <c r="AN13" s="1734"/>
      <c r="AO13" s="1734"/>
      <c r="AP13" s="1734"/>
      <c r="AQ13" s="1734"/>
      <c r="AR13" s="1734"/>
      <c r="AS13" s="1734"/>
      <c r="AT13" s="1735"/>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732"/>
      <c r="BS13" s="1732"/>
      <c r="BT13" s="1732"/>
      <c r="BU13" s="1732"/>
      <c r="BV13" s="1733"/>
      <c r="BW13" s="1734"/>
      <c r="BX13" s="1734"/>
      <c r="BY13" s="1734"/>
      <c r="BZ13" s="1734"/>
      <c r="CA13" s="1734"/>
      <c r="CB13" s="1734"/>
      <c r="CC13" s="1734"/>
      <c r="CD13" s="1734"/>
      <c r="CE13" s="1735"/>
      <c r="CF13" s="1258"/>
      <c r="CG13" s="1258"/>
      <c r="CH13" s="1258"/>
      <c r="CI13" s="1258"/>
      <c r="CJ13" s="1258"/>
      <c r="CK13" s="1258"/>
      <c r="CL13" s="1258"/>
      <c r="CM13" s="1258"/>
      <c r="CN13" s="1258"/>
      <c r="CO13" s="1258"/>
      <c r="CP13" s="1258"/>
      <c r="CQ13" s="1258"/>
      <c r="CR13" s="1258"/>
      <c r="CS13" s="1258"/>
      <c r="CT13" s="1258"/>
      <c r="CU13" s="1258"/>
      <c r="CV13" s="1258"/>
      <c r="CW13" s="1258"/>
      <c r="CX13" s="1258"/>
      <c r="CY13" s="1258"/>
      <c r="CZ13" s="1258"/>
      <c r="DA13" s="1258"/>
      <c r="DB13" s="1258"/>
      <c r="DC13" s="1732"/>
      <c r="DD13" s="1732"/>
      <c r="DE13" s="1732"/>
      <c r="DF13" s="1732"/>
      <c r="DG13" s="1733"/>
    </row>
    <row r="14" spans="1:113" x14ac:dyDescent="0.25">
      <c r="A14" s="1734"/>
      <c r="B14" s="1734"/>
      <c r="C14" s="1734"/>
      <c r="D14" s="1734"/>
      <c r="E14" s="1734"/>
      <c r="F14" s="1734"/>
      <c r="G14" s="1734"/>
      <c r="H14" s="1734"/>
      <c r="I14" s="1735"/>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732"/>
      <c r="AH14" s="1732"/>
      <c r="AI14" s="1732"/>
      <c r="AJ14" s="1732"/>
      <c r="AK14" s="1733"/>
      <c r="AL14" s="1734"/>
      <c r="AM14" s="1734"/>
      <c r="AN14" s="1734"/>
      <c r="AO14" s="1734"/>
      <c r="AP14" s="1734"/>
      <c r="AQ14" s="1734"/>
      <c r="AR14" s="1734"/>
      <c r="AS14" s="1734"/>
      <c r="AT14" s="1735"/>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732"/>
      <c r="BS14" s="1732"/>
      <c r="BT14" s="1732"/>
      <c r="BU14" s="1732"/>
      <c r="BV14" s="1733"/>
      <c r="BW14" s="1734"/>
      <c r="BX14" s="1734"/>
      <c r="BY14" s="1734"/>
      <c r="BZ14" s="1734"/>
      <c r="CA14" s="1734"/>
      <c r="CB14" s="1734"/>
      <c r="CC14" s="1734"/>
      <c r="CD14" s="1734"/>
      <c r="CE14" s="1735"/>
      <c r="CF14" s="1258"/>
      <c r="CG14" s="1258"/>
      <c r="CH14" s="1258"/>
      <c r="CI14" s="1258"/>
      <c r="CJ14" s="1258"/>
      <c r="CK14" s="1258"/>
      <c r="CL14" s="1258"/>
      <c r="CM14" s="1258"/>
      <c r="CN14" s="1258"/>
      <c r="CO14" s="1258"/>
      <c r="CP14" s="1258"/>
      <c r="CQ14" s="1258"/>
      <c r="CR14" s="1258"/>
      <c r="CS14" s="1258"/>
      <c r="CT14" s="1258"/>
      <c r="CU14" s="1258"/>
      <c r="CV14" s="1258"/>
      <c r="CW14" s="1258"/>
      <c r="CX14" s="1258"/>
      <c r="CY14" s="1258"/>
      <c r="CZ14" s="1258"/>
      <c r="DA14" s="1258"/>
      <c r="DB14" s="1258"/>
      <c r="DC14" s="1732"/>
      <c r="DD14" s="1732"/>
      <c r="DE14" s="1732"/>
      <c r="DF14" s="1732"/>
      <c r="DG14" s="1733"/>
    </row>
    <row r="15" spans="1:113" x14ac:dyDescent="0.25">
      <c r="A15" s="1734"/>
      <c r="B15" s="1734"/>
      <c r="C15" s="1734"/>
      <c r="D15" s="1734"/>
      <c r="E15" s="1734"/>
      <c r="F15" s="1734"/>
      <c r="G15" s="1734"/>
      <c r="H15" s="1734"/>
      <c r="I15" s="1735"/>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732"/>
      <c r="AH15" s="1732"/>
      <c r="AI15" s="1732"/>
      <c r="AJ15" s="1732"/>
      <c r="AK15" s="1733"/>
      <c r="AL15" s="1734"/>
      <c r="AM15" s="1734"/>
      <c r="AN15" s="1734"/>
      <c r="AO15" s="1734"/>
      <c r="AP15" s="1734"/>
      <c r="AQ15" s="1734"/>
      <c r="AR15" s="1734"/>
      <c r="AS15" s="1734"/>
      <c r="AT15" s="1735"/>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732"/>
      <c r="BS15" s="1732"/>
      <c r="BT15" s="1732"/>
      <c r="BU15" s="1732"/>
      <c r="BV15" s="1733"/>
      <c r="BW15" s="1734"/>
      <c r="BX15" s="1734"/>
      <c r="BY15" s="1734"/>
      <c r="BZ15" s="1734"/>
      <c r="CA15" s="1734"/>
      <c r="CB15" s="1734"/>
      <c r="CC15" s="1734"/>
      <c r="CD15" s="1734"/>
      <c r="CE15" s="1735"/>
      <c r="CF15" s="1258"/>
      <c r="CG15" s="1258"/>
      <c r="CH15" s="1258"/>
      <c r="CI15" s="1258"/>
      <c r="CJ15" s="1258"/>
      <c r="CK15" s="1258"/>
      <c r="CL15" s="1258"/>
      <c r="CM15" s="1258"/>
      <c r="CN15" s="1258"/>
      <c r="CO15" s="1258"/>
      <c r="CP15" s="1258"/>
      <c r="CQ15" s="1258"/>
      <c r="CR15" s="1258"/>
      <c r="CS15" s="1258"/>
      <c r="CT15" s="1258"/>
      <c r="CU15" s="1258"/>
      <c r="CV15" s="1258"/>
      <c r="CW15" s="1258"/>
      <c r="CX15" s="1258"/>
      <c r="CY15" s="1258"/>
      <c r="CZ15" s="1258"/>
      <c r="DA15" s="1258"/>
      <c r="DB15" s="1258"/>
      <c r="DC15" s="1732"/>
      <c r="DD15" s="1732"/>
      <c r="DE15" s="1732"/>
      <c r="DF15" s="1732"/>
      <c r="DG15" s="1733"/>
    </row>
    <row r="16" spans="1:113" x14ac:dyDescent="0.25">
      <c r="A16" s="1734"/>
      <c r="B16" s="1734"/>
      <c r="C16" s="1734"/>
      <c r="D16" s="1734"/>
      <c r="E16" s="1734"/>
      <c r="F16" s="1734"/>
      <c r="G16" s="1734"/>
      <c r="H16" s="1734"/>
      <c r="I16" s="1735"/>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732"/>
      <c r="AH16" s="1732"/>
      <c r="AI16" s="1732"/>
      <c r="AJ16" s="1732"/>
      <c r="AK16" s="1733"/>
      <c r="AL16" s="1734"/>
      <c r="AM16" s="1734"/>
      <c r="AN16" s="1734"/>
      <c r="AO16" s="1734"/>
      <c r="AP16" s="1734"/>
      <c r="AQ16" s="1734"/>
      <c r="AR16" s="1734"/>
      <c r="AS16" s="1734"/>
      <c r="AT16" s="1735"/>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732"/>
      <c r="BS16" s="1732"/>
      <c r="BT16" s="1732"/>
      <c r="BU16" s="1732"/>
      <c r="BV16" s="1733"/>
      <c r="BW16" s="1734"/>
      <c r="BX16" s="1734"/>
      <c r="BY16" s="1734"/>
      <c r="BZ16" s="1734"/>
      <c r="CA16" s="1734"/>
      <c r="CB16" s="1734"/>
      <c r="CC16" s="1734"/>
      <c r="CD16" s="1734"/>
      <c r="CE16" s="1735"/>
      <c r="CF16" s="1258"/>
      <c r="CG16" s="1258"/>
      <c r="CH16" s="1258"/>
      <c r="CI16" s="1258"/>
      <c r="CJ16" s="1258"/>
      <c r="CK16" s="1258"/>
      <c r="CL16" s="1258"/>
      <c r="CM16" s="1258"/>
      <c r="CN16" s="1258"/>
      <c r="CO16" s="1258"/>
      <c r="CP16" s="1258"/>
      <c r="CQ16" s="1258"/>
      <c r="CR16" s="1258"/>
      <c r="CS16" s="1258"/>
      <c r="CT16" s="1258"/>
      <c r="CU16" s="1258"/>
      <c r="CV16" s="1258"/>
      <c r="CW16" s="1258"/>
      <c r="CX16" s="1258"/>
      <c r="CY16" s="1258"/>
      <c r="CZ16" s="1258"/>
      <c r="DA16" s="1258"/>
      <c r="DB16" s="1258"/>
      <c r="DC16" s="1732"/>
      <c r="DD16" s="1732"/>
      <c r="DE16" s="1732"/>
      <c r="DF16" s="1732"/>
      <c r="DG16" s="1733"/>
    </row>
    <row r="17" spans="1:111" x14ac:dyDescent="0.25">
      <c r="A17" s="1734"/>
      <c r="B17" s="1734"/>
      <c r="C17" s="1734"/>
      <c r="D17" s="1734"/>
      <c r="E17" s="1734"/>
      <c r="F17" s="1734"/>
      <c r="G17" s="1734"/>
      <c r="H17" s="1734"/>
      <c r="I17" s="1735"/>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732"/>
      <c r="AH17" s="1732"/>
      <c r="AI17" s="1732"/>
      <c r="AJ17" s="1732"/>
      <c r="AK17" s="1733"/>
      <c r="AL17" s="1734"/>
      <c r="AM17" s="1734"/>
      <c r="AN17" s="1734"/>
      <c r="AO17" s="1734"/>
      <c r="AP17" s="1734"/>
      <c r="AQ17" s="1734"/>
      <c r="AR17" s="1734"/>
      <c r="AS17" s="1734"/>
      <c r="AT17" s="1735"/>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732"/>
      <c r="BS17" s="1732"/>
      <c r="BT17" s="1732"/>
      <c r="BU17" s="1732"/>
      <c r="BV17" s="1733"/>
      <c r="BW17" s="1734"/>
      <c r="BX17" s="1734"/>
      <c r="BY17" s="1734"/>
      <c r="BZ17" s="1734"/>
      <c r="CA17" s="1734"/>
      <c r="CB17" s="1734"/>
      <c r="CC17" s="1734"/>
      <c r="CD17" s="1734"/>
      <c r="CE17" s="1735"/>
      <c r="CF17" s="1258"/>
      <c r="CG17" s="1258"/>
      <c r="CH17" s="1258"/>
      <c r="CI17" s="1258"/>
      <c r="CJ17" s="1258"/>
      <c r="CK17" s="1258"/>
      <c r="CL17" s="1258"/>
      <c r="CM17" s="1258"/>
      <c r="CN17" s="1258"/>
      <c r="CO17" s="1258"/>
      <c r="CP17" s="1258"/>
      <c r="CQ17" s="1258"/>
      <c r="CR17" s="1258"/>
      <c r="CS17" s="1258"/>
      <c r="CT17" s="1258"/>
      <c r="CU17" s="1258"/>
      <c r="CV17" s="1258"/>
      <c r="CW17" s="1258"/>
      <c r="CX17" s="1258"/>
      <c r="CY17" s="1258"/>
      <c r="CZ17" s="1258"/>
      <c r="DA17" s="1258"/>
      <c r="DB17" s="1258"/>
      <c r="DC17" s="1732"/>
      <c r="DD17" s="1732"/>
      <c r="DE17" s="1732"/>
      <c r="DF17" s="1732"/>
      <c r="DG17" s="1733"/>
    </row>
    <row r="18" spans="1:111" x14ac:dyDescent="0.25">
      <c r="A18" s="1734"/>
      <c r="B18" s="1734"/>
      <c r="C18" s="1734"/>
      <c r="D18" s="1734"/>
      <c r="E18" s="1734"/>
      <c r="F18" s="1734"/>
      <c r="G18" s="1734"/>
      <c r="H18" s="1734"/>
      <c r="I18" s="1735"/>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732"/>
      <c r="AH18" s="1732"/>
      <c r="AI18" s="1732"/>
      <c r="AJ18" s="1732"/>
      <c r="AK18" s="1733"/>
      <c r="AL18" s="1734"/>
      <c r="AM18" s="1734"/>
      <c r="AN18" s="1734"/>
      <c r="AO18" s="1734"/>
      <c r="AP18" s="1734"/>
      <c r="AQ18" s="1734"/>
      <c r="AR18" s="1734"/>
      <c r="AS18" s="1734"/>
      <c r="AT18" s="1735"/>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732"/>
      <c r="BS18" s="1732"/>
      <c r="BT18" s="1732"/>
      <c r="BU18" s="1732"/>
      <c r="BV18" s="1733"/>
      <c r="BW18" s="1734"/>
      <c r="BX18" s="1734"/>
      <c r="BY18" s="1734"/>
      <c r="BZ18" s="1734"/>
      <c r="CA18" s="1734"/>
      <c r="CB18" s="1734"/>
      <c r="CC18" s="1734"/>
      <c r="CD18" s="1734"/>
      <c r="CE18" s="1735"/>
      <c r="CF18" s="1258"/>
      <c r="CG18" s="1258"/>
      <c r="CH18" s="1258"/>
      <c r="CI18" s="1258"/>
      <c r="CJ18" s="1258"/>
      <c r="CK18" s="1258"/>
      <c r="CL18" s="1258"/>
      <c r="CM18" s="1258"/>
      <c r="CN18" s="1258"/>
      <c r="CO18" s="1258"/>
      <c r="CP18" s="1258"/>
      <c r="CQ18" s="1258"/>
      <c r="CR18" s="1258"/>
      <c r="CS18" s="1258"/>
      <c r="CT18" s="1258"/>
      <c r="CU18" s="1258"/>
      <c r="CV18" s="1258"/>
      <c r="CW18" s="1258"/>
      <c r="CX18" s="1258"/>
      <c r="CY18" s="1258"/>
      <c r="CZ18" s="1258"/>
      <c r="DA18" s="1258"/>
      <c r="DB18" s="1258"/>
      <c r="DC18" s="1732"/>
      <c r="DD18" s="1732"/>
      <c r="DE18" s="1732"/>
      <c r="DF18" s="1732"/>
      <c r="DG18" s="1733"/>
    </row>
    <row r="19" spans="1:111" x14ac:dyDescent="0.25">
      <c r="A19" s="1734"/>
      <c r="B19" s="1734"/>
      <c r="C19" s="1734"/>
      <c r="D19" s="1734"/>
      <c r="E19" s="1734"/>
      <c r="F19" s="1734"/>
      <c r="G19" s="1734"/>
      <c r="H19" s="1734"/>
      <c r="I19" s="1735"/>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G19" s="1732"/>
      <c r="AH19" s="1732"/>
      <c r="AI19" s="1732"/>
      <c r="AJ19" s="1732"/>
      <c r="AK19" s="1733"/>
      <c r="AL19" s="1734"/>
      <c r="AM19" s="1734"/>
      <c r="AN19" s="1734"/>
      <c r="AO19" s="1734"/>
      <c r="AP19" s="1734"/>
      <c r="AQ19" s="1734"/>
      <c r="AR19" s="1734"/>
      <c r="AS19" s="1734"/>
      <c r="AT19" s="1735"/>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732"/>
      <c r="BS19" s="1732"/>
      <c r="BT19" s="1732"/>
      <c r="BU19" s="1732"/>
      <c r="BV19" s="1733"/>
      <c r="BW19" s="1734"/>
      <c r="BX19" s="1734"/>
      <c r="BY19" s="1734"/>
      <c r="BZ19" s="1734"/>
      <c r="CA19" s="1734"/>
      <c r="CB19" s="1734"/>
      <c r="CC19" s="1734"/>
      <c r="CD19" s="1734"/>
      <c r="CE19" s="1735"/>
      <c r="CF19" s="1258"/>
      <c r="CG19" s="1258"/>
      <c r="CH19" s="1258"/>
      <c r="CI19" s="1258"/>
      <c r="CJ19" s="1258"/>
      <c r="CK19" s="1258"/>
      <c r="CL19" s="1258"/>
      <c r="CM19" s="1258"/>
      <c r="CN19" s="1258"/>
      <c r="CO19" s="1258"/>
      <c r="CP19" s="1258"/>
      <c r="CQ19" s="1258"/>
      <c r="CR19" s="1258"/>
      <c r="CS19" s="1258"/>
      <c r="CT19" s="1258"/>
      <c r="CU19" s="1258"/>
      <c r="CV19" s="1258"/>
      <c r="CW19" s="1258"/>
      <c r="CX19" s="1258"/>
      <c r="CY19" s="1258"/>
      <c r="CZ19" s="1258"/>
      <c r="DA19" s="1258"/>
      <c r="DB19" s="1258"/>
      <c r="DC19" s="1732"/>
      <c r="DD19" s="1732"/>
      <c r="DE19" s="1732"/>
      <c r="DF19" s="1732"/>
      <c r="DG19" s="1733"/>
    </row>
    <row r="20" spans="1:111" x14ac:dyDescent="0.25">
      <c r="A20" s="1734"/>
      <c r="B20" s="1734"/>
      <c r="C20" s="1734"/>
      <c r="D20" s="1734"/>
      <c r="E20" s="1734"/>
      <c r="F20" s="1734"/>
      <c r="G20" s="1734"/>
      <c r="H20" s="1734"/>
      <c r="I20" s="1735"/>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732"/>
      <c r="AH20" s="1732"/>
      <c r="AI20" s="1732"/>
      <c r="AJ20" s="1732"/>
      <c r="AK20" s="1733"/>
      <c r="AL20" s="1734"/>
      <c r="AM20" s="1734"/>
      <c r="AN20" s="1734"/>
      <c r="AO20" s="1734"/>
      <c r="AP20" s="1734"/>
      <c r="AQ20" s="1734"/>
      <c r="AR20" s="1734"/>
      <c r="AS20" s="1734"/>
      <c r="AT20" s="1735"/>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732"/>
      <c r="BS20" s="1732"/>
      <c r="BT20" s="1732"/>
      <c r="BU20" s="1732"/>
      <c r="BV20" s="1733"/>
      <c r="BW20" s="1734"/>
      <c r="BX20" s="1734"/>
      <c r="BY20" s="1734"/>
      <c r="BZ20" s="1734"/>
      <c r="CA20" s="1734"/>
      <c r="CB20" s="1734"/>
      <c r="CC20" s="1734"/>
      <c r="CD20" s="1734"/>
      <c r="CE20" s="1735"/>
      <c r="CF20" s="1258"/>
      <c r="CG20" s="1258"/>
      <c r="CH20" s="1258"/>
      <c r="CI20" s="1258"/>
      <c r="CJ20" s="1258"/>
      <c r="CK20" s="1258"/>
      <c r="CL20" s="1258"/>
      <c r="CM20" s="1258"/>
      <c r="CN20" s="1258"/>
      <c r="CO20" s="1258"/>
      <c r="CP20" s="1258"/>
      <c r="CQ20" s="1258"/>
      <c r="CR20" s="1258"/>
      <c r="CS20" s="1258"/>
      <c r="CT20" s="1258"/>
      <c r="CU20" s="1258"/>
      <c r="CV20" s="1258"/>
      <c r="CW20" s="1258"/>
      <c r="CX20" s="1258"/>
      <c r="CY20" s="1258"/>
      <c r="CZ20" s="1258"/>
      <c r="DA20" s="1258"/>
      <c r="DB20" s="1258"/>
      <c r="DC20" s="1732"/>
      <c r="DD20" s="1732"/>
      <c r="DE20" s="1732"/>
      <c r="DF20" s="1732"/>
      <c r="DG20" s="1733"/>
    </row>
    <row r="21" spans="1:111" x14ac:dyDescent="0.25">
      <c r="A21" s="1734"/>
      <c r="B21" s="1734"/>
      <c r="C21" s="1734"/>
      <c r="D21" s="1734"/>
      <c r="E21" s="1734"/>
      <c r="F21" s="1734"/>
      <c r="G21" s="1734"/>
      <c r="H21" s="1734"/>
      <c r="I21" s="1735"/>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732"/>
      <c r="AH21" s="1732"/>
      <c r="AI21" s="1732"/>
      <c r="AJ21" s="1732"/>
      <c r="AK21" s="1733"/>
      <c r="AL21" s="1734"/>
      <c r="AM21" s="1734"/>
      <c r="AN21" s="1734"/>
      <c r="AO21" s="1734"/>
      <c r="AP21" s="1734"/>
      <c r="AQ21" s="1734"/>
      <c r="AR21" s="1734"/>
      <c r="AS21" s="1734"/>
      <c r="AT21" s="1735"/>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732"/>
      <c r="BS21" s="1732"/>
      <c r="BT21" s="1732"/>
      <c r="BU21" s="1732"/>
      <c r="BV21" s="1733"/>
      <c r="BW21" s="1734"/>
      <c r="BX21" s="1734"/>
      <c r="BY21" s="1734"/>
      <c r="BZ21" s="1734"/>
      <c r="CA21" s="1734"/>
      <c r="CB21" s="1734"/>
      <c r="CC21" s="1734"/>
      <c r="CD21" s="1734"/>
      <c r="CE21" s="1735"/>
      <c r="CF21" s="1258"/>
      <c r="CG21" s="1258"/>
      <c r="CH21" s="1258"/>
      <c r="CI21" s="1258"/>
      <c r="CJ21" s="1258"/>
      <c r="CK21" s="1258"/>
      <c r="CL21" s="1258"/>
      <c r="CM21" s="1258"/>
      <c r="CN21" s="1258"/>
      <c r="CO21" s="1258"/>
      <c r="CP21" s="1258"/>
      <c r="CQ21" s="1258"/>
      <c r="CR21" s="1258"/>
      <c r="CS21" s="1258"/>
      <c r="CT21" s="1258"/>
      <c r="CU21" s="1258"/>
      <c r="CV21" s="1258"/>
      <c r="CW21" s="1258"/>
      <c r="CX21" s="1258"/>
      <c r="CY21" s="1258"/>
      <c r="CZ21" s="1258"/>
      <c r="DA21" s="1258"/>
      <c r="DB21" s="1258"/>
      <c r="DC21" s="1732"/>
      <c r="DD21" s="1732"/>
      <c r="DE21" s="1732"/>
      <c r="DF21" s="1732"/>
      <c r="DG21" s="1733"/>
    </row>
    <row r="22" spans="1:111" x14ac:dyDescent="0.25">
      <c r="A22" s="1734"/>
      <c r="B22" s="1734"/>
      <c r="C22" s="1734"/>
      <c r="D22" s="1734"/>
      <c r="E22" s="1734"/>
      <c r="F22" s="1734"/>
      <c r="G22" s="1734"/>
      <c r="H22" s="1734"/>
      <c r="I22" s="1735"/>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732"/>
      <c r="AH22" s="1732"/>
      <c r="AI22" s="1732"/>
      <c r="AJ22" s="1732"/>
      <c r="AK22" s="1733"/>
      <c r="AL22" s="1734"/>
      <c r="AM22" s="1734"/>
      <c r="AN22" s="1734"/>
      <c r="AO22" s="1734"/>
      <c r="AP22" s="1734"/>
      <c r="AQ22" s="1734"/>
      <c r="AR22" s="1734"/>
      <c r="AS22" s="1734"/>
      <c r="AT22" s="1735"/>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732"/>
      <c r="BS22" s="1732"/>
      <c r="BT22" s="1732"/>
      <c r="BU22" s="1732"/>
      <c r="BV22" s="1733"/>
      <c r="BW22" s="1734"/>
      <c r="BX22" s="1734"/>
      <c r="BY22" s="1734"/>
      <c r="BZ22" s="1734"/>
      <c r="CA22" s="1734"/>
      <c r="CB22" s="1734"/>
      <c r="CC22" s="1734"/>
      <c r="CD22" s="1734"/>
      <c r="CE22" s="1735"/>
      <c r="CF22" s="1258"/>
      <c r="CG22" s="1258"/>
      <c r="CH22" s="1258"/>
      <c r="CI22" s="1258"/>
      <c r="CJ22" s="1258"/>
      <c r="CK22" s="1258"/>
      <c r="CL22" s="1258"/>
      <c r="CM22" s="1258"/>
      <c r="CN22" s="1258"/>
      <c r="CO22" s="1258"/>
      <c r="CP22" s="1258"/>
      <c r="CQ22" s="1258"/>
      <c r="CR22" s="1258"/>
      <c r="CS22" s="1258"/>
      <c r="CT22" s="1258"/>
      <c r="CU22" s="1258"/>
      <c r="CV22" s="1258"/>
      <c r="CW22" s="1258"/>
      <c r="CX22" s="1258"/>
      <c r="CY22" s="1258"/>
      <c r="CZ22" s="1258"/>
      <c r="DA22" s="1258"/>
      <c r="DB22" s="1258"/>
      <c r="DC22" s="1732"/>
      <c r="DD22" s="1732"/>
      <c r="DE22" s="1732"/>
      <c r="DF22" s="1732"/>
      <c r="DG22" s="1733"/>
    </row>
    <row r="23" spans="1:111" x14ac:dyDescent="0.25">
      <c r="A23" s="1734"/>
      <c r="B23" s="1734"/>
      <c r="C23" s="1734"/>
      <c r="D23" s="1734"/>
      <c r="E23" s="1734"/>
      <c r="F23" s="1734"/>
      <c r="G23" s="1734"/>
      <c r="H23" s="1734"/>
      <c r="I23" s="1735"/>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732"/>
      <c r="AH23" s="1732"/>
      <c r="AI23" s="1732"/>
      <c r="AJ23" s="1732"/>
      <c r="AK23" s="1733"/>
      <c r="AL23" s="1734"/>
      <c r="AM23" s="1734"/>
      <c r="AN23" s="1734"/>
      <c r="AO23" s="1734"/>
      <c r="AP23" s="1734"/>
      <c r="AQ23" s="1734"/>
      <c r="AR23" s="1734"/>
      <c r="AS23" s="1734"/>
      <c r="AT23" s="1735"/>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732"/>
      <c r="BS23" s="1732"/>
      <c r="BT23" s="1732"/>
      <c r="BU23" s="1732"/>
      <c r="BV23" s="1733"/>
      <c r="BW23" s="1734"/>
      <c r="BX23" s="1734"/>
      <c r="BY23" s="1734"/>
      <c r="BZ23" s="1734"/>
      <c r="CA23" s="1734"/>
      <c r="CB23" s="1734"/>
      <c r="CC23" s="1734"/>
      <c r="CD23" s="1734"/>
      <c r="CE23" s="1735"/>
      <c r="CF23" s="1258"/>
      <c r="CG23" s="1258"/>
      <c r="CH23" s="1258"/>
      <c r="CI23" s="1258"/>
      <c r="CJ23" s="1258"/>
      <c r="CK23" s="1258"/>
      <c r="CL23" s="1258"/>
      <c r="CM23" s="1258"/>
      <c r="CN23" s="1258"/>
      <c r="CO23" s="1258"/>
      <c r="CP23" s="1258"/>
      <c r="CQ23" s="1258"/>
      <c r="CR23" s="1258"/>
      <c r="CS23" s="1258"/>
      <c r="CT23" s="1258"/>
      <c r="CU23" s="1258"/>
      <c r="CV23" s="1258"/>
      <c r="CW23" s="1258"/>
      <c r="CX23" s="1258"/>
      <c r="CY23" s="1258"/>
      <c r="CZ23" s="1258"/>
      <c r="DA23" s="1258"/>
      <c r="DB23" s="1258"/>
      <c r="DC23" s="1732"/>
      <c r="DD23" s="1732"/>
      <c r="DE23" s="1732"/>
      <c r="DF23" s="1732"/>
      <c r="DG23" s="1733"/>
    </row>
    <row r="24" spans="1:111" x14ac:dyDescent="0.25">
      <c r="A24" s="1734"/>
      <c r="B24" s="1734"/>
      <c r="C24" s="1734"/>
      <c r="D24" s="1734"/>
      <c r="E24" s="1734"/>
      <c r="F24" s="1734"/>
      <c r="G24" s="1734"/>
      <c r="H24" s="1734"/>
      <c r="I24" s="1735"/>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732"/>
      <c r="AH24" s="1732"/>
      <c r="AI24" s="1732"/>
      <c r="AJ24" s="1732"/>
      <c r="AK24" s="1733"/>
      <c r="AL24" s="1734"/>
      <c r="AM24" s="1734"/>
      <c r="AN24" s="1734"/>
      <c r="AO24" s="1734"/>
      <c r="AP24" s="1734"/>
      <c r="AQ24" s="1734"/>
      <c r="AR24" s="1734"/>
      <c r="AS24" s="1734"/>
      <c r="AT24" s="1735"/>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732"/>
      <c r="BS24" s="1732"/>
      <c r="BT24" s="1732"/>
      <c r="BU24" s="1732"/>
      <c r="BV24" s="1733"/>
      <c r="BW24" s="1734"/>
      <c r="BX24" s="1734"/>
      <c r="BY24" s="1734"/>
      <c r="BZ24" s="1734"/>
      <c r="CA24" s="1734"/>
      <c r="CB24" s="1734"/>
      <c r="CC24" s="1734"/>
      <c r="CD24" s="1734"/>
      <c r="CE24" s="1735"/>
      <c r="CF24" s="1258"/>
      <c r="CG24" s="1258"/>
      <c r="CH24" s="1258"/>
      <c r="CI24" s="1258"/>
      <c r="CJ24" s="1258"/>
      <c r="CK24" s="1258"/>
      <c r="CL24" s="1258"/>
      <c r="CM24" s="1258"/>
      <c r="CN24" s="1258"/>
      <c r="CO24" s="1258"/>
      <c r="CP24" s="1258"/>
      <c r="CQ24" s="1258"/>
      <c r="CR24" s="1258"/>
      <c r="CS24" s="1258"/>
      <c r="CT24" s="1258"/>
      <c r="CU24" s="1258"/>
      <c r="CV24" s="1258"/>
      <c r="CW24" s="1258"/>
      <c r="CX24" s="1258"/>
      <c r="CY24" s="1258"/>
      <c r="CZ24" s="1258"/>
      <c r="DA24" s="1258"/>
      <c r="DB24" s="1258"/>
      <c r="DC24" s="1732"/>
      <c r="DD24" s="1732"/>
      <c r="DE24" s="1732"/>
      <c r="DF24" s="1732"/>
      <c r="DG24" s="1733"/>
    </row>
    <row r="25" spans="1:111" x14ac:dyDescent="0.25">
      <c r="A25" s="1734"/>
      <c r="B25" s="1734"/>
      <c r="C25" s="1734"/>
      <c r="D25" s="1734"/>
      <c r="E25" s="1734"/>
      <c r="F25" s="1734"/>
      <c r="G25" s="1734"/>
      <c r="H25" s="1734"/>
      <c r="I25" s="1735"/>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732"/>
      <c r="AH25" s="1732"/>
      <c r="AI25" s="1732"/>
      <c r="AJ25" s="1732"/>
      <c r="AK25" s="1733"/>
      <c r="AL25" s="1734"/>
      <c r="AM25" s="1734"/>
      <c r="AN25" s="1734"/>
      <c r="AO25" s="1734"/>
      <c r="AP25" s="1734"/>
      <c r="AQ25" s="1734"/>
      <c r="AR25" s="1734"/>
      <c r="AS25" s="1734"/>
      <c r="AT25" s="1735"/>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732"/>
      <c r="BS25" s="1732"/>
      <c r="BT25" s="1732"/>
      <c r="BU25" s="1732"/>
      <c r="BV25" s="1733"/>
      <c r="BW25" s="1734"/>
      <c r="BX25" s="1734"/>
      <c r="BY25" s="1734"/>
      <c r="BZ25" s="1734"/>
      <c r="CA25" s="1734"/>
      <c r="CB25" s="1734"/>
      <c r="CC25" s="1734"/>
      <c r="CD25" s="1734"/>
      <c r="CE25" s="1735"/>
      <c r="CF25" s="1258"/>
      <c r="CG25" s="1258"/>
      <c r="CH25" s="1258"/>
      <c r="CI25" s="1258"/>
      <c r="CJ25" s="1258"/>
      <c r="CK25" s="1258"/>
      <c r="CL25" s="1258"/>
      <c r="CM25" s="1258"/>
      <c r="CN25" s="1258"/>
      <c r="CO25" s="1258"/>
      <c r="CP25" s="1258"/>
      <c r="CQ25" s="1258"/>
      <c r="CR25" s="1258"/>
      <c r="CS25" s="1258"/>
      <c r="CT25" s="1258"/>
      <c r="CU25" s="1258"/>
      <c r="CV25" s="1258"/>
      <c r="CW25" s="1258"/>
      <c r="CX25" s="1258"/>
      <c r="CY25" s="1258"/>
      <c r="CZ25" s="1258"/>
      <c r="DA25" s="1258"/>
      <c r="DB25" s="1258"/>
      <c r="DC25" s="1732"/>
      <c r="DD25" s="1732"/>
      <c r="DE25" s="1732"/>
      <c r="DF25" s="1732"/>
      <c r="DG25" s="1733"/>
    </row>
    <row r="26" spans="1:111" x14ac:dyDescent="0.25">
      <c r="A26" s="1734"/>
      <c r="B26" s="1734"/>
      <c r="C26" s="1734"/>
      <c r="D26" s="1734"/>
      <c r="E26" s="1734"/>
      <c r="F26" s="1734"/>
      <c r="G26" s="1734"/>
      <c r="H26" s="1734"/>
      <c r="I26" s="1735"/>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732"/>
      <c r="AH26" s="1732"/>
      <c r="AI26" s="1732"/>
      <c r="AJ26" s="1732"/>
      <c r="AK26" s="1733"/>
      <c r="AL26" s="1734"/>
      <c r="AM26" s="1734"/>
      <c r="AN26" s="1734"/>
      <c r="AO26" s="1734"/>
      <c r="AP26" s="1734"/>
      <c r="AQ26" s="1734"/>
      <c r="AR26" s="1734"/>
      <c r="AS26" s="1734"/>
      <c r="AT26" s="1735"/>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732"/>
      <c r="BS26" s="1732"/>
      <c r="BT26" s="1732"/>
      <c r="BU26" s="1732"/>
      <c r="BV26" s="1733"/>
      <c r="BW26" s="1734"/>
      <c r="BX26" s="1734"/>
      <c r="BY26" s="1734"/>
      <c r="BZ26" s="1734"/>
      <c r="CA26" s="1734"/>
      <c r="CB26" s="1734"/>
      <c r="CC26" s="1734"/>
      <c r="CD26" s="1734"/>
      <c r="CE26" s="1735"/>
      <c r="CF26" s="1258"/>
      <c r="CG26" s="1258"/>
      <c r="CH26" s="1258"/>
      <c r="CI26" s="1258"/>
      <c r="CJ26" s="1258"/>
      <c r="CK26" s="1258"/>
      <c r="CL26" s="1258"/>
      <c r="CM26" s="1258"/>
      <c r="CN26" s="1258"/>
      <c r="CO26" s="1258"/>
      <c r="CP26" s="1258"/>
      <c r="CQ26" s="1258"/>
      <c r="CR26" s="1258"/>
      <c r="CS26" s="1258"/>
      <c r="CT26" s="1258"/>
      <c r="CU26" s="1258"/>
      <c r="CV26" s="1258"/>
      <c r="CW26" s="1258"/>
      <c r="CX26" s="1258"/>
      <c r="CY26" s="1258"/>
      <c r="CZ26" s="1258"/>
      <c r="DA26" s="1258"/>
      <c r="DB26" s="1258"/>
      <c r="DC26" s="1732"/>
      <c r="DD26" s="1732"/>
      <c r="DE26" s="1732"/>
      <c r="DF26" s="1732"/>
      <c r="DG26" s="1733"/>
    </row>
    <row r="27" spans="1:111" x14ac:dyDescent="0.25">
      <c r="A27" s="1734"/>
      <c r="B27" s="1734"/>
      <c r="C27" s="1734"/>
      <c r="D27" s="1734"/>
      <c r="E27" s="1734"/>
      <c r="F27" s="1734"/>
      <c r="G27" s="1734"/>
      <c r="H27" s="1734"/>
      <c r="I27" s="1735"/>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732"/>
      <c r="AH27" s="1732"/>
      <c r="AI27" s="1732"/>
      <c r="AJ27" s="1732"/>
      <c r="AK27" s="1733"/>
      <c r="AL27" s="1734"/>
      <c r="AM27" s="1734"/>
      <c r="AN27" s="1734"/>
      <c r="AO27" s="1734"/>
      <c r="AP27" s="1734"/>
      <c r="AQ27" s="1734"/>
      <c r="AR27" s="1734"/>
      <c r="AS27" s="1734"/>
      <c r="AT27" s="1735"/>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732"/>
      <c r="BS27" s="1732"/>
      <c r="BT27" s="1732"/>
      <c r="BU27" s="1732"/>
      <c r="BV27" s="1733"/>
      <c r="BW27" s="1734"/>
      <c r="BX27" s="1734"/>
      <c r="BY27" s="1734"/>
      <c r="BZ27" s="1734"/>
      <c r="CA27" s="1734"/>
      <c r="CB27" s="1734"/>
      <c r="CC27" s="1734"/>
      <c r="CD27" s="1734"/>
      <c r="CE27" s="1735"/>
      <c r="CF27" s="1258"/>
      <c r="CG27" s="1258"/>
      <c r="CH27" s="1258"/>
      <c r="CI27" s="1258"/>
      <c r="CJ27" s="1258"/>
      <c r="CK27" s="1258"/>
      <c r="CL27" s="1258"/>
      <c r="CM27" s="1258"/>
      <c r="CN27" s="1258"/>
      <c r="CO27" s="1258"/>
      <c r="CP27" s="1258"/>
      <c r="CQ27" s="1258"/>
      <c r="CR27" s="1258"/>
      <c r="CS27" s="1258"/>
      <c r="CT27" s="1258"/>
      <c r="CU27" s="1258"/>
      <c r="CV27" s="1258"/>
      <c r="CW27" s="1258"/>
      <c r="CX27" s="1258"/>
      <c r="CY27" s="1258"/>
      <c r="CZ27" s="1258"/>
      <c r="DA27" s="1258"/>
      <c r="DB27" s="1258"/>
      <c r="DC27" s="1732"/>
      <c r="DD27" s="1732"/>
      <c r="DE27" s="1732"/>
      <c r="DF27" s="1732"/>
      <c r="DG27" s="1733"/>
    </row>
    <row r="28" spans="1:111" x14ac:dyDescent="0.25">
      <c r="A28" s="1734"/>
      <c r="B28" s="1734"/>
      <c r="C28" s="1734"/>
      <c r="D28" s="1734"/>
      <c r="E28" s="1734"/>
      <c r="F28" s="1734"/>
      <c r="G28" s="1734"/>
      <c r="H28" s="1734"/>
      <c r="I28" s="1735"/>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732"/>
      <c r="AH28" s="1732"/>
      <c r="AI28" s="1732"/>
      <c r="AJ28" s="1732"/>
      <c r="AK28" s="1733"/>
      <c r="AL28" s="1734"/>
      <c r="AM28" s="1734"/>
      <c r="AN28" s="1734"/>
      <c r="AO28" s="1734"/>
      <c r="AP28" s="1734"/>
      <c r="AQ28" s="1734"/>
      <c r="AR28" s="1734"/>
      <c r="AS28" s="1734"/>
      <c r="AT28" s="1735"/>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732"/>
      <c r="BS28" s="1732"/>
      <c r="BT28" s="1732"/>
      <c r="BU28" s="1732"/>
      <c r="BV28" s="1733"/>
      <c r="BW28" s="1734"/>
      <c r="BX28" s="1734"/>
      <c r="BY28" s="1734"/>
      <c r="BZ28" s="1734"/>
      <c r="CA28" s="1734"/>
      <c r="CB28" s="1734"/>
      <c r="CC28" s="1734"/>
      <c r="CD28" s="1734"/>
      <c r="CE28" s="1735"/>
      <c r="CF28" s="1258"/>
      <c r="CG28" s="1258"/>
      <c r="CH28" s="1258"/>
      <c r="CI28" s="1258"/>
      <c r="CJ28" s="1258"/>
      <c r="CK28" s="1258"/>
      <c r="CL28" s="1258"/>
      <c r="CM28" s="1258"/>
      <c r="CN28" s="1258"/>
      <c r="CO28" s="1258"/>
      <c r="CP28" s="1258"/>
      <c r="CQ28" s="1258"/>
      <c r="CR28" s="1258"/>
      <c r="CS28" s="1258"/>
      <c r="CT28" s="1258"/>
      <c r="CU28" s="1258"/>
      <c r="CV28" s="1258"/>
      <c r="CW28" s="1258"/>
      <c r="CX28" s="1258"/>
      <c r="CY28" s="1258"/>
      <c r="CZ28" s="1258"/>
      <c r="DA28" s="1258"/>
      <c r="DB28" s="1258"/>
      <c r="DC28" s="1732"/>
      <c r="DD28" s="1732"/>
      <c r="DE28" s="1732"/>
      <c r="DF28" s="1732"/>
      <c r="DG28" s="1733"/>
    </row>
    <row r="29" spans="1:111" x14ac:dyDescent="0.25">
      <c r="A29" s="1734"/>
      <c r="B29" s="1734"/>
      <c r="C29" s="1734"/>
      <c r="D29" s="1734"/>
      <c r="E29" s="1734"/>
      <c r="F29" s="1734"/>
      <c r="G29" s="1734"/>
      <c r="H29" s="1734"/>
      <c r="I29" s="1735"/>
      <c r="J29" s="1258"/>
      <c r="K29" s="1258"/>
      <c r="L29" s="1258"/>
      <c r="M29" s="1258"/>
      <c r="N29" s="1258"/>
      <c r="O29" s="1258"/>
      <c r="P29" s="1258"/>
      <c r="Q29" s="1258"/>
      <c r="R29" s="1258"/>
      <c r="S29" s="1258"/>
      <c r="T29" s="1258"/>
      <c r="U29" s="1258"/>
      <c r="V29" s="1258"/>
      <c r="W29" s="1258"/>
      <c r="X29" s="1258"/>
      <c r="Y29" s="1258"/>
      <c r="Z29" s="1258"/>
      <c r="AA29" s="1258"/>
      <c r="AB29" s="1258"/>
      <c r="AC29" s="1258"/>
      <c r="AD29" s="1258"/>
      <c r="AE29" s="1258"/>
      <c r="AF29" s="1258"/>
      <c r="AG29" s="1732"/>
      <c r="AH29" s="1732"/>
      <c r="AI29" s="1732"/>
      <c r="AJ29" s="1732"/>
      <c r="AK29" s="1733"/>
      <c r="AL29" s="1734"/>
      <c r="AM29" s="1734"/>
      <c r="AN29" s="1734"/>
      <c r="AO29" s="1734"/>
      <c r="AP29" s="1734"/>
      <c r="AQ29" s="1734"/>
      <c r="AR29" s="1734"/>
      <c r="AS29" s="1734"/>
      <c r="AT29" s="1735"/>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732"/>
      <c r="BS29" s="1732"/>
      <c r="BT29" s="1732"/>
      <c r="BU29" s="1732"/>
      <c r="BV29" s="1733"/>
      <c r="BW29" s="1734"/>
      <c r="BX29" s="1734"/>
      <c r="BY29" s="1734"/>
      <c r="BZ29" s="1734"/>
      <c r="CA29" s="1734"/>
      <c r="CB29" s="1734"/>
      <c r="CC29" s="1734"/>
      <c r="CD29" s="1734"/>
      <c r="CE29" s="1735"/>
      <c r="CF29" s="1258"/>
      <c r="CG29" s="1258"/>
      <c r="CH29" s="1258"/>
      <c r="CI29" s="1258"/>
      <c r="CJ29" s="1258"/>
      <c r="CK29" s="1258"/>
      <c r="CL29" s="1258"/>
      <c r="CM29" s="1258"/>
      <c r="CN29" s="1258"/>
      <c r="CO29" s="1258"/>
      <c r="CP29" s="1258"/>
      <c r="CQ29" s="1258"/>
      <c r="CR29" s="1258"/>
      <c r="CS29" s="1258"/>
      <c r="CT29" s="1258"/>
      <c r="CU29" s="1258"/>
      <c r="CV29" s="1258"/>
      <c r="CW29" s="1258"/>
      <c r="CX29" s="1258"/>
      <c r="CY29" s="1258"/>
      <c r="CZ29" s="1258"/>
      <c r="DA29" s="1258"/>
      <c r="DB29" s="1258"/>
      <c r="DC29" s="1732"/>
      <c r="DD29" s="1732"/>
      <c r="DE29" s="1732"/>
      <c r="DF29" s="1732"/>
      <c r="DG29" s="1733"/>
    </row>
    <row r="30" spans="1:111" x14ac:dyDescent="0.25">
      <c r="A30" s="1734"/>
      <c r="B30" s="1734"/>
      <c r="C30" s="1734"/>
      <c r="D30" s="1734"/>
      <c r="E30" s="1734"/>
      <c r="F30" s="1734"/>
      <c r="G30" s="1734"/>
      <c r="H30" s="1734"/>
      <c r="I30" s="1735"/>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732"/>
      <c r="AH30" s="1732"/>
      <c r="AI30" s="1732"/>
      <c r="AJ30" s="1732"/>
      <c r="AK30" s="1733"/>
      <c r="AL30" s="1734"/>
      <c r="AM30" s="1734"/>
      <c r="AN30" s="1734"/>
      <c r="AO30" s="1734"/>
      <c r="AP30" s="1734"/>
      <c r="AQ30" s="1734"/>
      <c r="AR30" s="1734"/>
      <c r="AS30" s="1734"/>
      <c r="AT30" s="1735"/>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732"/>
      <c r="BS30" s="1732"/>
      <c r="BT30" s="1732"/>
      <c r="BU30" s="1732"/>
      <c r="BV30" s="1733"/>
      <c r="BW30" s="1734"/>
      <c r="BX30" s="1734"/>
      <c r="BY30" s="1734"/>
      <c r="BZ30" s="1734"/>
      <c r="CA30" s="1734"/>
      <c r="CB30" s="1734"/>
      <c r="CC30" s="1734"/>
      <c r="CD30" s="1734"/>
      <c r="CE30" s="1735"/>
      <c r="CF30" s="1258"/>
      <c r="CG30" s="1258"/>
      <c r="CH30" s="1258"/>
      <c r="CI30" s="1258"/>
      <c r="CJ30" s="1258"/>
      <c r="CK30" s="1258"/>
      <c r="CL30" s="1258"/>
      <c r="CM30" s="1258"/>
      <c r="CN30" s="1258"/>
      <c r="CO30" s="1258"/>
      <c r="CP30" s="1258"/>
      <c r="CQ30" s="1258"/>
      <c r="CR30" s="1258"/>
      <c r="CS30" s="1258"/>
      <c r="CT30" s="1258"/>
      <c r="CU30" s="1258"/>
      <c r="CV30" s="1258"/>
      <c r="CW30" s="1258"/>
      <c r="CX30" s="1258"/>
      <c r="CY30" s="1258"/>
      <c r="CZ30" s="1258"/>
      <c r="DA30" s="1258"/>
      <c r="DB30" s="1258"/>
      <c r="DC30" s="1732"/>
      <c r="DD30" s="1732"/>
      <c r="DE30" s="1732"/>
      <c r="DF30" s="1732"/>
      <c r="DG30" s="1733"/>
    </row>
    <row r="31" spans="1:111" x14ac:dyDescent="0.25">
      <c r="A31" s="1734"/>
      <c r="B31" s="1734"/>
      <c r="C31" s="1734"/>
      <c r="D31" s="1734"/>
      <c r="E31" s="1734"/>
      <c r="F31" s="1734"/>
      <c r="G31" s="1734"/>
      <c r="H31" s="1734"/>
      <c r="I31" s="1735"/>
      <c r="J31" s="1258"/>
      <c r="K31" s="1258"/>
      <c r="L31" s="1258"/>
      <c r="M31" s="1258"/>
      <c r="N31" s="1258"/>
      <c r="O31" s="1258"/>
      <c r="P31" s="1258"/>
      <c r="Q31" s="1258"/>
      <c r="R31" s="1258"/>
      <c r="S31" s="1258"/>
      <c r="T31" s="1258"/>
      <c r="U31" s="1258"/>
      <c r="V31" s="1258"/>
      <c r="W31" s="1258"/>
      <c r="X31" s="1258"/>
      <c r="Y31" s="1258"/>
      <c r="Z31" s="1258"/>
      <c r="AA31" s="1258"/>
      <c r="AB31" s="1258"/>
      <c r="AC31" s="1258"/>
      <c r="AD31" s="1258"/>
      <c r="AE31" s="1258"/>
      <c r="AF31" s="1258"/>
      <c r="AG31" s="1732"/>
      <c r="AH31" s="1732"/>
      <c r="AI31" s="1732"/>
      <c r="AJ31" s="1732"/>
      <c r="AK31" s="1733"/>
      <c r="AL31" s="1734"/>
      <c r="AM31" s="1734"/>
      <c r="AN31" s="1734"/>
      <c r="AO31" s="1734"/>
      <c r="AP31" s="1734"/>
      <c r="AQ31" s="1734"/>
      <c r="AR31" s="1734"/>
      <c r="AS31" s="1734"/>
      <c r="AT31" s="1735"/>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732"/>
      <c r="BS31" s="1732"/>
      <c r="BT31" s="1732"/>
      <c r="BU31" s="1732"/>
      <c r="BV31" s="1733"/>
      <c r="BW31" s="1734"/>
      <c r="BX31" s="1734"/>
      <c r="BY31" s="1734"/>
      <c r="BZ31" s="1734"/>
      <c r="CA31" s="1734"/>
      <c r="CB31" s="1734"/>
      <c r="CC31" s="1734"/>
      <c r="CD31" s="1734"/>
      <c r="CE31" s="1735"/>
      <c r="CF31" s="1258"/>
      <c r="CG31" s="1258"/>
      <c r="CH31" s="1258"/>
      <c r="CI31" s="1258"/>
      <c r="CJ31" s="1258"/>
      <c r="CK31" s="1258"/>
      <c r="CL31" s="1258"/>
      <c r="CM31" s="1258"/>
      <c r="CN31" s="1258"/>
      <c r="CO31" s="1258"/>
      <c r="CP31" s="1258"/>
      <c r="CQ31" s="1258"/>
      <c r="CR31" s="1258"/>
      <c r="CS31" s="1258"/>
      <c r="CT31" s="1258"/>
      <c r="CU31" s="1258"/>
      <c r="CV31" s="1258"/>
      <c r="CW31" s="1258"/>
      <c r="CX31" s="1258"/>
      <c r="CY31" s="1258"/>
      <c r="CZ31" s="1258"/>
      <c r="DA31" s="1258"/>
      <c r="DB31" s="1258"/>
      <c r="DC31" s="1732"/>
      <c r="DD31" s="1732"/>
      <c r="DE31" s="1732"/>
      <c r="DF31" s="1732"/>
      <c r="DG31" s="1733"/>
    </row>
    <row r="32" spans="1:111" x14ac:dyDescent="0.25">
      <c r="A32" s="1734"/>
      <c r="B32" s="1734"/>
      <c r="C32" s="1734"/>
      <c r="D32" s="1734"/>
      <c r="E32" s="1734"/>
      <c r="F32" s="1734"/>
      <c r="G32" s="1734"/>
      <c r="H32" s="1734"/>
      <c r="I32" s="1735"/>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8"/>
      <c r="AG32" s="1732"/>
      <c r="AH32" s="1732"/>
      <c r="AI32" s="1732"/>
      <c r="AJ32" s="1732"/>
      <c r="AK32" s="1733"/>
      <c r="AL32" s="1734"/>
      <c r="AM32" s="1734"/>
      <c r="AN32" s="1734"/>
      <c r="AO32" s="1734"/>
      <c r="AP32" s="1734"/>
      <c r="AQ32" s="1734"/>
      <c r="AR32" s="1734"/>
      <c r="AS32" s="1734"/>
      <c r="AT32" s="1735"/>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732"/>
      <c r="BS32" s="1732"/>
      <c r="BT32" s="1732"/>
      <c r="BU32" s="1732"/>
      <c r="BV32" s="1733"/>
      <c r="BW32" s="1734"/>
      <c r="BX32" s="1734"/>
      <c r="BY32" s="1734"/>
      <c r="BZ32" s="1734"/>
      <c r="CA32" s="1734"/>
      <c r="CB32" s="1734"/>
      <c r="CC32" s="1734"/>
      <c r="CD32" s="1734"/>
      <c r="CE32" s="1735"/>
      <c r="CF32" s="1258"/>
      <c r="CG32" s="1258"/>
      <c r="CH32" s="1258"/>
      <c r="CI32" s="1258"/>
      <c r="CJ32" s="1258"/>
      <c r="CK32" s="1258"/>
      <c r="CL32" s="1258"/>
      <c r="CM32" s="1258"/>
      <c r="CN32" s="1258"/>
      <c r="CO32" s="1258"/>
      <c r="CP32" s="1258"/>
      <c r="CQ32" s="1258"/>
      <c r="CR32" s="1258"/>
      <c r="CS32" s="1258"/>
      <c r="CT32" s="1258"/>
      <c r="CU32" s="1258"/>
      <c r="CV32" s="1258"/>
      <c r="CW32" s="1258"/>
      <c r="CX32" s="1258"/>
      <c r="CY32" s="1258"/>
      <c r="CZ32" s="1258"/>
      <c r="DA32" s="1258"/>
      <c r="DB32" s="1258"/>
      <c r="DC32" s="1732"/>
      <c r="DD32" s="1732"/>
      <c r="DE32" s="1732"/>
      <c r="DF32" s="1732"/>
      <c r="DG32" s="1733"/>
    </row>
    <row r="33" spans="1:111" x14ac:dyDescent="0.25">
      <c r="A33" s="1734"/>
      <c r="B33" s="1734"/>
      <c r="C33" s="1734"/>
      <c r="D33" s="1734"/>
      <c r="E33" s="1734"/>
      <c r="F33" s="1734"/>
      <c r="G33" s="1734"/>
      <c r="H33" s="1734"/>
      <c r="I33" s="1735"/>
      <c r="J33" s="1258"/>
      <c r="K33" s="1258"/>
      <c r="L33" s="1258"/>
      <c r="M33" s="1258"/>
      <c r="N33" s="1258"/>
      <c r="O33" s="1258"/>
      <c r="P33" s="1258"/>
      <c r="Q33" s="1258"/>
      <c r="R33" s="1258"/>
      <c r="S33" s="1258"/>
      <c r="T33" s="1258"/>
      <c r="U33" s="1258"/>
      <c r="V33" s="1258"/>
      <c r="W33" s="1258"/>
      <c r="X33" s="1258"/>
      <c r="Y33" s="1258"/>
      <c r="Z33" s="1258"/>
      <c r="AA33" s="1258"/>
      <c r="AB33" s="1258"/>
      <c r="AC33" s="1258"/>
      <c r="AD33" s="1258"/>
      <c r="AE33" s="1258"/>
      <c r="AF33" s="1258"/>
      <c r="AG33" s="1732"/>
      <c r="AH33" s="1732"/>
      <c r="AI33" s="1732"/>
      <c r="AJ33" s="1732"/>
      <c r="AK33" s="1733"/>
      <c r="AL33" s="1734"/>
      <c r="AM33" s="1734"/>
      <c r="AN33" s="1734"/>
      <c r="AO33" s="1734"/>
      <c r="AP33" s="1734"/>
      <c r="AQ33" s="1734"/>
      <c r="AR33" s="1734"/>
      <c r="AS33" s="1734"/>
      <c r="AT33" s="1735"/>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732"/>
      <c r="BS33" s="1732"/>
      <c r="BT33" s="1732"/>
      <c r="BU33" s="1732"/>
      <c r="BV33" s="1733"/>
      <c r="BW33" s="1734"/>
      <c r="BX33" s="1734"/>
      <c r="BY33" s="1734"/>
      <c r="BZ33" s="1734"/>
      <c r="CA33" s="1734"/>
      <c r="CB33" s="1734"/>
      <c r="CC33" s="1734"/>
      <c r="CD33" s="1734"/>
      <c r="CE33" s="1735"/>
      <c r="CF33" s="1258"/>
      <c r="CG33" s="1258"/>
      <c r="CH33" s="1258"/>
      <c r="CI33" s="1258"/>
      <c r="CJ33" s="1258"/>
      <c r="CK33" s="1258"/>
      <c r="CL33" s="1258"/>
      <c r="CM33" s="1258"/>
      <c r="CN33" s="1258"/>
      <c r="CO33" s="1258"/>
      <c r="CP33" s="1258"/>
      <c r="CQ33" s="1258"/>
      <c r="CR33" s="1258"/>
      <c r="CS33" s="1258"/>
      <c r="CT33" s="1258"/>
      <c r="CU33" s="1258"/>
      <c r="CV33" s="1258"/>
      <c r="CW33" s="1258"/>
      <c r="CX33" s="1258"/>
      <c r="CY33" s="1258"/>
      <c r="CZ33" s="1258"/>
      <c r="DA33" s="1258"/>
      <c r="DB33" s="1258"/>
      <c r="DC33" s="1732"/>
      <c r="DD33" s="1732"/>
      <c r="DE33" s="1732"/>
      <c r="DF33" s="1732"/>
      <c r="DG33" s="1733"/>
    </row>
    <row r="34" spans="1:111" x14ac:dyDescent="0.25">
      <c r="A34" s="1734"/>
      <c r="B34" s="1734"/>
      <c r="C34" s="1734"/>
      <c r="D34" s="1734"/>
      <c r="E34" s="1734"/>
      <c r="F34" s="1734"/>
      <c r="G34" s="1734"/>
      <c r="H34" s="1734"/>
      <c r="I34" s="1735"/>
      <c r="J34" s="1258"/>
      <c r="K34" s="1258"/>
      <c r="L34" s="1258"/>
      <c r="M34" s="1258"/>
      <c r="N34" s="1258"/>
      <c r="O34" s="1258"/>
      <c r="P34" s="1258"/>
      <c r="Q34" s="1258"/>
      <c r="R34" s="1258"/>
      <c r="S34" s="1258"/>
      <c r="T34" s="1258"/>
      <c r="U34" s="1258"/>
      <c r="V34" s="1258"/>
      <c r="W34" s="1258"/>
      <c r="X34" s="1258"/>
      <c r="Y34" s="1258"/>
      <c r="Z34" s="1258"/>
      <c r="AA34" s="1258"/>
      <c r="AB34" s="1258"/>
      <c r="AC34" s="1258"/>
      <c r="AD34" s="1258"/>
      <c r="AE34" s="1258"/>
      <c r="AF34" s="1258"/>
      <c r="AG34" s="1732"/>
      <c r="AH34" s="1732"/>
      <c r="AI34" s="1732"/>
      <c r="AJ34" s="1732"/>
      <c r="AK34" s="1733"/>
      <c r="AL34" s="1734"/>
      <c r="AM34" s="1734"/>
      <c r="AN34" s="1734"/>
      <c r="AO34" s="1734"/>
      <c r="AP34" s="1734"/>
      <c r="AQ34" s="1734"/>
      <c r="AR34" s="1734"/>
      <c r="AS34" s="1734"/>
      <c r="AT34" s="1735"/>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732"/>
      <c r="BS34" s="1732"/>
      <c r="BT34" s="1732"/>
      <c r="BU34" s="1732"/>
      <c r="BV34" s="1733"/>
      <c r="BW34" s="1734"/>
      <c r="BX34" s="1734"/>
      <c r="BY34" s="1734"/>
      <c r="BZ34" s="1734"/>
      <c r="CA34" s="1734"/>
      <c r="CB34" s="1734"/>
      <c r="CC34" s="1734"/>
      <c r="CD34" s="1734"/>
      <c r="CE34" s="1735"/>
      <c r="CF34" s="1258"/>
      <c r="CG34" s="1258"/>
      <c r="CH34" s="1258"/>
      <c r="CI34" s="1258"/>
      <c r="CJ34" s="1258"/>
      <c r="CK34" s="1258"/>
      <c r="CL34" s="1258"/>
      <c r="CM34" s="1258"/>
      <c r="CN34" s="1258"/>
      <c r="CO34" s="1258"/>
      <c r="CP34" s="1258"/>
      <c r="CQ34" s="1258"/>
      <c r="CR34" s="1258"/>
      <c r="CS34" s="1258"/>
      <c r="CT34" s="1258"/>
      <c r="CU34" s="1258"/>
      <c r="CV34" s="1258"/>
      <c r="CW34" s="1258"/>
      <c r="CX34" s="1258"/>
      <c r="CY34" s="1258"/>
      <c r="CZ34" s="1258"/>
      <c r="DA34" s="1258"/>
      <c r="DB34" s="1258"/>
      <c r="DC34" s="1732"/>
      <c r="DD34" s="1732"/>
      <c r="DE34" s="1732"/>
      <c r="DF34" s="1732"/>
      <c r="DG34" s="1733"/>
    </row>
    <row r="35" spans="1:111" x14ac:dyDescent="0.25">
      <c r="A35" s="1734"/>
      <c r="B35" s="1734"/>
      <c r="C35" s="1734"/>
      <c r="D35" s="1734"/>
      <c r="E35" s="1734"/>
      <c r="F35" s="1734"/>
      <c r="G35" s="1734"/>
      <c r="H35" s="1734"/>
      <c r="I35" s="1735"/>
      <c r="J35" s="1258"/>
      <c r="K35" s="1258"/>
      <c r="L35" s="1258"/>
      <c r="M35" s="1258"/>
      <c r="N35" s="1258"/>
      <c r="O35" s="1258"/>
      <c r="P35" s="1258"/>
      <c r="Q35" s="1258"/>
      <c r="R35" s="1258"/>
      <c r="S35" s="1258"/>
      <c r="T35" s="1258"/>
      <c r="U35" s="1258"/>
      <c r="V35" s="1258"/>
      <c r="W35" s="1258"/>
      <c r="X35" s="1258"/>
      <c r="Y35" s="1258"/>
      <c r="Z35" s="1258"/>
      <c r="AA35" s="1258"/>
      <c r="AB35" s="1258"/>
      <c r="AC35" s="1258"/>
      <c r="AD35" s="1258"/>
      <c r="AE35" s="1258"/>
      <c r="AF35" s="1258"/>
      <c r="AG35" s="1732"/>
      <c r="AH35" s="1732"/>
      <c r="AI35" s="1732"/>
      <c r="AJ35" s="1732"/>
      <c r="AK35" s="1733"/>
      <c r="AL35" s="1734"/>
      <c r="AM35" s="1734"/>
      <c r="AN35" s="1734"/>
      <c r="AO35" s="1734"/>
      <c r="AP35" s="1734"/>
      <c r="AQ35" s="1734"/>
      <c r="AR35" s="1734"/>
      <c r="AS35" s="1734"/>
      <c r="AT35" s="1735"/>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732"/>
      <c r="BS35" s="1732"/>
      <c r="BT35" s="1732"/>
      <c r="BU35" s="1732"/>
      <c r="BV35" s="1733"/>
      <c r="BW35" s="1734"/>
      <c r="BX35" s="1734"/>
      <c r="BY35" s="1734"/>
      <c r="BZ35" s="1734"/>
      <c r="CA35" s="1734"/>
      <c r="CB35" s="1734"/>
      <c r="CC35" s="1734"/>
      <c r="CD35" s="1734"/>
      <c r="CE35" s="1735"/>
      <c r="CF35" s="1258"/>
      <c r="CG35" s="1258"/>
      <c r="CH35" s="1258"/>
      <c r="CI35" s="1258"/>
      <c r="CJ35" s="1258"/>
      <c r="CK35" s="1258"/>
      <c r="CL35" s="1258"/>
      <c r="CM35" s="1258"/>
      <c r="CN35" s="1258"/>
      <c r="CO35" s="1258"/>
      <c r="CP35" s="1258"/>
      <c r="CQ35" s="1258"/>
      <c r="CR35" s="1258"/>
      <c r="CS35" s="1258"/>
      <c r="CT35" s="1258"/>
      <c r="CU35" s="1258"/>
      <c r="CV35" s="1258"/>
      <c r="CW35" s="1258"/>
      <c r="CX35" s="1258"/>
      <c r="CY35" s="1258"/>
      <c r="CZ35" s="1258"/>
      <c r="DA35" s="1258"/>
      <c r="DB35" s="1258"/>
      <c r="DC35" s="1732"/>
      <c r="DD35" s="1732"/>
      <c r="DE35" s="1732"/>
      <c r="DF35" s="1732"/>
      <c r="DG35" s="1733"/>
    </row>
    <row r="36" spans="1:111" x14ac:dyDescent="0.25">
      <c r="A36" s="1734"/>
      <c r="B36" s="1734"/>
      <c r="C36" s="1734"/>
      <c r="D36" s="1734"/>
      <c r="E36" s="1734"/>
      <c r="F36" s="1734"/>
      <c r="G36" s="1734"/>
      <c r="H36" s="1734"/>
      <c r="I36" s="1735"/>
      <c r="J36" s="1258"/>
      <c r="K36" s="1258"/>
      <c r="L36" s="1258"/>
      <c r="M36" s="1258"/>
      <c r="N36" s="1258"/>
      <c r="O36" s="1258"/>
      <c r="P36" s="1258"/>
      <c r="Q36" s="1258"/>
      <c r="R36" s="1258"/>
      <c r="S36" s="1258"/>
      <c r="T36" s="1258"/>
      <c r="U36" s="1258"/>
      <c r="V36" s="1258"/>
      <c r="W36" s="1258"/>
      <c r="X36" s="1258"/>
      <c r="Y36" s="1258"/>
      <c r="Z36" s="1258"/>
      <c r="AA36" s="1258"/>
      <c r="AB36" s="1258"/>
      <c r="AC36" s="1258"/>
      <c r="AD36" s="1258"/>
      <c r="AE36" s="1258"/>
      <c r="AF36" s="1258"/>
      <c r="AG36" s="1732"/>
      <c r="AH36" s="1732"/>
      <c r="AI36" s="1732"/>
      <c r="AJ36" s="1732"/>
      <c r="AK36" s="1733"/>
      <c r="AL36" s="1734"/>
      <c r="AM36" s="1734"/>
      <c r="AN36" s="1734"/>
      <c r="AO36" s="1734"/>
      <c r="AP36" s="1734"/>
      <c r="AQ36" s="1734"/>
      <c r="AR36" s="1734"/>
      <c r="AS36" s="1734"/>
      <c r="AT36" s="1735"/>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732"/>
      <c r="BS36" s="1732"/>
      <c r="BT36" s="1732"/>
      <c r="BU36" s="1732"/>
      <c r="BV36" s="1733"/>
      <c r="BW36" s="1734"/>
      <c r="BX36" s="1734"/>
      <c r="BY36" s="1734"/>
      <c r="BZ36" s="1734"/>
      <c r="CA36" s="1734"/>
      <c r="CB36" s="1734"/>
      <c r="CC36" s="1734"/>
      <c r="CD36" s="1734"/>
      <c r="CE36" s="1735"/>
      <c r="CF36" s="1258"/>
      <c r="CG36" s="1258"/>
      <c r="CH36" s="1258"/>
      <c r="CI36" s="1258"/>
      <c r="CJ36" s="1258"/>
      <c r="CK36" s="1258"/>
      <c r="CL36" s="1258"/>
      <c r="CM36" s="1258"/>
      <c r="CN36" s="1258"/>
      <c r="CO36" s="1258"/>
      <c r="CP36" s="1258"/>
      <c r="CQ36" s="1258"/>
      <c r="CR36" s="1258"/>
      <c r="CS36" s="1258"/>
      <c r="CT36" s="1258"/>
      <c r="CU36" s="1258"/>
      <c r="CV36" s="1258"/>
      <c r="CW36" s="1258"/>
      <c r="CX36" s="1258"/>
      <c r="CY36" s="1258"/>
      <c r="CZ36" s="1258"/>
      <c r="DA36" s="1258"/>
      <c r="DB36" s="1258"/>
      <c r="DC36" s="1732"/>
      <c r="DD36" s="1732"/>
      <c r="DE36" s="1732"/>
      <c r="DF36" s="1732"/>
      <c r="DG36" s="1733"/>
    </row>
    <row r="37" spans="1:111" x14ac:dyDescent="0.25">
      <c r="A37" s="1734"/>
      <c r="B37" s="1734"/>
      <c r="C37" s="1734"/>
      <c r="D37" s="1734"/>
      <c r="E37" s="1734"/>
      <c r="F37" s="1734"/>
      <c r="G37" s="1734"/>
      <c r="H37" s="1734"/>
      <c r="I37" s="1735"/>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8"/>
      <c r="AG37" s="1732"/>
      <c r="AH37" s="1732"/>
      <c r="AI37" s="1732"/>
      <c r="AJ37" s="1732"/>
      <c r="AK37" s="1733"/>
      <c r="AL37" s="1734"/>
      <c r="AM37" s="1734"/>
      <c r="AN37" s="1734"/>
      <c r="AO37" s="1734"/>
      <c r="AP37" s="1734"/>
      <c r="AQ37" s="1734"/>
      <c r="AR37" s="1734"/>
      <c r="AS37" s="1734"/>
      <c r="AT37" s="1735"/>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732"/>
      <c r="BS37" s="1732"/>
      <c r="BT37" s="1732"/>
      <c r="BU37" s="1732"/>
      <c r="BV37" s="1733"/>
      <c r="BW37" s="1734"/>
      <c r="BX37" s="1734"/>
      <c r="BY37" s="1734"/>
      <c r="BZ37" s="1734"/>
      <c r="CA37" s="1734"/>
      <c r="CB37" s="1734"/>
      <c r="CC37" s="1734"/>
      <c r="CD37" s="1734"/>
      <c r="CE37" s="1735"/>
      <c r="CF37" s="1258"/>
      <c r="CG37" s="1258"/>
      <c r="CH37" s="1258"/>
      <c r="CI37" s="1258"/>
      <c r="CJ37" s="1258"/>
      <c r="CK37" s="1258"/>
      <c r="CL37" s="1258"/>
      <c r="CM37" s="1258"/>
      <c r="CN37" s="1258"/>
      <c r="CO37" s="1258"/>
      <c r="CP37" s="1258"/>
      <c r="CQ37" s="1258"/>
      <c r="CR37" s="1258"/>
      <c r="CS37" s="1258"/>
      <c r="CT37" s="1258"/>
      <c r="CU37" s="1258"/>
      <c r="CV37" s="1258"/>
      <c r="CW37" s="1258"/>
      <c r="CX37" s="1258"/>
      <c r="CY37" s="1258"/>
      <c r="CZ37" s="1258"/>
      <c r="DA37" s="1258"/>
      <c r="DB37" s="1258"/>
      <c r="DC37" s="1732"/>
      <c r="DD37" s="1732"/>
      <c r="DE37" s="1732"/>
      <c r="DF37" s="1732"/>
      <c r="DG37" s="1733"/>
    </row>
    <row r="38" spans="1:111" x14ac:dyDescent="0.25">
      <c r="A38" s="1734"/>
      <c r="B38" s="1734"/>
      <c r="C38" s="1734"/>
      <c r="D38" s="1734"/>
      <c r="E38" s="1734"/>
      <c r="F38" s="1734"/>
      <c r="G38" s="1734"/>
      <c r="H38" s="1734"/>
      <c r="I38" s="1735"/>
      <c r="J38" s="1258"/>
      <c r="K38" s="1258"/>
      <c r="L38" s="1258"/>
      <c r="M38" s="1258"/>
      <c r="N38" s="1258"/>
      <c r="O38" s="1258"/>
      <c r="P38" s="1258"/>
      <c r="Q38" s="1258"/>
      <c r="R38" s="1258"/>
      <c r="S38" s="1258"/>
      <c r="T38" s="1258"/>
      <c r="U38" s="1258"/>
      <c r="V38" s="1258"/>
      <c r="W38" s="1258"/>
      <c r="X38" s="1258"/>
      <c r="Y38" s="1258"/>
      <c r="Z38" s="1258"/>
      <c r="AA38" s="1258"/>
      <c r="AB38" s="1258"/>
      <c r="AC38" s="1258"/>
      <c r="AD38" s="1258"/>
      <c r="AE38" s="1258"/>
      <c r="AF38" s="1258"/>
      <c r="AG38" s="1732"/>
      <c r="AH38" s="1732"/>
      <c r="AI38" s="1732"/>
      <c r="AJ38" s="1732"/>
      <c r="AK38" s="1733"/>
      <c r="AL38" s="1734"/>
      <c r="AM38" s="1734"/>
      <c r="AN38" s="1734"/>
      <c r="AO38" s="1734"/>
      <c r="AP38" s="1734"/>
      <c r="AQ38" s="1734"/>
      <c r="AR38" s="1734"/>
      <c r="AS38" s="1734"/>
      <c r="AT38" s="1735"/>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732"/>
      <c r="BS38" s="1732"/>
      <c r="BT38" s="1732"/>
      <c r="BU38" s="1732"/>
      <c r="BV38" s="1733"/>
      <c r="BW38" s="1734"/>
      <c r="BX38" s="1734"/>
      <c r="BY38" s="1734"/>
      <c r="BZ38" s="1734"/>
      <c r="CA38" s="1734"/>
      <c r="CB38" s="1734"/>
      <c r="CC38" s="1734"/>
      <c r="CD38" s="1734"/>
      <c r="CE38" s="1735"/>
      <c r="CF38" s="1258"/>
      <c r="CG38" s="1258"/>
      <c r="CH38" s="1258"/>
      <c r="CI38" s="1258"/>
      <c r="CJ38" s="1258"/>
      <c r="CK38" s="1258"/>
      <c r="CL38" s="1258"/>
      <c r="CM38" s="1258"/>
      <c r="CN38" s="1258"/>
      <c r="CO38" s="1258"/>
      <c r="CP38" s="1258"/>
      <c r="CQ38" s="1258"/>
      <c r="CR38" s="1258"/>
      <c r="CS38" s="1258"/>
      <c r="CT38" s="1258"/>
      <c r="CU38" s="1258"/>
      <c r="CV38" s="1258"/>
      <c r="CW38" s="1258"/>
      <c r="CX38" s="1258"/>
      <c r="CY38" s="1258"/>
      <c r="CZ38" s="1258"/>
      <c r="DA38" s="1258"/>
      <c r="DB38" s="1258"/>
      <c r="DC38" s="1732"/>
      <c r="DD38" s="1732"/>
      <c r="DE38" s="1732"/>
      <c r="DF38" s="1732"/>
      <c r="DG38" s="1733"/>
    </row>
    <row r="39" spans="1:111" x14ac:dyDescent="0.25">
      <c r="A39" s="1734"/>
      <c r="B39" s="1734"/>
      <c r="C39" s="1734"/>
      <c r="D39" s="1734"/>
      <c r="E39" s="1734"/>
      <c r="F39" s="1734"/>
      <c r="G39" s="1734"/>
      <c r="H39" s="1734"/>
      <c r="I39" s="1735"/>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732"/>
      <c r="AH39" s="1732"/>
      <c r="AI39" s="1732"/>
      <c r="AJ39" s="1732"/>
      <c r="AK39" s="1733"/>
      <c r="AL39" s="1734"/>
      <c r="AM39" s="1734"/>
      <c r="AN39" s="1734"/>
      <c r="AO39" s="1734"/>
      <c r="AP39" s="1734"/>
      <c r="AQ39" s="1734"/>
      <c r="AR39" s="1734"/>
      <c r="AS39" s="1734"/>
      <c r="AT39" s="1735"/>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732"/>
      <c r="BS39" s="1732"/>
      <c r="BT39" s="1732"/>
      <c r="BU39" s="1732"/>
      <c r="BV39" s="1733"/>
      <c r="BW39" s="1734"/>
      <c r="BX39" s="1734"/>
      <c r="BY39" s="1734"/>
      <c r="BZ39" s="1734"/>
      <c r="CA39" s="1734"/>
      <c r="CB39" s="1734"/>
      <c r="CC39" s="1734"/>
      <c r="CD39" s="1734"/>
      <c r="CE39" s="1735"/>
      <c r="CF39" s="1258"/>
      <c r="CG39" s="1258"/>
      <c r="CH39" s="1258"/>
      <c r="CI39" s="1258"/>
      <c r="CJ39" s="1258"/>
      <c r="CK39" s="1258"/>
      <c r="CL39" s="1258"/>
      <c r="CM39" s="1258"/>
      <c r="CN39" s="1258"/>
      <c r="CO39" s="1258"/>
      <c r="CP39" s="1258"/>
      <c r="CQ39" s="1258"/>
      <c r="CR39" s="1258"/>
      <c r="CS39" s="1258"/>
      <c r="CT39" s="1258"/>
      <c r="CU39" s="1258"/>
      <c r="CV39" s="1258"/>
      <c r="CW39" s="1258"/>
      <c r="CX39" s="1258"/>
      <c r="CY39" s="1258"/>
      <c r="CZ39" s="1258"/>
      <c r="DA39" s="1258"/>
      <c r="DB39" s="1258"/>
      <c r="DC39" s="1732"/>
      <c r="DD39" s="1732"/>
      <c r="DE39" s="1732"/>
      <c r="DF39" s="1732"/>
      <c r="DG39" s="1733"/>
    </row>
    <row r="40" spans="1:111" x14ac:dyDescent="0.25">
      <c r="A40" s="1734"/>
      <c r="B40" s="1734"/>
      <c r="C40" s="1734"/>
      <c r="D40" s="1734"/>
      <c r="E40" s="1734"/>
      <c r="F40" s="1734"/>
      <c r="G40" s="1734"/>
      <c r="H40" s="1734"/>
      <c r="I40" s="1735"/>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732"/>
      <c r="AH40" s="1732"/>
      <c r="AI40" s="1732"/>
      <c r="AJ40" s="1732"/>
      <c r="AK40" s="1733"/>
      <c r="AL40" s="1734"/>
      <c r="AM40" s="1734"/>
      <c r="AN40" s="1734"/>
      <c r="AO40" s="1734"/>
      <c r="AP40" s="1734"/>
      <c r="AQ40" s="1734"/>
      <c r="AR40" s="1734"/>
      <c r="AS40" s="1734"/>
      <c r="AT40" s="1735"/>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732"/>
      <c r="BS40" s="1732"/>
      <c r="BT40" s="1732"/>
      <c r="BU40" s="1732"/>
      <c r="BV40" s="1733"/>
      <c r="BW40" s="1734"/>
      <c r="BX40" s="1734"/>
      <c r="BY40" s="1734"/>
      <c r="BZ40" s="1734"/>
      <c r="CA40" s="1734"/>
      <c r="CB40" s="1734"/>
      <c r="CC40" s="1734"/>
      <c r="CD40" s="1734"/>
      <c r="CE40" s="1735"/>
      <c r="CF40" s="1258"/>
      <c r="CG40" s="1258"/>
      <c r="CH40" s="1258"/>
      <c r="CI40" s="1258"/>
      <c r="CJ40" s="1258"/>
      <c r="CK40" s="1258"/>
      <c r="CL40" s="1258"/>
      <c r="CM40" s="1258"/>
      <c r="CN40" s="1258"/>
      <c r="CO40" s="1258"/>
      <c r="CP40" s="1258"/>
      <c r="CQ40" s="1258"/>
      <c r="CR40" s="1258"/>
      <c r="CS40" s="1258"/>
      <c r="CT40" s="1258"/>
      <c r="CU40" s="1258"/>
      <c r="CV40" s="1258"/>
      <c r="CW40" s="1258"/>
      <c r="CX40" s="1258"/>
      <c r="CY40" s="1258"/>
      <c r="CZ40" s="1258"/>
      <c r="DA40" s="1258"/>
      <c r="DB40" s="1258"/>
      <c r="DC40" s="1732"/>
      <c r="DD40" s="1732"/>
      <c r="DE40" s="1732"/>
      <c r="DF40" s="1732"/>
      <c r="DG40" s="1733"/>
    </row>
    <row r="41" spans="1:111" x14ac:dyDescent="0.25">
      <c r="A41" s="1734"/>
      <c r="B41" s="1734"/>
      <c r="C41" s="1734"/>
      <c r="D41" s="1734"/>
      <c r="E41" s="1734"/>
      <c r="F41" s="1734"/>
      <c r="G41" s="1734"/>
      <c r="H41" s="1734"/>
      <c r="I41" s="1735"/>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732"/>
      <c r="AH41" s="1732"/>
      <c r="AI41" s="1732"/>
      <c r="AJ41" s="1732"/>
      <c r="AK41" s="1733"/>
      <c r="AL41" s="1734"/>
      <c r="AM41" s="1734"/>
      <c r="AN41" s="1734"/>
      <c r="AO41" s="1734"/>
      <c r="AP41" s="1734"/>
      <c r="AQ41" s="1734"/>
      <c r="AR41" s="1734"/>
      <c r="AS41" s="1734"/>
      <c r="AT41" s="1735"/>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732"/>
      <c r="BS41" s="1732"/>
      <c r="BT41" s="1732"/>
      <c r="BU41" s="1732"/>
      <c r="BV41" s="1733"/>
      <c r="BW41" s="1734"/>
      <c r="BX41" s="1734"/>
      <c r="BY41" s="1734"/>
      <c r="BZ41" s="1734"/>
      <c r="CA41" s="1734"/>
      <c r="CB41" s="1734"/>
      <c r="CC41" s="1734"/>
      <c r="CD41" s="1734"/>
      <c r="CE41" s="1735"/>
      <c r="CF41" s="1258"/>
      <c r="CG41" s="1258"/>
      <c r="CH41" s="1258"/>
      <c r="CI41" s="1258"/>
      <c r="CJ41" s="1258"/>
      <c r="CK41" s="1258"/>
      <c r="CL41" s="1258"/>
      <c r="CM41" s="1258"/>
      <c r="CN41" s="1258"/>
      <c r="CO41" s="1258"/>
      <c r="CP41" s="1258"/>
      <c r="CQ41" s="1258"/>
      <c r="CR41" s="1258"/>
      <c r="CS41" s="1258"/>
      <c r="CT41" s="1258"/>
      <c r="CU41" s="1258"/>
      <c r="CV41" s="1258"/>
      <c r="CW41" s="1258"/>
      <c r="CX41" s="1258"/>
      <c r="CY41" s="1258"/>
      <c r="CZ41" s="1258"/>
      <c r="DA41" s="1258"/>
      <c r="DB41" s="1258"/>
      <c r="DC41" s="1732"/>
      <c r="DD41" s="1732"/>
      <c r="DE41" s="1732"/>
      <c r="DF41" s="1732"/>
      <c r="DG41" s="1733"/>
    </row>
    <row r="42" spans="1:111" x14ac:dyDescent="0.25">
      <c r="A42" s="1734"/>
      <c r="B42" s="1734"/>
      <c r="C42" s="1734"/>
      <c r="D42" s="1734"/>
      <c r="E42" s="1734"/>
      <c r="F42" s="1734"/>
      <c r="G42" s="1734"/>
      <c r="H42" s="1734"/>
      <c r="I42" s="1735"/>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732"/>
      <c r="AH42" s="1732"/>
      <c r="AI42" s="1732"/>
      <c r="AJ42" s="1732"/>
      <c r="AK42" s="1733"/>
      <c r="AL42" s="1734"/>
      <c r="AM42" s="1734"/>
      <c r="AN42" s="1734"/>
      <c r="AO42" s="1734"/>
      <c r="AP42" s="1734"/>
      <c r="AQ42" s="1734"/>
      <c r="AR42" s="1734"/>
      <c r="AS42" s="1734"/>
      <c r="AT42" s="1735"/>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732"/>
      <c r="BS42" s="1732"/>
      <c r="BT42" s="1732"/>
      <c r="BU42" s="1732"/>
      <c r="BV42" s="1733"/>
      <c r="BW42" s="1734"/>
      <c r="BX42" s="1734"/>
      <c r="BY42" s="1734"/>
      <c r="BZ42" s="1734"/>
      <c r="CA42" s="1734"/>
      <c r="CB42" s="1734"/>
      <c r="CC42" s="1734"/>
      <c r="CD42" s="1734"/>
      <c r="CE42" s="1735"/>
      <c r="CF42" s="1258"/>
      <c r="CG42" s="1258"/>
      <c r="CH42" s="1258"/>
      <c r="CI42" s="1258"/>
      <c r="CJ42" s="1258"/>
      <c r="CK42" s="1258"/>
      <c r="CL42" s="1258"/>
      <c r="CM42" s="1258"/>
      <c r="CN42" s="1258"/>
      <c r="CO42" s="1258"/>
      <c r="CP42" s="1258"/>
      <c r="CQ42" s="1258"/>
      <c r="CR42" s="1258"/>
      <c r="CS42" s="1258"/>
      <c r="CT42" s="1258"/>
      <c r="CU42" s="1258"/>
      <c r="CV42" s="1258"/>
      <c r="CW42" s="1258"/>
      <c r="CX42" s="1258"/>
      <c r="CY42" s="1258"/>
      <c r="CZ42" s="1258"/>
      <c r="DA42" s="1258"/>
      <c r="DB42" s="1258"/>
      <c r="DC42" s="1732"/>
      <c r="DD42" s="1732"/>
      <c r="DE42" s="1732"/>
      <c r="DF42" s="1732"/>
      <c r="DG42" s="1733"/>
    </row>
    <row r="43" spans="1:111" x14ac:dyDescent="0.25">
      <c r="A43" s="1734"/>
      <c r="B43" s="1734"/>
      <c r="C43" s="1734"/>
      <c r="D43" s="1734"/>
      <c r="E43" s="1734"/>
      <c r="F43" s="1734"/>
      <c r="G43" s="1734"/>
      <c r="H43" s="1734"/>
      <c r="I43" s="1735"/>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732"/>
      <c r="AH43" s="1732"/>
      <c r="AI43" s="1732"/>
      <c r="AJ43" s="1732"/>
      <c r="AK43" s="1733"/>
      <c r="AL43" s="1734"/>
      <c r="AM43" s="1734"/>
      <c r="AN43" s="1734"/>
      <c r="AO43" s="1734"/>
      <c r="AP43" s="1734"/>
      <c r="AQ43" s="1734"/>
      <c r="AR43" s="1734"/>
      <c r="AS43" s="1734"/>
      <c r="AT43" s="1735"/>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732"/>
      <c r="BS43" s="1732"/>
      <c r="BT43" s="1732"/>
      <c r="BU43" s="1732"/>
      <c r="BV43" s="1733"/>
      <c r="BW43" s="1734"/>
      <c r="BX43" s="1734"/>
      <c r="BY43" s="1734"/>
      <c r="BZ43" s="1734"/>
      <c r="CA43" s="1734"/>
      <c r="CB43" s="1734"/>
      <c r="CC43" s="1734"/>
      <c r="CD43" s="1734"/>
      <c r="CE43" s="1735"/>
      <c r="CF43" s="1258"/>
      <c r="CG43" s="1258"/>
      <c r="CH43" s="1258"/>
      <c r="CI43" s="1258"/>
      <c r="CJ43" s="1258"/>
      <c r="CK43" s="1258"/>
      <c r="CL43" s="1258"/>
      <c r="CM43" s="1258"/>
      <c r="CN43" s="1258"/>
      <c r="CO43" s="1258"/>
      <c r="CP43" s="1258"/>
      <c r="CQ43" s="1258"/>
      <c r="CR43" s="1258"/>
      <c r="CS43" s="1258"/>
      <c r="CT43" s="1258"/>
      <c r="CU43" s="1258"/>
      <c r="CV43" s="1258"/>
      <c r="CW43" s="1258"/>
      <c r="CX43" s="1258"/>
      <c r="CY43" s="1258"/>
      <c r="CZ43" s="1258"/>
      <c r="DA43" s="1258"/>
      <c r="DB43" s="1258"/>
      <c r="DC43" s="1732"/>
      <c r="DD43" s="1732"/>
      <c r="DE43" s="1732"/>
      <c r="DF43" s="1732"/>
      <c r="DG43" s="1733"/>
    </row>
    <row r="44" spans="1:111" x14ac:dyDescent="0.25">
      <c r="A44" s="1734"/>
      <c r="B44" s="1734"/>
      <c r="C44" s="1734"/>
      <c r="D44" s="1734"/>
      <c r="E44" s="1734"/>
      <c r="F44" s="1734"/>
      <c r="G44" s="1734"/>
      <c r="H44" s="1734"/>
      <c r="I44" s="1735"/>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732"/>
      <c r="AH44" s="1732"/>
      <c r="AI44" s="1732"/>
      <c r="AJ44" s="1732"/>
      <c r="AK44" s="1733"/>
      <c r="AL44" s="1734"/>
      <c r="AM44" s="1734"/>
      <c r="AN44" s="1734"/>
      <c r="AO44" s="1734"/>
      <c r="AP44" s="1734"/>
      <c r="AQ44" s="1734"/>
      <c r="AR44" s="1734"/>
      <c r="AS44" s="1734"/>
      <c r="AT44" s="1735"/>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732"/>
      <c r="BS44" s="1732"/>
      <c r="BT44" s="1732"/>
      <c r="BU44" s="1732"/>
      <c r="BV44" s="1733"/>
      <c r="BW44" s="1734"/>
      <c r="BX44" s="1734"/>
      <c r="BY44" s="1734"/>
      <c r="BZ44" s="1734"/>
      <c r="CA44" s="1734"/>
      <c r="CB44" s="1734"/>
      <c r="CC44" s="1734"/>
      <c r="CD44" s="1734"/>
      <c r="CE44" s="1735"/>
      <c r="CF44" s="1258"/>
      <c r="CG44" s="1258"/>
      <c r="CH44" s="1258"/>
      <c r="CI44" s="1258"/>
      <c r="CJ44" s="1258"/>
      <c r="CK44" s="1258"/>
      <c r="CL44" s="1258"/>
      <c r="CM44" s="1258"/>
      <c r="CN44" s="1258"/>
      <c r="CO44" s="1258"/>
      <c r="CP44" s="1258"/>
      <c r="CQ44" s="1258"/>
      <c r="CR44" s="1258"/>
      <c r="CS44" s="1258"/>
      <c r="CT44" s="1258"/>
      <c r="CU44" s="1258"/>
      <c r="CV44" s="1258"/>
      <c r="CW44" s="1258"/>
      <c r="CX44" s="1258"/>
      <c r="CY44" s="1258"/>
      <c r="CZ44" s="1258"/>
      <c r="DA44" s="1258"/>
      <c r="DB44" s="1258"/>
      <c r="DC44" s="1732"/>
      <c r="DD44" s="1732"/>
      <c r="DE44" s="1732"/>
      <c r="DF44" s="1732"/>
      <c r="DG44" s="1733"/>
    </row>
    <row r="45" spans="1:111" x14ac:dyDescent="0.25">
      <c r="A45" s="1734"/>
      <c r="B45" s="1734"/>
      <c r="C45" s="1734"/>
      <c r="D45" s="1734"/>
      <c r="E45" s="1734"/>
      <c r="F45" s="1734"/>
      <c r="G45" s="1734"/>
      <c r="H45" s="1734"/>
      <c r="I45" s="1735"/>
      <c r="J45" s="1258"/>
      <c r="K45" s="1258"/>
      <c r="L45" s="1258"/>
      <c r="M45" s="1258"/>
      <c r="N45" s="1258"/>
      <c r="O45" s="1258"/>
      <c r="P45" s="1258"/>
      <c r="Q45" s="1258"/>
      <c r="R45" s="1258"/>
      <c r="S45" s="1258"/>
      <c r="T45" s="1258"/>
      <c r="U45" s="1258"/>
      <c r="V45" s="1258"/>
      <c r="W45" s="1258"/>
      <c r="X45" s="1258"/>
      <c r="Y45" s="1258"/>
      <c r="Z45" s="1258"/>
      <c r="AA45" s="1258"/>
      <c r="AB45" s="1258"/>
      <c r="AC45" s="1258"/>
      <c r="AD45" s="1258"/>
      <c r="AE45" s="1258"/>
      <c r="AF45" s="1258"/>
      <c r="AG45" s="1732"/>
      <c r="AH45" s="1732"/>
      <c r="AI45" s="1732"/>
      <c r="AJ45" s="1732"/>
      <c r="AK45" s="1733"/>
      <c r="AL45" s="1734"/>
      <c r="AM45" s="1734"/>
      <c r="AN45" s="1734"/>
      <c r="AO45" s="1734"/>
      <c r="AP45" s="1734"/>
      <c r="AQ45" s="1734"/>
      <c r="AR45" s="1734"/>
      <c r="AS45" s="1734"/>
      <c r="AT45" s="1735"/>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732"/>
      <c r="BS45" s="1732"/>
      <c r="BT45" s="1732"/>
      <c r="BU45" s="1732"/>
      <c r="BV45" s="1733"/>
      <c r="BW45" s="1734"/>
      <c r="BX45" s="1734"/>
      <c r="BY45" s="1734"/>
      <c r="BZ45" s="1734"/>
      <c r="CA45" s="1734"/>
      <c r="CB45" s="1734"/>
      <c r="CC45" s="1734"/>
      <c r="CD45" s="1734"/>
      <c r="CE45" s="1735"/>
      <c r="CF45" s="1258"/>
      <c r="CG45" s="1258"/>
      <c r="CH45" s="1258"/>
      <c r="CI45" s="1258"/>
      <c r="CJ45" s="1258"/>
      <c r="CK45" s="1258"/>
      <c r="CL45" s="1258"/>
      <c r="CM45" s="1258"/>
      <c r="CN45" s="1258"/>
      <c r="CO45" s="1258"/>
      <c r="CP45" s="1258"/>
      <c r="CQ45" s="1258"/>
      <c r="CR45" s="1258"/>
      <c r="CS45" s="1258"/>
      <c r="CT45" s="1258"/>
      <c r="CU45" s="1258"/>
      <c r="CV45" s="1258"/>
      <c r="CW45" s="1258"/>
      <c r="CX45" s="1258"/>
      <c r="CY45" s="1258"/>
      <c r="CZ45" s="1258"/>
      <c r="DA45" s="1258"/>
      <c r="DB45" s="1258"/>
      <c r="DC45" s="1732"/>
      <c r="DD45" s="1732"/>
      <c r="DE45" s="1732"/>
      <c r="DF45" s="1732"/>
      <c r="DG45" s="1733"/>
    </row>
    <row r="46" spans="1:111" x14ac:dyDescent="0.25">
      <c r="A46" s="1734"/>
      <c r="B46" s="1734"/>
      <c r="C46" s="1734"/>
      <c r="D46" s="1734"/>
      <c r="E46" s="1734"/>
      <c r="F46" s="1734"/>
      <c r="G46" s="1734"/>
      <c r="H46" s="1734"/>
      <c r="I46" s="1735"/>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8"/>
      <c r="AG46" s="1732"/>
      <c r="AH46" s="1732"/>
      <c r="AI46" s="1732"/>
      <c r="AJ46" s="1732"/>
      <c r="AK46" s="1733"/>
      <c r="AL46" s="1734"/>
      <c r="AM46" s="1734"/>
      <c r="AN46" s="1734"/>
      <c r="AO46" s="1734"/>
      <c r="AP46" s="1734"/>
      <c r="AQ46" s="1734"/>
      <c r="AR46" s="1734"/>
      <c r="AS46" s="1734"/>
      <c r="AT46" s="1735"/>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732"/>
      <c r="BS46" s="1732"/>
      <c r="BT46" s="1732"/>
      <c r="BU46" s="1732"/>
      <c r="BV46" s="1733"/>
      <c r="BW46" s="1734"/>
      <c r="BX46" s="1734"/>
      <c r="BY46" s="1734"/>
      <c r="BZ46" s="1734"/>
      <c r="CA46" s="1734"/>
      <c r="CB46" s="1734"/>
      <c r="CC46" s="1734"/>
      <c r="CD46" s="1734"/>
      <c r="CE46" s="1735"/>
      <c r="CF46" s="1258"/>
      <c r="CG46" s="1258"/>
      <c r="CH46" s="1258"/>
      <c r="CI46" s="1258"/>
      <c r="CJ46" s="1258"/>
      <c r="CK46" s="1258"/>
      <c r="CL46" s="1258"/>
      <c r="CM46" s="1258"/>
      <c r="CN46" s="1258"/>
      <c r="CO46" s="1258"/>
      <c r="CP46" s="1258"/>
      <c r="CQ46" s="1258"/>
      <c r="CR46" s="1258"/>
      <c r="CS46" s="1258"/>
      <c r="CT46" s="1258"/>
      <c r="CU46" s="1258"/>
      <c r="CV46" s="1258"/>
      <c r="CW46" s="1258"/>
      <c r="CX46" s="1258"/>
      <c r="CY46" s="1258"/>
      <c r="CZ46" s="1258"/>
      <c r="DA46" s="1258"/>
      <c r="DB46" s="1258"/>
      <c r="DC46" s="1732"/>
      <c r="DD46" s="1732"/>
      <c r="DE46" s="1732"/>
      <c r="DF46" s="1732"/>
      <c r="DG46" s="1733"/>
    </row>
    <row r="47" spans="1:111" x14ac:dyDescent="0.25">
      <c r="A47" s="1734"/>
      <c r="B47" s="1734"/>
      <c r="C47" s="1734"/>
      <c r="D47" s="1734"/>
      <c r="E47" s="1734"/>
      <c r="F47" s="1734"/>
      <c r="G47" s="1734"/>
      <c r="H47" s="1734"/>
      <c r="I47" s="1735"/>
      <c r="J47" s="1258"/>
      <c r="K47" s="1258"/>
      <c r="L47" s="1258"/>
      <c r="M47" s="1258"/>
      <c r="N47" s="1258"/>
      <c r="O47" s="1258"/>
      <c r="P47" s="1258"/>
      <c r="Q47" s="1258"/>
      <c r="R47" s="1258"/>
      <c r="S47" s="1258"/>
      <c r="T47" s="1258"/>
      <c r="U47" s="1258"/>
      <c r="V47" s="1258"/>
      <c r="W47" s="1258"/>
      <c r="X47" s="1258"/>
      <c r="Y47" s="1258"/>
      <c r="Z47" s="1258"/>
      <c r="AA47" s="1258"/>
      <c r="AB47" s="1258"/>
      <c r="AC47" s="1258"/>
      <c r="AD47" s="1258"/>
      <c r="AE47" s="1258"/>
      <c r="AF47" s="1258"/>
      <c r="AG47" s="1732"/>
      <c r="AH47" s="1732"/>
      <c r="AI47" s="1732"/>
      <c r="AJ47" s="1732"/>
      <c r="AK47" s="1733"/>
      <c r="AL47" s="1734"/>
      <c r="AM47" s="1734"/>
      <c r="AN47" s="1734"/>
      <c r="AO47" s="1734"/>
      <c r="AP47" s="1734"/>
      <c r="AQ47" s="1734"/>
      <c r="AR47" s="1734"/>
      <c r="AS47" s="1734"/>
      <c r="AT47" s="1735"/>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732"/>
      <c r="BS47" s="1732"/>
      <c r="BT47" s="1732"/>
      <c r="BU47" s="1732"/>
      <c r="BV47" s="1733"/>
      <c r="BW47" s="1734"/>
      <c r="BX47" s="1734"/>
      <c r="BY47" s="1734"/>
      <c r="BZ47" s="1734"/>
      <c r="CA47" s="1734"/>
      <c r="CB47" s="1734"/>
      <c r="CC47" s="1734"/>
      <c r="CD47" s="1734"/>
      <c r="CE47" s="1735"/>
      <c r="CF47" s="1258"/>
      <c r="CG47" s="1258"/>
      <c r="CH47" s="1258"/>
      <c r="CI47" s="1258"/>
      <c r="CJ47" s="1258"/>
      <c r="CK47" s="1258"/>
      <c r="CL47" s="1258"/>
      <c r="CM47" s="1258"/>
      <c r="CN47" s="1258"/>
      <c r="CO47" s="1258"/>
      <c r="CP47" s="1258"/>
      <c r="CQ47" s="1258"/>
      <c r="CR47" s="1258"/>
      <c r="CS47" s="1258"/>
      <c r="CT47" s="1258"/>
      <c r="CU47" s="1258"/>
      <c r="CV47" s="1258"/>
      <c r="CW47" s="1258"/>
      <c r="CX47" s="1258"/>
      <c r="CY47" s="1258"/>
      <c r="CZ47" s="1258"/>
      <c r="DA47" s="1258"/>
      <c r="DB47" s="1258"/>
      <c r="DC47" s="1732"/>
      <c r="DD47" s="1732"/>
      <c r="DE47" s="1732"/>
      <c r="DF47" s="1732"/>
      <c r="DG47" s="1733"/>
    </row>
    <row r="48" spans="1:111" x14ac:dyDescent="0.25">
      <c r="A48" s="1734"/>
      <c r="B48" s="1734"/>
      <c r="C48" s="1734"/>
      <c r="D48" s="1734"/>
      <c r="E48" s="1734"/>
      <c r="F48" s="1734"/>
      <c r="G48" s="1734"/>
      <c r="H48" s="1734"/>
      <c r="I48" s="1735"/>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732"/>
      <c r="AH48" s="1732"/>
      <c r="AI48" s="1732"/>
      <c r="AJ48" s="1732"/>
      <c r="AK48" s="1733"/>
      <c r="AL48" s="1734"/>
      <c r="AM48" s="1734"/>
      <c r="AN48" s="1734"/>
      <c r="AO48" s="1734"/>
      <c r="AP48" s="1734"/>
      <c r="AQ48" s="1734"/>
      <c r="AR48" s="1734"/>
      <c r="AS48" s="1734"/>
      <c r="AT48" s="1735"/>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732"/>
      <c r="BS48" s="1732"/>
      <c r="BT48" s="1732"/>
      <c r="BU48" s="1732"/>
      <c r="BV48" s="1733"/>
      <c r="BW48" s="1734"/>
      <c r="BX48" s="1734"/>
      <c r="BY48" s="1734"/>
      <c r="BZ48" s="1734"/>
      <c r="CA48" s="1734"/>
      <c r="CB48" s="1734"/>
      <c r="CC48" s="1734"/>
      <c r="CD48" s="1734"/>
      <c r="CE48" s="1735"/>
      <c r="CF48" s="1258"/>
      <c r="CG48" s="1258"/>
      <c r="CH48" s="1258"/>
      <c r="CI48" s="1258"/>
      <c r="CJ48" s="1258"/>
      <c r="CK48" s="1258"/>
      <c r="CL48" s="1258"/>
      <c r="CM48" s="1258"/>
      <c r="CN48" s="1258"/>
      <c r="CO48" s="1258"/>
      <c r="CP48" s="1258"/>
      <c r="CQ48" s="1258"/>
      <c r="CR48" s="1258"/>
      <c r="CS48" s="1258"/>
      <c r="CT48" s="1258"/>
      <c r="CU48" s="1258"/>
      <c r="CV48" s="1258"/>
      <c r="CW48" s="1258"/>
      <c r="CX48" s="1258"/>
      <c r="CY48" s="1258"/>
      <c r="CZ48" s="1258"/>
      <c r="DA48" s="1258"/>
      <c r="DB48" s="1258"/>
      <c r="DC48" s="1732"/>
      <c r="DD48" s="1732"/>
      <c r="DE48" s="1732"/>
      <c r="DF48" s="1732"/>
      <c r="DG48" s="1733"/>
    </row>
    <row r="49" spans="1:111" x14ac:dyDescent="0.25">
      <c r="A49" s="1734"/>
      <c r="B49" s="1734"/>
      <c r="C49" s="1734"/>
      <c r="D49" s="1734"/>
      <c r="E49" s="1734"/>
      <c r="F49" s="1734"/>
      <c r="G49" s="1734"/>
      <c r="H49" s="1734"/>
      <c r="I49" s="1735"/>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732"/>
      <c r="AH49" s="1732"/>
      <c r="AI49" s="1732"/>
      <c r="AJ49" s="1732"/>
      <c r="AK49" s="1733"/>
      <c r="AL49" s="1734"/>
      <c r="AM49" s="1734"/>
      <c r="AN49" s="1734"/>
      <c r="AO49" s="1734"/>
      <c r="AP49" s="1734"/>
      <c r="AQ49" s="1734"/>
      <c r="AR49" s="1734"/>
      <c r="AS49" s="1734"/>
      <c r="AT49" s="1735"/>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732"/>
      <c r="BS49" s="1732"/>
      <c r="BT49" s="1732"/>
      <c r="BU49" s="1732"/>
      <c r="BV49" s="1733"/>
      <c r="BW49" s="1734"/>
      <c r="BX49" s="1734"/>
      <c r="BY49" s="1734"/>
      <c r="BZ49" s="1734"/>
      <c r="CA49" s="1734"/>
      <c r="CB49" s="1734"/>
      <c r="CC49" s="1734"/>
      <c r="CD49" s="1734"/>
      <c r="CE49" s="1735"/>
      <c r="CF49" s="1258"/>
      <c r="CG49" s="1258"/>
      <c r="CH49" s="1258"/>
      <c r="CI49" s="1258"/>
      <c r="CJ49" s="1258"/>
      <c r="CK49" s="1258"/>
      <c r="CL49" s="1258"/>
      <c r="CM49" s="1258"/>
      <c r="CN49" s="1258"/>
      <c r="CO49" s="1258"/>
      <c r="CP49" s="1258"/>
      <c r="CQ49" s="1258"/>
      <c r="CR49" s="1258"/>
      <c r="CS49" s="1258"/>
      <c r="CT49" s="1258"/>
      <c r="CU49" s="1258"/>
      <c r="CV49" s="1258"/>
      <c r="CW49" s="1258"/>
      <c r="CX49" s="1258"/>
      <c r="CY49" s="1258"/>
      <c r="CZ49" s="1258"/>
      <c r="DA49" s="1258"/>
      <c r="DB49" s="1258"/>
      <c r="DC49" s="1732"/>
      <c r="DD49" s="1732"/>
      <c r="DE49" s="1732"/>
      <c r="DF49" s="1732"/>
      <c r="DG49" s="1733"/>
    </row>
    <row r="50" spans="1:111" x14ac:dyDescent="0.25">
      <c r="A50" s="1734"/>
      <c r="B50" s="1734"/>
      <c r="C50" s="1734"/>
      <c r="D50" s="1734"/>
      <c r="E50" s="1734"/>
      <c r="F50" s="1734"/>
      <c r="G50" s="1734"/>
      <c r="H50" s="1734"/>
      <c r="I50" s="1735"/>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732"/>
      <c r="AH50" s="1732"/>
      <c r="AI50" s="1732"/>
      <c r="AJ50" s="1732"/>
      <c r="AK50" s="1733"/>
      <c r="AL50" s="1734"/>
      <c r="AM50" s="1734"/>
      <c r="AN50" s="1734"/>
      <c r="AO50" s="1734"/>
      <c r="AP50" s="1734"/>
      <c r="AQ50" s="1734"/>
      <c r="AR50" s="1734"/>
      <c r="AS50" s="1734"/>
      <c r="AT50" s="1735"/>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732"/>
      <c r="BS50" s="1732"/>
      <c r="BT50" s="1732"/>
      <c r="BU50" s="1732"/>
      <c r="BV50" s="1733"/>
      <c r="BW50" s="1734"/>
      <c r="BX50" s="1734"/>
      <c r="BY50" s="1734"/>
      <c r="BZ50" s="1734"/>
      <c r="CA50" s="1734"/>
      <c r="CB50" s="1734"/>
      <c r="CC50" s="1734"/>
      <c r="CD50" s="1734"/>
      <c r="CE50" s="1735"/>
      <c r="CF50" s="1258"/>
      <c r="CG50" s="1258"/>
      <c r="CH50" s="1258"/>
      <c r="CI50" s="1258"/>
      <c r="CJ50" s="1258"/>
      <c r="CK50" s="1258"/>
      <c r="CL50" s="1258"/>
      <c r="CM50" s="1258"/>
      <c r="CN50" s="1258"/>
      <c r="CO50" s="1258"/>
      <c r="CP50" s="1258"/>
      <c r="CQ50" s="1258"/>
      <c r="CR50" s="1258"/>
      <c r="CS50" s="1258"/>
      <c r="CT50" s="1258"/>
      <c r="CU50" s="1258"/>
      <c r="CV50" s="1258"/>
      <c r="CW50" s="1258"/>
      <c r="CX50" s="1258"/>
      <c r="CY50" s="1258"/>
      <c r="CZ50" s="1258"/>
      <c r="DA50" s="1258"/>
      <c r="DB50" s="1258"/>
      <c r="DC50" s="1732"/>
      <c r="DD50" s="1732"/>
      <c r="DE50" s="1732"/>
      <c r="DF50" s="1732"/>
      <c r="DG50" s="1733"/>
    </row>
    <row r="51" spans="1:111" ht="7.5" customHeight="1" thickBot="1" x14ac:dyDescent="0.3">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2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4" customFormat="1" ht="12.75" x14ac:dyDescent="0.2">
      <c r="A53" s="297"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F53" s="191"/>
      <c r="BG53" s="191"/>
      <c r="BH53" s="1144" t="str">
        <f>IF('DATA ENTRY SHEET'!AQ61&gt;0,'DATA ENTRY SHEET'!AQ61,"")</f>
        <v/>
      </c>
      <c r="BI53" s="1144"/>
      <c r="BJ53" s="1144"/>
      <c r="BK53" s="1144"/>
      <c r="BL53" s="1144"/>
      <c r="BM53" s="1144"/>
      <c r="BN53" s="1144"/>
      <c r="BO53" s="1144"/>
      <c r="BP53" s="1144"/>
      <c r="BQ53" s="1144"/>
      <c r="BR53" s="286"/>
      <c r="BS53" s="190"/>
      <c r="BT53" s="190"/>
      <c r="BU53" s="190"/>
      <c r="BV53" s="190"/>
      <c r="BW53" s="191"/>
      <c r="BX53" s="191"/>
      <c r="BY53" s="191"/>
      <c r="BZ53" s="191"/>
      <c r="CA53" s="191"/>
      <c r="CB53" s="191"/>
      <c r="CC53" s="191"/>
      <c r="CD53" s="262"/>
      <c r="CE53" s="191"/>
      <c r="CF53" s="191"/>
      <c r="CG53" s="191"/>
      <c r="CH53" s="191"/>
      <c r="CI53" s="191"/>
      <c r="CJ53" s="290"/>
      <c r="CK53" s="191"/>
      <c r="CL53" s="191"/>
      <c r="CM53" s="191"/>
      <c r="CN53" s="191"/>
      <c r="CO53" s="191"/>
      <c r="CP53" s="191"/>
      <c r="CQ53" s="191"/>
      <c r="CR53" s="191"/>
      <c r="CS53" s="191"/>
      <c r="CT53" s="191"/>
      <c r="CU53" s="1255" t="s">
        <v>40</v>
      </c>
      <c r="CV53" s="1255"/>
      <c r="CW53" s="1255"/>
      <c r="CX53" s="1255"/>
      <c r="CY53" s="1255"/>
      <c r="CZ53" s="1730"/>
      <c r="DA53" s="1731"/>
      <c r="DB53" s="1255" t="s">
        <v>41</v>
      </c>
      <c r="DC53" s="1255"/>
      <c r="DD53" s="1255"/>
      <c r="DE53" s="1256"/>
      <c r="DF53" s="1257"/>
      <c r="DG53" s="191"/>
    </row>
    <row r="55" spans="1:111" x14ac:dyDescent="0.25">
      <c r="BQ55" s="192"/>
    </row>
  </sheetData>
  <sheetProtection algorithmName="SHA-512" hashValue="Gj6KHSOR4UaiTHTvc6LFFrol/k3GMapnL8Q+jJPFbZ6Dw+eTRh74nUDsXuBL0fuFvwjKMRYeXvwB7ZBX5iPXsw==" saltValue="pTrOLRjRHePuKzrzIEZhkA==" spinCount="100000" sheet="1" selectLockedCells="1"/>
  <mergeCells count="587">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 ref="BH4:BQ4"/>
    <mergeCell ref="BR4:BV4"/>
    <mergeCell ref="BW4:CE4"/>
    <mergeCell ref="CF4:CR4"/>
    <mergeCell ref="CS4:DB4"/>
    <mergeCell ref="DC4:DG4"/>
    <mergeCell ref="A4:I4"/>
    <mergeCell ref="J4:V4"/>
    <mergeCell ref="W4:AF4"/>
    <mergeCell ref="AG4:AK4"/>
    <mergeCell ref="AL4:AT4"/>
    <mergeCell ref="AU4:BG4"/>
    <mergeCell ref="BH5:BQ5"/>
    <mergeCell ref="BR5:BV5"/>
    <mergeCell ref="BW5:CE5"/>
    <mergeCell ref="CF5:CR5"/>
    <mergeCell ref="CS5:DB5"/>
    <mergeCell ref="DC5:DG5"/>
    <mergeCell ref="A5:I5"/>
    <mergeCell ref="J5:V5"/>
    <mergeCell ref="W5:AF5"/>
    <mergeCell ref="AG5:AK5"/>
    <mergeCell ref="AL5:AT5"/>
    <mergeCell ref="AU5:BG5"/>
    <mergeCell ref="BH6:BQ6"/>
    <mergeCell ref="BR6:BV6"/>
    <mergeCell ref="BW6:CE6"/>
    <mergeCell ref="CF6:CR6"/>
    <mergeCell ref="CS6:DB6"/>
    <mergeCell ref="DC6:DG6"/>
    <mergeCell ref="A6:I6"/>
    <mergeCell ref="J6:V6"/>
    <mergeCell ref="W6:AF6"/>
    <mergeCell ref="AG6:AK6"/>
    <mergeCell ref="AL6:AT6"/>
    <mergeCell ref="AU6:BG6"/>
    <mergeCell ref="BH7:BQ7"/>
    <mergeCell ref="BR7:BV7"/>
    <mergeCell ref="BW7:CE7"/>
    <mergeCell ref="CF7:CR7"/>
    <mergeCell ref="CS7:DB7"/>
    <mergeCell ref="DC7:DG7"/>
    <mergeCell ref="A7:I7"/>
    <mergeCell ref="J7:V7"/>
    <mergeCell ref="W7:AF7"/>
    <mergeCell ref="AG7:AK7"/>
    <mergeCell ref="AL7:AT7"/>
    <mergeCell ref="AU7:BG7"/>
    <mergeCell ref="BH8:BQ8"/>
    <mergeCell ref="BR8:BV8"/>
    <mergeCell ref="BW8:CE8"/>
    <mergeCell ref="CF8:CR8"/>
    <mergeCell ref="CS8:DB8"/>
    <mergeCell ref="DC8:DG8"/>
    <mergeCell ref="A8:I8"/>
    <mergeCell ref="J8:V8"/>
    <mergeCell ref="W8:AF8"/>
    <mergeCell ref="AG8:AK8"/>
    <mergeCell ref="AL8:AT8"/>
    <mergeCell ref="AU8:BG8"/>
    <mergeCell ref="BH9:BQ9"/>
    <mergeCell ref="BR9:BV9"/>
    <mergeCell ref="BW9:CE9"/>
    <mergeCell ref="CF9:CR9"/>
    <mergeCell ref="CS9:DB9"/>
    <mergeCell ref="DC9:DG9"/>
    <mergeCell ref="A9:I9"/>
    <mergeCell ref="J9:V9"/>
    <mergeCell ref="W9:AF9"/>
    <mergeCell ref="AG9:AK9"/>
    <mergeCell ref="AL9:AT9"/>
    <mergeCell ref="AU9:BG9"/>
    <mergeCell ref="BH10:BQ10"/>
    <mergeCell ref="BR10:BV10"/>
    <mergeCell ref="BW10:CE10"/>
    <mergeCell ref="CF10:CR10"/>
    <mergeCell ref="CS10:DB10"/>
    <mergeCell ref="DC10:DG10"/>
    <mergeCell ref="A10:I10"/>
    <mergeCell ref="J10:V10"/>
    <mergeCell ref="W10:AF10"/>
    <mergeCell ref="AG10:AK10"/>
    <mergeCell ref="AL10:AT10"/>
    <mergeCell ref="AU10:BG10"/>
    <mergeCell ref="BH11:BQ11"/>
    <mergeCell ref="BR11:BV11"/>
    <mergeCell ref="BW11:CE11"/>
    <mergeCell ref="CF11:CR11"/>
    <mergeCell ref="CS11:DB11"/>
    <mergeCell ref="DC11:DG11"/>
    <mergeCell ref="A11:I11"/>
    <mergeCell ref="J11:V11"/>
    <mergeCell ref="W11:AF11"/>
    <mergeCell ref="AG11:AK11"/>
    <mergeCell ref="AL11:AT11"/>
    <mergeCell ref="AU11:BG11"/>
    <mergeCell ref="BH12:BQ12"/>
    <mergeCell ref="BR12:BV12"/>
    <mergeCell ref="BW12:CE12"/>
    <mergeCell ref="CF12:CR12"/>
    <mergeCell ref="CS12:DB12"/>
    <mergeCell ref="DC12:DG12"/>
    <mergeCell ref="A12:I12"/>
    <mergeCell ref="J12:V12"/>
    <mergeCell ref="W12:AF12"/>
    <mergeCell ref="AG12:AK12"/>
    <mergeCell ref="AL12:AT12"/>
    <mergeCell ref="AU12:BG12"/>
    <mergeCell ref="BH13:BQ13"/>
    <mergeCell ref="BR13:BV13"/>
    <mergeCell ref="BW13:CE13"/>
    <mergeCell ref="CF13:CR13"/>
    <mergeCell ref="CS13:DB13"/>
    <mergeCell ref="DC13:DG13"/>
    <mergeCell ref="A13:I13"/>
    <mergeCell ref="J13:V13"/>
    <mergeCell ref="W13:AF13"/>
    <mergeCell ref="AG13:AK13"/>
    <mergeCell ref="AL13:AT13"/>
    <mergeCell ref="AU13:BG13"/>
    <mergeCell ref="BH14:BQ14"/>
    <mergeCell ref="BR14:BV14"/>
    <mergeCell ref="BW14:CE14"/>
    <mergeCell ref="CF14:CR14"/>
    <mergeCell ref="CS14:DB14"/>
    <mergeCell ref="DC14:DG14"/>
    <mergeCell ref="A14:I14"/>
    <mergeCell ref="J14:V14"/>
    <mergeCell ref="W14:AF14"/>
    <mergeCell ref="AG14:AK14"/>
    <mergeCell ref="AL14:AT14"/>
    <mergeCell ref="AU14:BG14"/>
    <mergeCell ref="BH15:BQ15"/>
    <mergeCell ref="BR15:BV15"/>
    <mergeCell ref="BW15:CE15"/>
    <mergeCell ref="CF15:CR15"/>
    <mergeCell ref="CS15:DB15"/>
    <mergeCell ref="DC15:DG15"/>
    <mergeCell ref="A15:I15"/>
    <mergeCell ref="J15:V15"/>
    <mergeCell ref="W15:AF15"/>
    <mergeCell ref="AG15:AK15"/>
    <mergeCell ref="AL15:AT15"/>
    <mergeCell ref="AU15:BG15"/>
    <mergeCell ref="BH16:BQ16"/>
    <mergeCell ref="BR16:BV16"/>
    <mergeCell ref="BW16:CE16"/>
    <mergeCell ref="CF16:CR16"/>
    <mergeCell ref="CS16:DB16"/>
    <mergeCell ref="DC16:DG16"/>
    <mergeCell ref="A16:I16"/>
    <mergeCell ref="J16:V16"/>
    <mergeCell ref="W16:AF16"/>
    <mergeCell ref="AG16:AK16"/>
    <mergeCell ref="AL16:AT16"/>
    <mergeCell ref="AU16:BG16"/>
    <mergeCell ref="BH17:BQ17"/>
    <mergeCell ref="BR17:BV17"/>
    <mergeCell ref="BW17:CE17"/>
    <mergeCell ref="CF17:CR17"/>
    <mergeCell ref="CS17:DB17"/>
    <mergeCell ref="DC17:DG17"/>
    <mergeCell ref="A17:I17"/>
    <mergeCell ref="J17:V17"/>
    <mergeCell ref="W17:AF17"/>
    <mergeCell ref="AG17:AK17"/>
    <mergeCell ref="AL17:AT17"/>
    <mergeCell ref="AU17:BG17"/>
    <mergeCell ref="BH18:BQ18"/>
    <mergeCell ref="BR18:BV18"/>
    <mergeCell ref="BW18:CE18"/>
    <mergeCell ref="CF18:CR18"/>
    <mergeCell ref="CS18:DB18"/>
    <mergeCell ref="DC18:DG18"/>
    <mergeCell ref="A18:I18"/>
    <mergeCell ref="J18:V18"/>
    <mergeCell ref="W18:AF18"/>
    <mergeCell ref="AG18:AK18"/>
    <mergeCell ref="AL18:AT18"/>
    <mergeCell ref="AU18:BG18"/>
    <mergeCell ref="BH19:BQ19"/>
    <mergeCell ref="BR19:BV19"/>
    <mergeCell ref="BW19:CE19"/>
    <mergeCell ref="CF19:CR19"/>
    <mergeCell ref="CS19:DB19"/>
    <mergeCell ref="DC19:DG19"/>
    <mergeCell ref="A19:I19"/>
    <mergeCell ref="J19:V19"/>
    <mergeCell ref="W19:AF19"/>
    <mergeCell ref="AG19:AK19"/>
    <mergeCell ref="AL19:AT19"/>
    <mergeCell ref="AU19:BG19"/>
    <mergeCell ref="BH20:BQ20"/>
    <mergeCell ref="BR20:BV20"/>
    <mergeCell ref="BW20:CE20"/>
    <mergeCell ref="CF20:CR20"/>
    <mergeCell ref="CS20:DB20"/>
    <mergeCell ref="DC20:DG20"/>
    <mergeCell ref="A20:I20"/>
    <mergeCell ref="J20:V20"/>
    <mergeCell ref="W20:AF20"/>
    <mergeCell ref="AG20:AK20"/>
    <mergeCell ref="AL20:AT20"/>
    <mergeCell ref="AU20:BG20"/>
    <mergeCell ref="BH21:BQ21"/>
    <mergeCell ref="BR21:BV21"/>
    <mergeCell ref="BW21:CE21"/>
    <mergeCell ref="CF21:CR21"/>
    <mergeCell ref="CS21:DB21"/>
    <mergeCell ref="DC21:DG21"/>
    <mergeCell ref="A21:I21"/>
    <mergeCell ref="J21:V21"/>
    <mergeCell ref="W21:AF21"/>
    <mergeCell ref="AG21:AK21"/>
    <mergeCell ref="AL21:AT21"/>
    <mergeCell ref="AU21:BG21"/>
    <mergeCell ref="BH22:BQ22"/>
    <mergeCell ref="BR22:BV22"/>
    <mergeCell ref="BW22:CE22"/>
    <mergeCell ref="CF22:CR22"/>
    <mergeCell ref="CS22:DB22"/>
    <mergeCell ref="DC22:DG22"/>
    <mergeCell ref="A22:I22"/>
    <mergeCell ref="J22:V22"/>
    <mergeCell ref="W22:AF22"/>
    <mergeCell ref="AG22:AK22"/>
    <mergeCell ref="AL22:AT22"/>
    <mergeCell ref="AU22:BG22"/>
    <mergeCell ref="BH23:BQ23"/>
    <mergeCell ref="BR23:BV23"/>
    <mergeCell ref="BW23:CE23"/>
    <mergeCell ref="CF23:CR23"/>
    <mergeCell ref="CS23:DB23"/>
    <mergeCell ref="DC23:DG23"/>
    <mergeCell ref="A23:I23"/>
    <mergeCell ref="J23:V23"/>
    <mergeCell ref="W23:AF23"/>
    <mergeCell ref="AG23:AK23"/>
    <mergeCell ref="AL23:AT23"/>
    <mergeCell ref="AU23:BG23"/>
    <mergeCell ref="BH24:BQ24"/>
    <mergeCell ref="BR24:BV24"/>
    <mergeCell ref="BW24:CE24"/>
    <mergeCell ref="CF24:CR24"/>
    <mergeCell ref="CS24:DB24"/>
    <mergeCell ref="DC24:DG24"/>
    <mergeCell ref="A24:I24"/>
    <mergeCell ref="J24:V24"/>
    <mergeCell ref="W24:AF24"/>
    <mergeCell ref="AG24:AK24"/>
    <mergeCell ref="AL24:AT24"/>
    <mergeCell ref="AU24:BG24"/>
    <mergeCell ref="BH25:BQ25"/>
    <mergeCell ref="BR25:BV25"/>
    <mergeCell ref="BW25:CE25"/>
    <mergeCell ref="CF25:CR25"/>
    <mergeCell ref="CS25:DB25"/>
    <mergeCell ref="DC25:DG25"/>
    <mergeCell ref="A25:I25"/>
    <mergeCell ref="J25:V25"/>
    <mergeCell ref="W25:AF25"/>
    <mergeCell ref="AG25:AK25"/>
    <mergeCell ref="AL25:AT25"/>
    <mergeCell ref="AU25:BG25"/>
    <mergeCell ref="BH26:BQ26"/>
    <mergeCell ref="BR26:BV26"/>
    <mergeCell ref="BW26:CE26"/>
    <mergeCell ref="CF26:CR26"/>
    <mergeCell ref="CS26:DB26"/>
    <mergeCell ref="DC26:DG26"/>
    <mergeCell ref="A26:I26"/>
    <mergeCell ref="J26:V26"/>
    <mergeCell ref="W26:AF26"/>
    <mergeCell ref="AG26:AK26"/>
    <mergeCell ref="AL26:AT26"/>
    <mergeCell ref="AU26:BG26"/>
    <mergeCell ref="BH27:BQ27"/>
    <mergeCell ref="BR27:BV27"/>
    <mergeCell ref="BW27:CE27"/>
    <mergeCell ref="CF27:CR27"/>
    <mergeCell ref="CS27:DB27"/>
    <mergeCell ref="DC27:DG27"/>
    <mergeCell ref="A27:I27"/>
    <mergeCell ref="J27:V27"/>
    <mergeCell ref="W27:AF27"/>
    <mergeCell ref="AG27:AK27"/>
    <mergeCell ref="AL27:AT27"/>
    <mergeCell ref="AU27:BG27"/>
    <mergeCell ref="BH28:BQ28"/>
    <mergeCell ref="BR28:BV28"/>
    <mergeCell ref="BW28:CE28"/>
    <mergeCell ref="CF28:CR28"/>
    <mergeCell ref="CS28:DB28"/>
    <mergeCell ref="DC28:DG28"/>
    <mergeCell ref="A28:I28"/>
    <mergeCell ref="J28:V28"/>
    <mergeCell ref="W28:AF28"/>
    <mergeCell ref="AG28:AK28"/>
    <mergeCell ref="AL28:AT28"/>
    <mergeCell ref="AU28:BG28"/>
    <mergeCell ref="BH29:BQ29"/>
    <mergeCell ref="BR29:BV29"/>
    <mergeCell ref="BW29:CE29"/>
    <mergeCell ref="CF29:CR29"/>
    <mergeCell ref="CS29:DB29"/>
    <mergeCell ref="DC29:DG29"/>
    <mergeCell ref="A29:I29"/>
    <mergeCell ref="J29:V29"/>
    <mergeCell ref="W29:AF29"/>
    <mergeCell ref="AG29:AK29"/>
    <mergeCell ref="AL29:AT29"/>
    <mergeCell ref="AU29:BG29"/>
    <mergeCell ref="BH30:BQ30"/>
    <mergeCell ref="BR30:BV30"/>
    <mergeCell ref="BW30:CE30"/>
    <mergeCell ref="CF30:CR30"/>
    <mergeCell ref="CS30:DB30"/>
    <mergeCell ref="DC30:DG30"/>
    <mergeCell ref="A30:I30"/>
    <mergeCell ref="J30:V30"/>
    <mergeCell ref="W30:AF30"/>
    <mergeCell ref="AG30:AK30"/>
    <mergeCell ref="AL30:AT30"/>
    <mergeCell ref="AU30:BG30"/>
    <mergeCell ref="BH31:BQ31"/>
    <mergeCell ref="BR31:BV31"/>
    <mergeCell ref="BW31:CE31"/>
    <mergeCell ref="CF31:CR31"/>
    <mergeCell ref="CS31:DB31"/>
    <mergeCell ref="DC31:DG31"/>
    <mergeCell ref="A31:I31"/>
    <mergeCell ref="J31:V31"/>
    <mergeCell ref="W31:AF31"/>
    <mergeCell ref="AG31:AK31"/>
    <mergeCell ref="AL31:AT31"/>
    <mergeCell ref="AU31:BG31"/>
    <mergeCell ref="BH32:BQ32"/>
    <mergeCell ref="BR32:BV32"/>
    <mergeCell ref="BW32:CE32"/>
    <mergeCell ref="CF32:CR32"/>
    <mergeCell ref="CS32:DB32"/>
    <mergeCell ref="DC32:DG32"/>
    <mergeCell ref="A32:I32"/>
    <mergeCell ref="J32:V32"/>
    <mergeCell ref="W32:AF32"/>
    <mergeCell ref="AG32:AK32"/>
    <mergeCell ref="AL32:AT32"/>
    <mergeCell ref="AU32:BG32"/>
    <mergeCell ref="BH33:BQ33"/>
    <mergeCell ref="BR33:BV33"/>
    <mergeCell ref="BW33:CE33"/>
    <mergeCell ref="CF33:CR33"/>
    <mergeCell ref="CS33:DB33"/>
    <mergeCell ref="DC33:DG33"/>
    <mergeCell ref="A33:I33"/>
    <mergeCell ref="J33:V33"/>
    <mergeCell ref="W33:AF33"/>
    <mergeCell ref="AG33:AK33"/>
    <mergeCell ref="AL33:AT33"/>
    <mergeCell ref="AU33:BG33"/>
    <mergeCell ref="BH34:BQ34"/>
    <mergeCell ref="BR34:BV34"/>
    <mergeCell ref="BW34:CE34"/>
    <mergeCell ref="CF34:CR34"/>
    <mergeCell ref="CS34:DB34"/>
    <mergeCell ref="DC34:DG34"/>
    <mergeCell ref="A34:I34"/>
    <mergeCell ref="J34:V34"/>
    <mergeCell ref="W34:AF34"/>
    <mergeCell ref="AG34:AK34"/>
    <mergeCell ref="AL34:AT34"/>
    <mergeCell ref="AU34:BG34"/>
    <mergeCell ref="BH35:BQ35"/>
    <mergeCell ref="BR35:BV35"/>
    <mergeCell ref="BW35:CE35"/>
    <mergeCell ref="CF35:CR35"/>
    <mergeCell ref="CS35:DB35"/>
    <mergeCell ref="DC35:DG35"/>
    <mergeCell ref="A35:I35"/>
    <mergeCell ref="J35:V35"/>
    <mergeCell ref="W35:AF35"/>
    <mergeCell ref="AG35:AK35"/>
    <mergeCell ref="AL35:AT35"/>
    <mergeCell ref="AU35:BG35"/>
    <mergeCell ref="BH36:BQ36"/>
    <mergeCell ref="BR36:BV36"/>
    <mergeCell ref="BW36:CE36"/>
    <mergeCell ref="CF36:CR36"/>
    <mergeCell ref="CS36:DB36"/>
    <mergeCell ref="DC36:DG36"/>
    <mergeCell ref="A36:I36"/>
    <mergeCell ref="J36:V36"/>
    <mergeCell ref="W36:AF36"/>
    <mergeCell ref="AG36:AK36"/>
    <mergeCell ref="AL36:AT36"/>
    <mergeCell ref="AU36:BG36"/>
    <mergeCell ref="BH37:BQ37"/>
    <mergeCell ref="BR37:BV37"/>
    <mergeCell ref="BW37:CE37"/>
    <mergeCell ref="CF37:CR37"/>
    <mergeCell ref="CS37:DB37"/>
    <mergeCell ref="DC37:DG37"/>
    <mergeCell ref="A37:I37"/>
    <mergeCell ref="J37:V37"/>
    <mergeCell ref="W37:AF37"/>
    <mergeCell ref="AG37:AK37"/>
    <mergeCell ref="AL37:AT37"/>
    <mergeCell ref="AU37:BG37"/>
    <mergeCell ref="BH38:BQ38"/>
    <mergeCell ref="BR38:BV38"/>
    <mergeCell ref="BW38:CE38"/>
    <mergeCell ref="CF38:CR38"/>
    <mergeCell ref="CS38:DB38"/>
    <mergeCell ref="DC38:DG38"/>
    <mergeCell ref="A38:I38"/>
    <mergeCell ref="J38:V38"/>
    <mergeCell ref="W38:AF38"/>
    <mergeCell ref="AG38:AK38"/>
    <mergeCell ref="AL38:AT38"/>
    <mergeCell ref="AU38:BG38"/>
    <mergeCell ref="BH39:BQ39"/>
    <mergeCell ref="BR39:BV39"/>
    <mergeCell ref="BW39:CE39"/>
    <mergeCell ref="CF39:CR39"/>
    <mergeCell ref="CS39:DB39"/>
    <mergeCell ref="DC39:DG39"/>
    <mergeCell ref="A39:I39"/>
    <mergeCell ref="J39:V39"/>
    <mergeCell ref="W39:AF39"/>
    <mergeCell ref="AG39:AK39"/>
    <mergeCell ref="AL39:AT39"/>
    <mergeCell ref="AU39:BG39"/>
    <mergeCell ref="BH40:BQ40"/>
    <mergeCell ref="BR40:BV40"/>
    <mergeCell ref="BW40:CE40"/>
    <mergeCell ref="CF40:CR40"/>
    <mergeCell ref="CS40:DB40"/>
    <mergeCell ref="DC40:DG40"/>
    <mergeCell ref="A40:I40"/>
    <mergeCell ref="J40:V40"/>
    <mergeCell ref="W40:AF40"/>
    <mergeCell ref="AG40:AK40"/>
    <mergeCell ref="AL40:AT40"/>
    <mergeCell ref="AU40:BG40"/>
    <mergeCell ref="BH41:BQ41"/>
    <mergeCell ref="BR41:BV41"/>
    <mergeCell ref="BW41:CE41"/>
    <mergeCell ref="CF41:CR41"/>
    <mergeCell ref="CS41:DB41"/>
    <mergeCell ref="DC41:DG41"/>
    <mergeCell ref="A41:I41"/>
    <mergeCell ref="J41:V41"/>
    <mergeCell ref="W41:AF41"/>
    <mergeCell ref="AG41:AK41"/>
    <mergeCell ref="AL41:AT41"/>
    <mergeCell ref="AU41:BG41"/>
    <mergeCell ref="BH42:BQ42"/>
    <mergeCell ref="BR42:BV42"/>
    <mergeCell ref="BW42:CE42"/>
    <mergeCell ref="CF42:CR42"/>
    <mergeCell ref="CS42:DB42"/>
    <mergeCell ref="DC42:DG42"/>
    <mergeCell ref="A42:I42"/>
    <mergeCell ref="J42:V42"/>
    <mergeCell ref="W42:AF42"/>
    <mergeCell ref="AG42:AK42"/>
    <mergeCell ref="AL42:AT42"/>
    <mergeCell ref="AU42:BG42"/>
    <mergeCell ref="BH43:BQ43"/>
    <mergeCell ref="BR43:BV43"/>
    <mergeCell ref="BW43:CE43"/>
    <mergeCell ref="CF43:CR43"/>
    <mergeCell ref="CS43:DB43"/>
    <mergeCell ref="DC43:DG43"/>
    <mergeCell ref="A43:I43"/>
    <mergeCell ref="J43:V43"/>
    <mergeCell ref="W43:AF43"/>
    <mergeCell ref="AG43:AK43"/>
    <mergeCell ref="AL43:AT43"/>
    <mergeCell ref="AU43:BG43"/>
    <mergeCell ref="BH44:BQ44"/>
    <mergeCell ref="BR44:BV44"/>
    <mergeCell ref="BW44:CE44"/>
    <mergeCell ref="CF44:CR44"/>
    <mergeCell ref="CS44:DB44"/>
    <mergeCell ref="DC44:DG44"/>
    <mergeCell ref="A44:I44"/>
    <mergeCell ref="J44:V44"/>
    <mergeCell ref="W44:AF44"/>
    <mergeCell ref="AG44:AK44"/>
    <mergeCell ref="AL44:AT44"/>
    <mergeCell ref="AU44:BG44"/>
    <mergeCell ref="BH45:BQ45"/>
    <mergeCell ref="BR45:BV45"/>
    <mergeCell ref="BW45:CE45"/>
    <mergeCell ref="CF45:CR45"/>
    <mergeCell ref="CS45:DB45"/>
    <mergeCell ref="DC45:DG45"/>
    <mergeCell ref="A45:I45"/>
    <mergeCell ref="J45:V45"/>
    <mergeCell ref="W45:AF45"/>
    <mergeCell ref="AG45:AK45"/>
    <mergeCell ref="AL45:AT45"/>
    <mergeCell ref="AU45:BG45"/>
    <mergeCell ref="BH46:BQ46"/>
    <mergeCell ref="BR46:BV46"/>
    <mergeCell ref="BW46:CE46"/>
    <mergeCell ref="CF46:CR46"/>
    <mergeCell ref="CS46:DB46"/>
    <mergeCell ref="DC46:DG46"/>
    <mergeCell ref="A46:I46"/>
    <mergeCell ref="J46:V46"/>
    <mergeCell ref="W46:AF46"/>
    <mergeCell ref="AG46:AK46"/>
    <mergeCell ref="AL46:AT46"/>
    <mergeCell ref="AU46:BG46"/>
    <mergeCell ref="BH47:BQ47"/>
    <mergeCell ref="BR47:BV47"/>
    <mergeCell ref="BW47:CE47"/>
    <mergeCell ref="CF47:CR47"/>
    <mergeCell ref="CS47:DB47"/>
    <mergeCell ref="DC47:DG47"/>
    <mergeCell ref="A47:I47"/>
    <mergeCell ref="J47:V47"/>
    <mergeCell ref="W47:AF47"/>
    <mergeCell ref="AG47:AK47"/>
    <mergeCell ref="AL47:AT47"/>
    <mergeCell ref="AU47:BG47"/>
    <mergeCell ref="BH48:BQ48"/>
    <mergeCell ref="BR48:BV48"/>
    <mergeCell ref="BW48:CE48"/>
    <mergeCell ref="CF48:CR48"/>
    <mergeCell ref="CS48:DB48"/>
    <mergeCell ref="DC48:DG48"/>
    <mergeCell ref="A48:I48"/>
    <mergeCell ref="J48:V48"/>
    <mergeCell ref="W48:AF48"/>
    <mergeCell ref="AG48:AK48"/>
    <mergeCell ref="AL48:AT48"/>
    <mergeCell ref="AU48:BG48"/>
    <mergeCell ref="CF49:CR49"/>
    <mergeCell ref="CS49:DB49"/>
    <mergeCell ref="DC49:DG49"/>
    <mergeCell ref="A49:I49"/>
    <mergeCell ref="J49:V49"/>
    <mergeCell ref="W49:AF49"/>
    <mergeCell ref="AG49:AK49"/>
    <mergeCell ref="AL49:AT49"/>
    <mergeCell ref="AU49:BG49"/>
    <mergeCell ref="A50:I50"/>
    <mergeCell ref="J50:V50"/>
    <mergeCell ref="W50:AF50"/>
    <mergeCell ref="AG50:AK50"/>
    <mergeCell ref="AL50:AT50"/>
    <mergeCell ref="AU50:BG50"/>
    <mergeCell ref="BH49:BQ49"/>
    <mergeCell ref="BR49:BV49"/>
    <mergeCell ref="BW49:CE49"/>
    <mergeCell ref="BH53:BQ53"/>
    <mergeCell ref="CU53:CY53"/>
    <mergeCell ref="CZ53:DA53"/>
    <mergeCell ref="DB53:DD53"/>
    <mergeCell ref="DE53:DF53"/>
    <mergeCell ref="BH50:BQ50"/>
    <mergeCell ref="BR50:BV50"/>
    <mergeCell ref="BW50:CE50"/>
    <mergeCell ref="CF50:CR50"/>
    <mergeCell ref="CS50:DB50"/>
    <mergeCell ref="DC50:DG50"/>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28515625" defaultRowHeight="15" x14ac:dyDescent="0.25"/>
  <cols>
    <col min="1" max="9" width="1.7109375" style="293" customWidth="1"/>
    <col min="10" max="21" width="2.28515625" style="293" customWidth="1"/>
    <col min="22" max="22" width="3.5703125" style="293" customWidth="1"/>
    <col min="23" max="46" width="1.7109375" style="293" customWidth="1"/>
    <col min="47" max="58" width="2.28515625" style="293" customWidth="1"/>
    <col min="59" max="59" width="3.5703125" style="293" customWidth="1"/>
    <col min="60" max="83" width="1.7109375" style="293" customWidth="1"/>
    <col min="84" max="95" width="2.28515625" style="293" customWidth="1"/>
    <col min="96" max="96" width="3.5703125" style="293" customWidth="1"/>
    <col min="97" max="112" width="1.7109375" style="293" customWidth="1"/>
    <col min="113" max="113" width="20.7109375" style="293" bestFit="1" customWidth="1"/>
    <col min="114" max="16384" width="9.28515625" style="293"/>
  </cols>
  <sheetData>
    <row r="1" spans="1:113" x14ac:dyDescent="0.25">
      <c r="A1" s="114" t="s">
        <v>7</v>
      </c>
      <c r="B1" s="429"/>
      <c r="C1" s="429"/>
      <c r="D1" s="429"/>
      <c r="E1" s="429"/>
      <c r="F1" s="429"/>
      <c r="G1" s="429"/>
      <c r="H1" s="429"/>
      <c r="I1" s="1109" t="str">
        <f>IF(NOT('DATA ENTRY SHEET'!$C$4=""),'DATA ENTRY SHEET'!$C$4,"")</f>
        <v/>
      </c>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13" t="s">
        <v>549</v>
      </c>
      <c r="CN1" s="429"/>
      <c r="CO1" s="429"/>
      <c r="CP1" s="429"/>
      <c r="CQ1" s="429"/>
      <c r="CR1" s="429"/>
      <c r="CS1" s="1280" t="str">
        <f>IF('DATA ENTRY SHEET'!C8&lt;&gt;"",IF('DATA ENTRY SHEET'!E8&lt;&gt;"",'DATA ENTRY SHEET'!H8&amp;"-01/"&amp;'DATA ENTRY SHEET'!H8&amp;"-02",'DATA ENTRY SHEET'!H8&amp;"-01"),IF('DATA ENTRY SHEET'!E8&lt;&gt;"",'DATA ENTRY SHEET'!H8&amp;"-02",""))</f>
        <v/>
      </c>
      <c r="CT1" s="1280"/>
      <c r="CU1" s="1280"/>
      <c r="CV1" s="1280"/>
      <c r="CW1" s="1280"/>
      <c r="CX1" s="1280"/>
      <c r="CY1" s="1280"/>
      <c r="CZ1" s="1280"/>
      <c r="DA1" s="1280"/>
      <c r="DB1" s="1280"/>
      <c r="DC1" s="1280"/>
      <c r="DD1" s="1280"/>
      <c r="DE1" s="1280"/>
      <c r="DF1" s="1280"/>
      <c r="DG1" s="1280"/>
    </row>
    <row r="2" spans="1:113" ht="15.75" thickBot="1" x14ac:dyDescent="0.3">
      <c r="A2" s="713" t="s">
        <v>8</v>
      </c>
      <c r="B2" s="738"/>
      <c r="C2" s="738"/>
      <c r="D2" s="738"/>
      <c r="E2" s="738"/>
      <c r="F2" s="738"/>
      <c r="G2" s="738"/>
      <c r="H2" s="738"/>
      <c r="I2" s="1279" t="str">
        <f>IF(NOT('DATA ENTRY SHEET'!$C$6=""),'DATA ENTRY SHEET'!$C$6,"")</f>
        <v/>
      </c>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738"/>
      <c r="AH2" s="738"/>
      <c r="AI2" s="186" t="s">
        <v>793</v>
      </c>
      <c r="AJ2" s="738"/>
      <c r="AK2" s="738"/>
      <c r="AL2" s="738"/>
      <c r="AM2" s="738"/>
      <c r="AN2" s="738"/>
      <c r="AO2" s="738"/>
      <c r="AP2" s="738"/>
      <c r="AQ2" s="738"/>
      <c r="AR2" s="738"/>
      <c r="AS2" s="738"/>
      <c r="AT2" s="187" t="s">
        <v>550</v>
      </c>
      <c r="AU2" s="1279" t="str">
        <f>IF(NOT('DATA ENTRY SHEET'!$AL$3=""),'DATA ENTRY SHEET'!$AL$3,"")</f>
        <v/>
      </c>
      <c r="AV2" s="1279"/>
      <c r="AW2" s="1279"/>
      <c r="AX2" s="1279"/>
      <c r="AY2" s="1279"/>
      <c r="AZ2" s="1279"/>
      <c r="BA2" s="1279"/>
      <c r="BB2" s="1279"/>
      <c r="BC2" s="1279"/>
      <c r="BD2" s="1279"/>
      <c r="BE2" s="1279"/>
      <c r="BF2" s="1279"/>
      <c r="BG2" s="1279"/>
      <c r="BH2" s="1279"/>
      <c r="BI2" s="1279"/>
      <c r="BJ2" s="1279"/>
      <c r="BK2" s="1279"/>
      <c r="BL2" s="1279"/>
      <c r="BM2" s="1279"/>
      <c r="BN2" s="1279"/>
      <c r="BO2" s="1279"/>
      <c r="BP2" s="1279"/>
      <c r="BQ2" s="1279"/>
      <c r="BR2" s="1279"/>
      <c r="BS2" s="1279"/>
      <c r="BT2" s="424"/>
      <c r="BU2" s="1740" t="s">
        <v>10</v>
      </c>
      <c r="BV2" s="1740"/>
      <c r="BW2" s="1279" t="str">
        <f>IF(NOT('DATA ENTRY SHEET'!$AS$3=""),'DATA ENTRY SHEET'!$AS$3,"")</f>
        <v/>
      </c>
      <c r="BX2" s="1279"/>
      <c r="BY2" s="1279"/>
      <c r="BZ2" s="1279"/>
      <c r="CA2" s="1279"/>
      <c r="CB2" s="1279"/>
      <c r="CC2" s="1279"/>
      <c r="CD2" s="1279"/>
      <c r="CE2" s="1279"/>
      <c r="CF2" s="1279"/>
      <c r="CG2" s="1279"/>
      <c r="CH2" s="1279"/>
      <c r="CI2" s="1279"/>
      <c r="CJ2" s="1279"/>
      <c r="CK2" s="1279"/>
      <c r="CL2" s="1279"/>
      <c r="CM2" s="1279"/>
      <c r="CN2" s="1279"/>
      <c r="CO2" s="1279"/>
      <c r="CP2" s="1279"/>
      <c r="CQ2" s="1279"/>
      <c r="CR2" s="1279"/>
      <c r="CS2" s="1279"/>
      <c r="CT2" s="1279"/>
      <c r="CU2" s="1279"/>
      <c r="CV2" s="1279"/>
      <c r="CW2" s="1279"/>
      <c r="CX2" s="1279"/>
      <c r="CY2" s="1279"/>
      <c r="CZ2" s="1279"/>
      <c r="DA2" s="1279"/>
      <c r="DB2" s="1279"/>
      <c r="DC2" s="1279"/>
      <c r="DD2" s="1279"/>
      <c r="DE2" s="1279"/>
      <c r="DF2" s="1279"/>
      <c r="DG2" s="1279"/>
    </row>
    <row r="3" spans="1:113" ht="30" customHeight="1" thickBot="1" x14ac:dyDescent="0.3">
      <c r="A3" s="1276" t="s">
        <v>866</v>
      </c>
      <c r="B3" s="1276"/>
      <c r="C3" s="1276"/>
      <c r="D3" s="1276"/>
      <c r="E3" s="1276"/>
      <c r="F3" s="1276"/>
      <c r="G3" s="1276"/>
      <c r="H3" s="1276"/>
      <c r="I3" s="1276"/>
      <c r="J3" s="1276" t="s">
        <v>551</v>
      </c>
      <c r="K3" s="1276"/>
      <c r="L3" s="1276"/>
      <c r="M3" s="1276"/>
      <c r="N3" s="1276"/>
      <c r="O3" s="1276"/>
      <c r="P3" s="1276"/>
      <c r="Q3" s="1276"/>
      <c r="R3" s="1276"/>
      <c r="S3" s="1276"/>
      <c r="T3" s="1276"/>
      <c r="U3" s="1276"/>
      <c r="V3" s="1276"/>
      <c r="W3" s="1276" t="s">
        <v>63</v>
      </c>
      <c r="X3" s="1276"/>
      <c r="Y3" s="1276"/>
      <c r="Z3" s="1276"/>
      <c r="AA3" s="1276"/>
      <c r="AB3" s="1276"/>
      <c r="AC3" s="1276"/>
      <c r="AD3" s="1276"/>
      <c r="AE3" s="1276"/>
      <c r="AF3" s="1276"/>
      <c r="AG3" s="1277" t="s">
        <v>552</v>
      </c>
      <c r="AH3" s="1277"/>
      <c r="AI3" s="1277"/>
      <c r="AJ3" s="1277"/>
      <c r="AK3" s="1278"/>
      <c r="AL3" s="1276" t="s">
        <v>866</v>
      </c>
      <c r="AM3" s="1276"/>
      <c r="AN3" s="1276"/>
      <c r="AO3" s="1276"/>
      <c r="AP3" s="1276"/>
      <c r="AQ3" s="1276"/>
      <c r="AR3" s="1276"/>
      <c r="AS3" s="1276"/>
      <c r="AT3" s="1276"/>
      <c r="AU3" s="1276" t="s">
        <v>551</v>
      </c>
      <c r="AV3" s="1276"/>
      <c r="AW3" s="1276"/>
      <c r="AX3" s="1276"/>
      <c r="AY3" s="1276"/>
      <c r="AZ3" s="1276"/>
      <c r="BA3" s="1276"/>
      <c r="BB3" s="1276"/>
      <c r="BC3" s="1276"/>
      <c r="BD3" s="1276"/>
      <c r="BE3" s="1276"/>
      <c r="BF3" s="1276"/>
      <c r="BG3" s="1276"/>
      <c r="BH3" s="1276" t="s">
        <v>63</v>
      </c>
      <c r="BI3" s="1276"/>
      <c r="BJ3" s="1276"/>
      <c r="BK3" s="1276"/>
      <c r="BL3" s="1276"/>
      <c r="BM3" s="1276"/>
      <c r="BN3" s="1276"/>
      <c r="BO3" s="1276"/>
      <c r="BP3" s="1276"/>
      <c r="BQ3" s="1276"/>
      <c r="BR3" s="1277" t="s">
        <v>552</v>
      </c>
      <c r="BS3" s="1277"/>
      <c r="BT3" s="1277"/>
      <c r="BU3" s="1277"/>
      <c r="BV3" s="1278"/>
      <c r="BW3" s="1276" t="s">
        <v>866</v>
      </c>
      <c r="BX3" s="1276"/>
      <c r="BY3" s="1276"/>
      <c r="BZ3" s="1276"/>
      <c r="CA3" s="1276"/>
      <c r="CB3" s="1276"/>
      <c r="CC3" s="1276"/>
      <c r="CD3" s="1276"/>
      <c r="CE3" s="1276"/>
      <c r="CF3" s="1276" t="s">
        <v>551</v>
      </c>
      <c r="CG3" s="1276"/>
      <c r="CH3" s="1276"/>
      <c r="CI3" s="1276"/>
      <c r="CJ3" s="1276"/>
      <c r="CK3" s="1276"/>
      <c r="CL3" s="1276"/>
      <c r="CM3" s="1276"/>
      <c r="CN3" s="1276"/>
      <c r="CO3" s="1276"/>
      <c r="CP3" s="1276"/>
      <c r="CQ3" s="1276"/>
      <c r="CR3" s="1276"/>
      <c r="CS3" s="1276" t="s">
        <v>63</v>
      </c>
      <c r="CT3" s="1276"/>
      <c r="CU3" s="1276"/>
      <c r="CV3" s="1276"/>
      <c r="CW3" s="1276"/>
      <c r="CX3" s="1276"/>
      <c r="CY3" s="1276"/>
      <c r="CZ3" s="1276"/>
      <c r="DA3" s="1276"/>
      <c r="DB3" s="1276"/>
      <c r="DC3" s="1277" t="s">
        <v>552</v>
      </c>
      <c r="DD3" s="1277"/>
      <c r="DE3" s="1277"/>
      <c r="DF3" s="1277"/>
      <c r="DG3" s="1278"/>
      <c r="DI3" s="737" t="s">
        <v>1106</v>
      </c>
    </row>
    <row r="4" spans="1:113" x14ac:dyDescent="0.25">
      <c r="A4" s="1738"/>
      <c r="B4" s="1738"/>
      <c r="C4" s="1738"/>
      <c r="D4" s="1738"/>
      <c r="E4" s="1738"/>
      <c r="F4" s="1738"/>
      <c r="G4" s="1738"/>
      <c r="H4" s="1738"/>
      <c r="I4" s="1739"/>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736"/>
      <c r="AH4" s="1736"/>
      <c r="AI4" s="1736"/>
      <c r="AJ4" s="1736"/>
      <c r="AK4" s="1737"/>
      <c r="AL4" s="1738"/>
      <c r="AM4" s="1738"/>
      <c r="AN4" s="1738"/>
      <c r="AO4" s="1738"/>
      <c r="AP4" s="1738"/>
      <c r="AQ4" s="1738"/>
      <c r="AR4" s="1738"/>
      <c r="AS4" s="1738"/>
      <c r="AT4" s="1739"/>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736"/>
      <c r="BS4" s="1736"/>
      <c r="BT4" s="1736"/>
      <c r="BU4" s="1736"/>
      <c r="BV4" s="1737"/>
      <c r="BW4" s="1738"/>
      <c r="BX4" s="1738"/>
      <c r="BY4" s="1738"/>
      <c r="BZ4" s="1738"/>
      <c r="CA4" s="1738"/>
      <c r="CB4" s="1738"/>
      <c r="CC4" s="1738"/>
      <c r="CD4" s="1738"/>
      <c r="CE4" s="1739"/>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736"/>
      <c r="DD4" s="1736"/>
      <c r="DE4" s="1736"/>
      <c r="DF4" s="1736"/>
      <c r="DG4" s="1737"/>
    </row>
    <row r="5" spans="1:113" x14ac:dyDescent="0.25">
      <c r="A5" s="1734"/>
      <c r="B5" s="1734"/>
      <c r="C5" s="1734"/>
      <c r="D5" s="1734"/>
      <c r="E5" s="1734"/>
      <c r="F5" s="1734"/>
      <c r="G5" s="1734"/>
      <c r="H5" s="1734"/>
      <c r="I5" s="1735"/>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G5" s="1732"/>
      <c r="AH5" s="1732"/>
      <c r="AI5" s="1732"/>
      <c r="AJ5" s="1732"/>
      <c r="AK5" s="1733"/>
      <c r="AL5" s="1734"/>
      <c r="AM5" s="1734"/>
      <c r="AN5" s="1734"/>
      <c r="AO5" s="1734"/>
      <c r="AP5" s="1734"/>
      <c r="AQ5" s="1734"/>
      <c r="AR5" s="1734"/>
      <c r="AS5" s="1734"/>
      <c r="AT5" s="1735"/>
      <c r="AU5" s="1258"/>
      <c r="AV5" s="1258"/>
      <c r="AW5" s="1258"/>
      <c r="AX5" s="1258"/>
      <c r="AY5" s="1258"/>
      <c r="AZ5" s="1258"/>
      <c r="BA5" s="1258"/>
      <c r="BB5" s="1258"/>
      <c r="BC5" s="1258"/>
      <c r="BD5" s="1258"/>
      <c r="BE5" s="1258"/>
      <c r="BF5" s="1258"/>
      <c r="BG5" s="1258"/>
      <c r="BH5" s="1258"/>
      <c r="BI5" s="1258"/>
      <c r="BJ5" s="1258"/>
      <c r="BK5" s="1258"/>
      <c r="BL5" s="1258"/>
      <c r="BM5" s="1258"/>
      <c r="BN5" s="1258"/>
      <c r="BO5" s="1258"/>
      <c r="BP5" s="1258"/>
      <c r="BQ5" s="1258"/>
      <c r="BR5" s="1732"/>
      <c r="BS5" s="1732"/>
      <c r="BT5" s="1732"/>
      <c r="BU5" s="1732"/>
      <c r="BV5" s="1733"/>
      <c r="BW5" s="1734"/>
      <c r="BX5" s="1734"/>
      <c r="BY5" s="1734"/>
      <c r="BZ5" s="1734"/>
      <c r="CA5" s="1734"/>
      <c r="CB5" s="1734"/>
      <c r="CC5" s="1734"/>
      <c r="CD5" s="1734"/>
      <c r="CE5" s="1735"/>
      <c r="CF5" s="1258"/>
      <c r="CG5" s="1258"/>
      <c r="CH5" s="1258"/>
      <c r="CI5" s="1258"/>
      <c r="CJ5" s="1258"/>
      <c r="CK5" s="1258"/>
      <c r="CL5" s="1258"/>
      <c r="CM5" s="1258"/>
      <c r="CN5" s="1258"/>
      <c r="CO5" s="1258"/>
      <c r="CP5" s="1258"/>
      <c r="CQ5" s="1258"/>
      <c r="CR5" s="1258"/>
      <c r="CS5" s="1258"/>
      <c r="CT5" s="1258"/>
      <c r="CU5" s="1258"/>
      <c r="CV5" s="1258"/>
      <c r="CW5" s="1258"/>
      <c r="CX5" s="1258"/>
      <c r="CY5" s="1258"/>
      <c r="CZ5" s="1258"/>
      <c r="DA5" s="1258"/>
      <c r="DB5" s="1258"/>
      <c r="DC5" s="1732"/>
      <c r="DD5" s="1732"/>
      <c r="DE5" s="1732"/>
      <c r="DF5" s="1732"/>
      <c r="DG5" s="1733"/>
    </row>
    <row r="6" spans="1:113" x14ac:dyDescent="0.25">
      <c r="A6" s="1734"/>
      <c r="B6" s="1734"/>
      <c r="C6" s="1734"/>
      <c r="D6" s="1734"/>
      <c r="E6" s="1734"/>
      <c r="F6" s="1734"/>
      <c r="G6" s="1734"/>
      <c r="H6" s="1734"/>
      <c r="I6" s="1735"/>
      <c r="J6" s="1258"/>
      <c r="K6" s="1258"/>
      <c r="L6" s="1258"/>
      <c r="M6" s="1258"/>
      <c r="N6" s="1258"/>
      <c r="O6" s="1258"/>
      <c r="P6" s="1258"/>
      <c r="Q6" s="1258"/>
      <c r="R6" s="1258"/>
      <c r="S6" s="1258"/>
      <c r="T6" s="1258"/>
      <c r="U6" s="1258"/>
      <c r="V6" s="1258"/>
      <c r="W6" s="1258"/>
      <c r="X6" s="1258"/>
      <c r="Y6" s="1258"/>
      <c r="Z6" s="1258"/>
      <c r="AA6" s="1258"/>
      <c r="AB6" s="1258"/>
      <c r="AC6" s="1258"/>
      <c r="AD6" s="1258"/>
      <c r="AE6" s="1258"/>
      <c r="AF6" s="1258"/>
      <c r="AG6" s="1732"/>
      <c r="AH6" s="1732"/>
      <c r="AI6" s="1732"/>
      <c r="AJ6" s="1732"/>
      <c r="AK6" s="1733"/>
      <c r="AL6" s="1734"/>
      <c r="AM6" s="1734"/>
      <c r="AN6" s="1734"/>
      <c r="AO6" s="1734"/>
      <c r="AP6" s="1734"/>
      <c r="AQ6" s="1734"/>
      <c r="AR6" s="1734"/>
      <c r="AS6" s="1734"/>
      <c r="AT6" s="1735"/>
      <c r="AU6" s="1258"/>
      <c r="AV6" s="1258"/>
      <c r="AW6" s="1258"/>
      <c r="AX6" s="1258"/>
      <c r="AY6" s="1258"/>
      <c r="AZ6" s="1258"/>
      <c r="BA6" s="1258"/>
      <c r="BB6" s="1258"/>
      <c r="BC6" s="1258"/>
      <c r="BD6" s="1258"/>
      <c r="BE6" s="1258"/>
      <c r="BF6" s="1258"/>
      <c r="BG6" s="1258"/>
      <c r="BH6" s="1258"/>
      <c r="BI6" s="1258"/>
      <c r="BJ6" s="1258"/>
      <c r="BK6" s="1258"/>
      <c r="BL6" s="1258"/>
      <c r="BM6" s="1258"/>
      <c r="BN6" s="1258"/>
      <c r="BO6" s="1258"/>
      <c r="BP6" s="1258"/>
      <c r="BQ6" s="1258"/>
      <c r="BR6" s="1732"/>
      <c r="BS6" s="1732"/>
      <c r="BT6" s="1732"/>
      <c r="BU6" s="1732"/>
      <c r="BV6" s="1733"/>
      <c r="BW6" s="1734"/>
      <c r="BX6" s="1734"/>
      <c r="BY6" s="1734"/>
      <c r="BZ6" s="1734"/>
      <c r="CA6" s="1734"/>
      <c r="CB6" s="1734"/>
      <c r="CC6" s="1734"/>
      <c r="CD6" s="1734"/>
      <c r="CE6" s="1735"/>
      <c r="CF6" s="1258"/>
      <c r="CG6" s="1258"/>
      <c r="CH6" s="1258"/>
      <c r="CI6" s="1258"/>
      <c r="CJ6" s="1258"/>
      <c r="CK6" s="1258"/>
      <c r="CL6" s="1258"/>
      <c r="CM6" s="1258"/>
      <c r="CN6" s="1258"/>
      <c r="CO6" s="1258"/>
      <c r="CP6" s="1258"/>
      <c r="CQ6" s="1258"/>
      <c r="CR6" s="1258"/>
      <c r="CS6" s="1258"/>
      <c r="CT6" s="1258"/>
      <c r="CU6" s="1258"/>
      <c r="CV6" s="1258"/>
      <c r="CW6" s="1258"/>
      <c r="CX6" s="1258"/>
      <c r="CY6" s="1258"/>
      <c r="CZ6" s="1258"/>
      <c r="DA6" s="1258"/>
      <c r="DB6" s="1258"/>
      <c r="DC6" s="1732"/>
      <c r="DD6" s="1732"/>
      <c r="DE6" s="1732"/>
      <c r="DF6" s="1732"/>
      <c r="DG6" s="1733"/>
    </row>
    <row r="7" spans="1:113" x14ac:dyDescent="0.25">
      <c r="A7" s="1734"/>
      <c r="B7" s="1734"/>
      <c r="C7" s="1734"/>
      <c r="D7" s="1734"/>
      <c r="E7" s="1734"/>
      <c r="F7" s="1734"/>
      <c r="G7" s="1734"/>
      <c r="H7" s="1734"/>
      <c r="I7" s="1735"/>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732"/>
      <c r="AH7" s="1732"/>
      <c r="AI7" s="1732"/>
      <c r="AJ7" s="1732"/>
      <c r="AK7" s="1733"/>
      <c r="AL7" s="1734"/>
      <c r="AM7" s="1734"/>
      <c r="AN7" s="1734"/>
      <c r="AO7" s="1734"/>
      <c r="AP7" s="1734"/>
      <c r="AQ7" s="1734"/>
      <c r="AR7" s="1734"/>
      <c r="AS7" s="1734"/>
      <c r="AT7" s="1735"/>
      <c r="AU7" s="1258"/>
      <c r="AV7" s="1258"/>
      <c r="AW7" s="1258"/>
      <c r="AX7" s="1258"/>
      <c r="AY7" s="1258"/>
      <c r="AZ7" s="1258"/>
      <c r="BA7" s="1258"/>
      <c r="BB7" s="1258"/>
      <c r="BC7" s="1258"/>
      <c r="BD7" s="1258"/>
      <c r="BE7" s="1258"/>
      <c r="BF7" s="1258"/>
      <c r="BG7" s="1258"/>
      <c r="BH7" s="1258"/>
      <c r="BI7" s="1258"/>
      <c r="BJ7" s="1258"/>
      <c r="BK7" s="1258"/>
      <c r="BL7" s="1258"/>
      <c r="BM7" s="1258"/>
      <c r="BN7" s="1258"/>
      <c r="BO7" s="1258"/>
      <c r="BP7" s="1258"/>
      <c r="BQ7" s="1258"/>
      <c r="BR7" s="1732"/>
      <c r="BS7" s="1732"/>
      <c r="BT7" s="1732"/>
      <c r="BU7" s="1732"/>
      <c r="BV7" s="1733"/>
      <c r="BW7" s="1734"/>
      <c r="BX7" s="1734"/>
      <c r="BY7" s="1734"/>
      <c r="BZ7" s="1734"/>
      <c r="CA7" s="1734"/>
      <c r="CB7" s="1734"/>
      <c r="CC7" s="1734"/>
      <c r="CD7" s="1734"/>
      <c r="CE7" s="1735"/>
      <c r="CF7" s="1258"/>
      <c r="CG7" s="1258"/>
      <c r="CH7" s="1258"/>
      <c r="CI7" s="1258"/>
      <c r="CJ7" s="1258"/>
      <c r="CK7" s="1258"/>
      <c r="CL7" s="1258"/>
      <c r="CM7" s="1258"/>
      <c r="CN7" s="1258"/>
      <c r="CO7" s="1258"/>
      <c r="CP7" s="1258"/>
      <c r="CQ7" s="1258"/>
      <c r="CR7" s="1258"/>
      <c r="CS7" s="1258"/>
      <c r="CT7" s="1258"/>
      <c r="CU7" s="1258"/>
      <c r="CV7" s="1258"/>
      <c r="CW7" s="1258"/>
      <c r="CX7" s="1258"/>
      <c r="CY7" s="1258"/>
      <c r="CZ7" s="1258"/>
      <c r="DA7" s="1258"/>
      <c r="DB7" s="1258"/>
      <c r="DC7" s="1732"/>
      <c r="DD7" s="1732"/>
      <c r="DE7" s="1732"/>
      <c r="DF7" s="1732"/>
      <c r="DG7" s="1733"/>
    </row>
    <row r="8" spans="1:113" x14ac:dyDescent="0.25">
      <c r="A8" s="1734"/>
      <c r="B8" s="1734"/>
      <c r="C8" s="1734"/>
      <c r="D8" s="1734"/>
      <c r="E8" s="1734"/>
      <c r="F8" s="1734"/>
      <c r="G8" s="1734"/>
      <c r="H8" s="1734"/>
      <c r="I8" s="1735"/>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732"/>
      <c r="AH8" s="1732"/>
      <c r="AI8" s="1732"/>
      <c r="AJ8" s="1732"/>
      <c r="AK8" s="1733"/>
      <c r="AL8" s="1734"/>
      <c r="AM8" s="1734"/>
      <c r="AN8" s="1734"/>
      <c r="AO8" s="1734"/>
      <c r="AP8" s="1734"/>
      <c r="AQ8" s="1734"/>
      <c r="AR8" s="1734"/>
      <c r="AS8" s="1734"/>
      <c r="AT8" s="1735"/>
      <c r="AU8" s="1258"/>
      <c r="AV8" s="1258"/>
      <c r="AW8" s="1258"/>
      <c r="AX8" s="1258"/>
      <c r="AY8" s="1258"/>
      <c r="AZ8" s="1258"/>
      <c r="BA8" s="1258"/>
      <c r="BB8" s="1258"/>
      <c r="BC8" s="1258"/>
      <c r="BD8" s="1258"/>
      <c r="BE8" s="1258"/>
      <c r="BF8" s="1258"/>
      <c r="BG8" s="1258"/>
      <c r="BH8" s="1258"/>
      <c r="BI8" s="1258"/>
      <c r="BJ8" s="1258"/>
      <c r="BK8" s="1258"/>
      <c r="BL8" s="1258"/>
      <c r="BM8" s="1258"/>
      <c r="BN8" s="1258"/>
      <c r="BO8" s="1258"/>
      <c r="BP8" s="1258"/>
      <c r="BQ8" s="1258"/>
      <c r="BR8" s="1732"/>
      <c r="BS8" s="1732"/>
      <c r="BT8" s="1732"/>
      <c r="BU8" s="1732"/>
      <c r="BV8" s="1733"/>
      <c r="BW8" s="1734"/>
      <c r="BX8" s="1734"/>
      <c r="BY8" s="1734"/>
      <c r="BZ8" s="1734"/>
      <c r="CA8" s="1734"/>
      <c r="CB8" s="1734"/>
      <c r="CC8" s="1734"/>
      <c r="CD8" s="1734"/>
      <c r="CE8" s="1735"/>
      <c r="CF8" s="1258"/>
      <c r="CG8" s="1258"/>
      <c r="CH8" s="1258"/>
      <c r="CI8" s="1258"/>
      <c r="CJ8" s="1258"/>
      <c r="CK8" s="1258"/>
      <c r="CL8" s="1258"/>
      <c r="CM8" s="1258"/>
      <c r="CN8" s="1258"/>
      <c r="CO8" s="1258"/>
      <c r="CP8" s="1258"/>
      <c r="CQ8" s="1258"/>
      <c r="CR8" s="1258"/>
      <c r="CS8" s="1258"/>
      <c r="CT8" s="1258"/>
      <c r="CU8" s="1258"/>
      <c r="CV8" s="1258"/>
      <c r="CW8" s="1258"/>
      <c r="CX8" s="1258"/>
      <c r="CY8" s="1258"/>
      <c r="CZ8" s="1258"/>
      <c r="DA8" s="1258"/>
      <c r="DB8" s="1258"/>
      <c r="DC8" s="1732"/>
      <c r="DD8" s="1732"/>
      <c r="DE8" s="1732"/>
      <c r="DF8" s="1732"/>
      <c r="DG8" s="1733"/>
    </row>
    <row r="9" spans="1:113" x14ac:dyDescent="0.25">
      <c r="A9" s="1734"/>
      <c r="B9" s="1734"/>
      <c r="C9" s="1734"/>
      <c r="D9" s="1734"/>
      <c r="E9" s="1734"/>
      <c r="F9" s="1734"/>
      <c r="G9" s="1734"/>
      <c r="H9" s="1734"/>
      <c r="I9" s="1735"/>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732"/>
      <c r="AH9" s="1732"/>
      <c r="AI9" s="1732"/>
      <c r="AJ9" s="1732"/>
      <c r="AK9" s="1733"/>
      <c r="AL9" s="1734"/>
      <c r="AM9" s="1734"/>
      <c r="AN9" s="1734"/>
      <c r="AO9" s="1734"/>
      <c r="AP9" s="1734"/>
      <c r="AQ9" s="1734"/>
      <c r="AR9" s="1734"/>
      <c r="AS9" s="1734"/>
      <c r="AT9" s="1735"/>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732"/>
      <c r="BS9" s="1732"/>
      <c r="BT9" s="1732"/>
      <c r="BU9" s="1732"/>
      <c r="BV9" s="1733"/>
      <c r="BW9" s="1734"/>
      <c r="BX9" s="1734"/>
      <c r="BY9" s="1734"/>
      <c r="BZ9" s="1734"/>
      <c r="CA9" s="1734"/>
      <c r="CB9" s="1734"/>
      <c r="CC9" s="1734"/>
      <c r="CD9" s="1734"/>
      <c r="CE9" s="1735"/>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732"/>
      <c r="DD9" s="1732"/>
      <c r="DE9" s="1732"/>
      <c r="DF9" s="1732"/>
      <c r="DG9" s="1733"/>
    </row>
    <row r="10" spans="1:113" x14ac:dyDescent="0.25">
      <c r="A10" s="1734"/>
      <c r="B10" s="1734"/>
      <c r="C10" s="1734"/>
      <c r="D10" s="1734"/>
      <c r="E10" s="1734"/>
      <c r="F10" s="1734"/>
      <c r="G10" s="1734"/>
      <c r="H10" s="1734"/>
      <c r="I10" s="1735"/>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732"/>
      <c r="AH10" s="1732"/>
      <c r="AI10" s="1732"/>
      <c r="AJ10" s="1732"/>
      <c r="AK10" s="1733"/>
      <c r="AL10" s="1734"/>
      <c r="AM10" s="1734"/>
      <c r="AN10" s="1734"/>
      <c r="AO10" s="1734"/>
      <c r="AP10" s="1734"/>
      <c r="AQ10" s="1734"/>
      <c r="AR10" s="1734"/>
      <c r="AS10" s="1734"/>
      <c r="AT10" s="1735"/>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732"/>
      <c r="BS10" s="1732"/>
      <c r="BT10" s="1732"/>
      <c r="BU10" s="1732"/>
      <c r="BV10" s="1733"/>
      <c r="BW10" s="1734"/>
      <c r="BX10" s="1734"/>
      <c r="BY10" s="1734"/>
      <c r="BZ10" s="1734"/>
      <c r="CA10" s="1734"/>
      <c r="CB10" s="1734"/>
      <c r="CC10" s="1734"/>
      <c r="CD10" s="1734"/>
      <c r="CE10" s="1735"/>
      <c r="CF10" s="1258"/>
      <c r="CG10" s="1258"/>
      <c r="CH10" s="1258"/>
      <c r="CI10" s="1258"/>
      <c r="CJ10" s="1258"/>
      <c r="CK10" s="1258"/>
      <c r="CL10" s="1258"/>
      <c r="CM10" s="1258"/>
      <c r="CN10" s="1258"/>
      <c r="CO10" s="1258"/>
      <c r="CP10" s="1258"/>
      <c r="CQ10" s="1258"/>
      <c r="CR10" s="1258"/>
      <c r="CS10" s="1258"/>
      <c r="CT10" s="1258"/>
      <c r="CU10" s="1258"/>
      <c r="CV10" s="1258"/>
      <c r="CW10" s="1258"/>
      <c r="CX10" s="1258"/>
      <c r="CY10" s="1258"/>
      <c r="CZ10" s="1258"/>
      <c r="DA10" s="1258"/>
      <c r="DB10" s="1258"/>
      <c r="DC10" s="1732"/>
      <c r="DD10" s="1732"/>
      <c r="DE10" s="1732"/>
      <c r="DF10" s="1732"/>
      <c r="DG10" s="1733"/>
    </row>
    <row r="11" spans="1:113" x14ac:dyDescent="0.25">
      <c r="A11" s="1734"/>
      <c r="B11" s="1734"/>
      <c r="C11" s="1734"/>
      <c r="D11" s="1734"/>
      <c r="E11" s="1734"/>
      <c r="F11" s="1734"/>
      <c r="G11" s="1734"/>
      <c r="H11" s="1734"/>
      <c r="I11" s="1735"/>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732"/>
      <c r="AH11" s="1732"/>
      <c r="AI11" s="1732"/>
      <c r="AJ11" s="1732"/>
      <c r="AK11" s="1733"/>
      <c r="AL11" s="1734"/>
      <c r="AM11" s="1734"/>
      <c r="AN11" s="1734"/>
      <c r="AO11" s="1734"/>
      <c r="AP11" s="1734"/>
      <c r="AQ11" s="1734"/>
      <c r="AR11" s="1734"/>
      <c r="AS11" s="1734"/>
      <c r="AT11" s="1735"/>
      <c r="AU11" s="1258"/>
      <c r="AV11" s="1258"/>
      <c r="AW11" s="1258"/>
      <c r="AX11" s="1258"/>
      <c r="AY11" s="1258"/>
      <c r="AZ11" s="1258"/>
      <c r="BA11" s="1258"/>
      <c r="BB11" s="1258"/>
      <c r="BC11" s="1258"/>
      <c r="BD11" s="1258"/>
      <c r="BE11" s="1258"/>
      <c r="BF11" s="1258"/>
      <c r="BG11" s="1258"/>
      <c r="BH11" s="1258"/>
      <c r="BI11" s="1258"/>
      <c r="BJ11" s="1258"/>
      <c r="BK11" s="1258"/>
      <c r="BL11" s="1258"/>
      <c r="BM11" s="1258"/>
      <c r="BN11" s="1258"/>
      <c r="BO11" s="1258"/>
      <c r="BP11" s="1258"/>
      <c r="BQ11" s="1258"/>
      <c r="BR11" s="1732"/>
      <c r="BS11" s="1732"/>
      <c r="BT11" s="1732"/>
      <c r="BU11" s="1732"/>
      <c r="BV11" s="1733"/>
      <c r="BW11" s="1734"/>
      <c r="BX11" s="1734"/>
      <c r="BY11" s="1734"/>
      <c r="BZ11" s="1734"/>
      <c r="CA11" s="1734"/>
      <c r="CB11" s="1734"/>
      <c r="CC11" s="1734"/>
      <c r="CD11" s="1734"/>
      <c r="CE11" s="1735"/>
      <c r="CF11" s="1258"/>
      <c r="CG11" s="1258"/>
      <c r="CH11" s="1258"/>
      <c r="CI11" s="1258"/>
      <c r="CJ11" s="1258"/>
      <c r="CK11" s="1258"/>
      <c r="CL11" s="1258"/>
      <c r="CM11" s="1258"/>
      <c r="CN11" s="1258"/>
      <c r="CO11" s="1258"/>
      <c r="CP11" s="1258"/>
      <c r="CQ11" s="1258"/>
      <c r="CR11" s="1258"/>
      <c r="CS11" s="1258"/>
      <c r="CT11" s="1258"/>
      <c r="CU11" s="1258"/>
      <c r="CV11" s="1258"/>
      <c r="CW11" s="1258"/>
      <c r="CX11" s="1258"/>
      <c r="CY11" s="1258"/>
      <c r="CZ11" s="1258"/>
      <c r="DA11" s="1258"/>
      <c r="DB11" s="1258"/>
      <c r="DC11" s="1732"/>
      <c r="DD11" s="1732"/>
      <c r="DE11" s="1732"/>
      <c r="DF11" s="1732"/>
      <c r="DG11" s="1733"/>
    </row>
    <row r="12" spans="1:113" x14ac:dyDescent="0.25">
      <c r="A12" s="1734"/>
      <c r="B12" s="1734"/>
      <c r="C12" s="1734"/>
      <c r="D12" s="1734"/>
      <c r="E12" s="1734"/>
      <c r="F12" s="1734"/>
      <c r="G12" s="1734"/>
      <c r="H12" s="1734"/>
      <c r="I12" s="1735"/>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732"/>
      <c r="AH12" s="1732"/>
      <c r="AI12" s="1732"/>
      <c r="AJ12" s="1732"/>
      <c r="AK12" s="1733"/>
      <c r="AL12" s="1734"/>
      <c r="AM12" s="1734"/>
      <c r="AN12" s="1734"/>
      <c r="AO12" s="1734"/>
      <c r="AP12" s="1734"/>
      <c r="AQ12" s="1734"/>
      <c r="AR12" s="1734"/>
      <c r="AS12" s="1734"/>
      <c r="AT12" s="1735"/>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732"/>
      <c r="BS12" s="1732"/>
      <c r="BT12" s="1732"/>
      <c r="BU12" s="1732"/>
      <c r="BV12" s="1733"/>
      <c r="BW12" s="1734"/>
      <c r="BX12" s="1734"/>
      <c r="BY12" s="1734"/>
      <c r="BZ12" s="1734"/>
      <c r="CA12" s="1734"/>
      <c r="CB12" s="1734"/>
      <c r="CC12" s="1734"/>
      <c r="CD12" s="1734"/>
      <c r="CE12" s="1735"/>
      <c r="CF12" s="1258"/>
      <c r="CG12" s="1258"/>
      <c r="CH12" s="1258"/>
      <c r="CI12" s="1258"/>
      <c r="CJ12" s="1258"/>
      <c r="CK12" s="1258"/>
      <c r="CL12" s="1258"/>
      <c r="CM12" s="1258"/>
      <c r="CN12" s="1258"/>
      <c r="CO12" s="1258"/>
      <c r="CP12" s="1258"/>
      <c r="CQ12" s="1258"/>
      <c r="CR12" s="1258"/>
      <c r="CS12" s="1258"/>
      <c r="CT12" s="1258"/>
      <c r="CU12" s="1258"/>
      <c r="CV12" s="1258"/>
      <c r="CW12" s="1258"/>
      <c r="CX12" s="1258"/>
      <c r="CY12" s="1258"/>
      <c r="CZ12" s="1258"/>
      <c r="DA12" s="1258"/>
      <c r="DB12" s="1258"/>
      <c r="DC12" s="1732"/>
      <c r="DD12" s="1732"/>
      <c r="DE12" s="1732"/>
      <c r="DF12" s="1732"/>
      <c r="DG12" s="1733"/>
    </row>
    <row r="13" spans="1:113" x14ac:dyDescent="0.25">
      <c r="A13" s="1734"/>
      <c r="B13" s="1734"/>
      <c r="C13" s="1734"/>
      <c r="D13" s="1734"/>
      <c r="E13" s="1734"/>
      <c r="F13" s="1734"/>
      <c r="G13" s="1734"/>
      <c r="H13" s="1734"/>
      <c r="I13" s="1735"/>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732"/>
      <c r="AH13" s="1732"/>
      <c r="AI13" s="1732"/>
      <c r="AJ13" s="1732"/>
      <c r="AK13" s="1733"/>
      <c r="AL13" s="1734"/>
      <c r="AM13" s="1734"/>
      <c r="AN13" s="1734"/>
      <c r="AO13" s="1734"/>
      <c r="AP13" s="1734"/>
      <c r="AQ13" s="1734"/>
      <c r="AR13" s="1734"/>
      <c r="AS13" s="1734"/>
      <c r="AT13" s="1735"/>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732"/>
      <c r="BS13" s="1732"/>
      <c r="BT13" s="1732"/>
      <c r="BU13" s="1732"/>
      <c r="BV13" s="1733"/>
      <c r="BW13" s="1734"/>
      <c r="BX13" s="1734"/>
      <c r="BY13" s="1734"/>
      <c r="BZ13" s="1734"/>
      <c r="CA13" s="1734"/>
      <c r="CB13" s="1734"/>
      <c r="CC13" s="1734"/>
      <c r="CD13" s="1734"/>
      <c r="CE13" s="1735"/>
      <c r="CF13" s="1258"/>
      <c r="CG13" s="1258"/>
      <c r="CH13" s="1258"/>
      <c r="CI13" s="1258"/>
      <c r="CJ13" s="1258"/>
      <c r="CK13" s="1258"/>
      <c r="CL13" s="1258"/>
      <c r="CM13" s="1258"/>
      <c r="CN13" s="1258"/>
      <c r="CO13" s="1258"/>
      <c r="CP13" s="1258"/>
      <c r="CQ13" s="1258"/>
      <c r="CR13" s="1258"/>
      <c r="CS13" s="1258"/>
      <c r="CT13" s="1258"/>
      <c r="CU13" s="1258"/>
      <c r="CV13" s="1258"/>
      <c r="CW13" s="1258"/>
      <c r="CX13" s="1258"/>
      <c r="CY13" s="1258"/>
      <c r="CZ13" s="1258"/>
      <c r="DA13" s="1258"/>
      <c r="DB13" s="1258"/>
      <c r="DC13" s="1732"/>
      <c r="DD13" s="1732"/>
      <c r="DE13" s="1732"/>
      <c r="DF13" s="1732"/>
      <c r="DG13" s="1733"/>
    </row>
    <row r="14" spans="1:113" x14ac:dyDescent="0.25">
      <c r="A14" s="1734"/>
      <c r="B14" s="1734"/>
      <c r="C14" s="1734"/>
      <c r="D14" s="1734"/>
      <c r="E14" s="1734"/>
      <c r="F14" s="1734"/>
      <c r="G14" s="1734"/>
      <c r="H14" s="1734"/>
      <c r="I14" s="1735"/>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732"/>
      <c r="AH14" s="1732"/>
      <c r="AI14" s="1732"/>
      <c r="AJ14" s="1732"/>
      <c r="AK14" s="1733"/>
      <c r="AL14" s="1734"/>
      <c r="AM14" s="1734"/>
      <c r="AN14" s="1734"/>
      <c r="AO14" s="1734"/>
      <c r="AP14" s="1734"/>
      <c r="AQ14" s="1734"/>
      <c r="AR14" s="1734"/>
      <c r="AS14" s="1734"/>
      <c r="AT14" s="1735"/>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732"/>
      <c r="BS14" s="1732"/>
      <c r="BT14" s="1732"/>
      <c r="BU14" s="1732"/>
      <c r="BV14" s="1733"/>
      <c r="BW14" s="1734"/>
      <c r="BX14" s="1734"/>
      <c r="BY14" s="1734"/>
      <c r="BZ14" s="1734"/>
      <c r="CA14" s="1734"/>
      <c r="CB14" s="1734"/>
      <c r="CC14" s="1734"/>
      <c r="CD14" s="1734"/>
      <c r="CE14" s="1735"/>
      <c r="CF14" s="1258"/>
      <c r="CG14" s="1258"/>
      <c r="CH14" s="1258"/>
      <c r="CI14" s="1258"/>
      <c r="CJ14" s="1258"/>
      <c r="CK14" s="1258"/>
      <c r="CL14" s="1258"/>
      <c r="CM14" s="1258"/>
      <c r="CN14" s="1258"/>
      <c r="CO14" s="1258"/>
      <c r="CP14" s="1258"/>
      <c r="CQ14" s="1258"/>
      <c r="CR14" s="1258"/>
      <c r="CS14" s="1258"/>
      <c r="CT14" s="1258"/>
      <c r="CU14" s="1258"/>
      <c r="CV14" s="1258"/>
      <c r="CW14" s="1258"/>
      <c r="CX14" s="1258"/>
      <c r="CY14" s="1258"/>
      <c r="CZ14" s="1258"/>
      <c r="DA14" s="1258"/>
      <c r="DB14" s="1258"/>
      <c r="DC14" s="1732"/>
      <c r="DD14" s="1732"/>
      <c r="DE14" s="1732"/>
      <c r="DF14" s="1732"/>
      <c r="DG14" s="1733"/>
    </row>
    <row r="15" spans="1:113" x14ac:dyDescent="0.25">
      <c r="A15" s="1734"/>
      <c r="B15" s="1734"/>
      <c r="C15" s="1734"/>
      <c r="D15" s="1734"/>
      <c r="E15" s="1734"/>
      <c r="F15" s="1734"/>
      <c r="G15" s="1734"/>
      <c r="H15" s="1734"/>
      <c r="I15" s="1735"/>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732"/>
      <c r="AH15" s="1732"/>
      <c r="AI15" s="1732"/>
      <c r="AJ15" s="1732"/>
      <c r="AK15" s="1733"/>
      <c r="AL15" s="1734"/>
      <c r="AM15" s="1734"/>
      <c r="AN15" s="1734"/>
      <c r="AO15" s="1734"/>
      <c r="AP15" s="1734"/>
      <c r="AQ15" s="1734"/>
      <c r="AR15" s="1734"/>
      <c r="AS15" s="1734"/>
      <c r="AT15" s="1735"/>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732"/>
      <c r="BS15" s="1732"/>
      <c r="BT15" s="1732"/>
      <c r="BU15" s="1732"/>
      <c r="BV15" s="1733"/>
      <c r="BW15" s="1734"/>
      <c r="BX15" s="1734"/>
      <c r="BY15" s="1734"/>
      <c r="BZ15" s="1734"/>
      <c r="CA15" s="1734"/>
      <c r="CB15" s="1734"/>
      <c r="CC15" s="1734"/>
      <c r="CD15" s="1734"/>
      <c r="CE15" s="1735"/>
      <c r="CF15" s="1258"/>
      <c r="CG15" s="1258"/>
      <c r="CH15" s="1258"/>
      <c r="CI15" s="1258"/>
      <c r="CJ15" s="1258"/>
      <c r="CK15" s="1258"/>
      <c r="CL15" s="1258"/>
      <c r="CM15" s="1258"/>
      <c r="CN15" s="1258"/>
      <c r="CO15" s="1258"/>
      <c r="CP15" s="1258"/>
      <c r="CQ15" s="1258"/>
      <c r="CR15" s="1258"/>
      <c r="CS15" s="1258"/>
      <c r="CT15" s="1258"/>
      <c r="CU15" s="1258"/>
      <c r="CV15" s="1258"/>
      <c r="CW15" s="1258"/>
      <c r="CX15" s="1258"/>
      <c r="CY15" s="1258"/>
      <c r="CZ15" s="1258"/>
      <c r="DA15" s="1258"/>
      <c r="DB15" s="1258"/>
      <c r="DC15" s="1732"/>
      <c r="DD15" s="1732"/>
      <c r="DE15" s="1732"/>
      <c r="DF15" s="1732"/>
      <c r="DG15" s="1733"/>
    </row>
    <row r="16" spans="1:113" x14ac:dyDescent="0.25">
      <c r="A16" s="1734"/>
      <c r="B16" s="1734"/>
      <c r="C16" s="1734"/>
      <c r="D16" s="1734"/>
      <c r="E16" s="1734"/>
      <c r="F16" s="1734"/>
      <c r="G16" s="1734"/>
      <c r="H16" s="1734"/>
      <c r="I16" s="1735"/>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732"/>
      <c r="AH16" s="1732"/>
      <c r="AI16" s="1732"/>
      <c r="AJ16" s="1732"/>
      <c r="AK16" s="1733"/>
      <c r="AL16" s="1734"/>
      <c r="AM16" s="1734"/>
      <c r="AN16" s="1734"/>
      <c r="AO16" s="1734"/>
      <c r="AP16" s="1734"/>
      <c r="AQ16" s="1734"/>
      <c r="AR16" s="1734"/>
      <c r="AS16" s="1734"/>
      <c r="AT16" s="1735"/>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732"/>
      <c r="BS16" s="1732"/>
      <c r="BT16" s="1732"/>
      <c r="BU16" s="1732"/>
      <c r="BV16" s="1733"/>
      <c r="BW16" s="1734"/>
      <c r="BX16" s="1734"/>
      <c r="BY16" s="1734"/>
      <c r="BZ16" s="1734"/>
      <c r="CA16" s="1734"/>
      <c r="CB16" s="1734"/>
      <c r="CC16" s="1734"/>
      <c r="CD16" s="1734"/>
      <c r="CE16" s="1735"/>
      <c r="CF16" s="1258"/>
      <c r="CG16" s="1258"/>
      <c r="CH16" s="1258"/>
      <c r="CI16" s="1258"/>
      <c r="CJ16" s="1258"/>
      <c r="CK16" s="1258"/>
      <c r="CL16" s="1258"/>
      <c r="CM16" s="1258"/>
      <c r="CN16" s="1258"/>
      <c r="CO16" s="1258"/>
      <c r="CP16" s="1258"/>
      <c r="CQ16" s="1258"/>
      <c r="CR16" s="1258"/>
      <c r="CS16" s="1258"/>
      <c r="CT16" s="1258"/>
      <c r="CU16" s="1258"/>
      <c r="CV16" s="1258"/>
      <c r="CW16" s="1258"/>
      <c r="CX16" s="1258"/>
      <c r="CY16" s="1258"/>
      <c r="CZ16" s="1258"/>
      <c r="DA16" s="1258"/>
      <c r="DB16" s="1258"/>
      <c r="DC16" s="1732"/>
      <c r="DD16" s="1732"/>
      <c r="DE16" s="1732"/>
      <c r="DF16" s="1732"/>
      <c r="DG16" s="1733"/>
    </row>
    <row r="17" spans="1:111" x14ac:dyDescent="0.25">
      <c r="A17" s="1734"/>
      <c r="B17" s="1734"/>
      <c r="C17" s="1734"/>
      <c r="D17" s="1734"/>
      <c r="E17" s="1734"/>
      <c r="F17" s="1734"/>
      <c r="G17" s="1734"/>
      <c r="H17" s="1734"/>
      <c r="I17" s="1735"/>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732"/>
      <c r="AH17" s="1732"/>
      <c r="AI17" s="1732"/>
      <c r="AJ17" s="1732"/>
      <c r="AK17" s="1733"/>
      <c r="AL17" s="1734"/>
      <c r="AM17" s="1734"/>
      <c r="AN17" s="1734"/>
      <c r="AO17" s="1734"/>
      <c r="AP17" s="1734"/>
      <c r="AQ17" s="1734"/>
      <c r="AR17" s="1734"/>
      <c r="AS17" s="1734"/>
      <c r="AT17" s="1735"/>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732"/>
      <c r="BS17" s="1732"/>
      <c r="BT17" s="1732"/>
      <c r="BU17" s="1732"/>
      <c r="BV17" s="1733"/>
      <c r="BW17" s="1734"/>
      <c r="BX17" s="1734"/>
      <c r="BY17" s="1734"/>
      <c r="BZ17" s="1734"/>
      <c r="CA17" s="1734"/>
      <c r="CB17" s="1734"/>
      <c r="CC17" s="1734"/>
      <c r="CD17" s="1734"/>
      <c r="CE17" s="1735"/>
      <c r="CF17" s="1258"/>
      <c r="CG17" s="1258"/>
      <c r="CH17" s="1258"/>
      <c r="CI17" s="1258"/>
      <c r="CJ17" s="1258"/>
      <c r="CK17" s="1258"/>
      <c r="CL17" s="1258"/>
      <c r="CM17" s="1258"/>
      <c r="CN17" s="1258"/>
      <c r="CO17" s="1258"/>
      <c r="CP17" s="1258"/>
      <c r="CQ17" s="1258"/>
      <c r="CR17" s="1258"/>
      <c r="CS17" s="1258"/>
      <c r="CT17" s="1258"/>
      <c r="CU17" s="1258"/>
      <c r="CV17" s="1258"/>
      <c r="CW17" s="1258"/>
      <c r="CX17" s="1258"/>
      <c r="CY17" s="1258"/>
      <c r="CZ17" s="1258"/>
      <c r="DA17" s="1258"/>
      <c r="DB17" s="1258"/>
      <c r="DC17" s="1732"/>
      <c r="DD17" s="1732"/>
      <c r="DE17" s="1732"/>
      <c r="DF17" s="1732"/>
      <c r="DG17" s="1733"/>
    </row>
    <row r="18" spans="1:111" x14ac:dyDescent="0.25">
      <c r="A18" s="1734"/>
      <c r="B18" s="1734"/>
      <c r="C18" s="1734"/>
      <c r="D18" s="1734"/>
      <c r="E18" s="1734"/>
      <c r="F18" s="1734"/>
      <c r="G18" s="1734"/>
      <c r="H18" s="1734"/>
      <c r="I18" s="1735"/>
      <c r="J18" s="1258"/>
      <c r="K18" s="1258"/>
      <c r="L18" s="1258"/>
      <c r="M18" s="1258"/>
      <c r="N18" s="1258"/>
      <c r="O18" s="1258"/>
      <c r="P18" s="1258"/>
      <c r="Q18" s="1258"/>
      <c r="R18" s="1258"/>
      <c r="S18" s="1258"/>
      <c r="T18" s="1258"/>
      <c r="U18" s="1258"/>
      <c r="V18" s="1258"/>
      <c r="W18" s="1258"/>
      <c r="X18" s="1258"/>
      <c r="Y18" s="1258"/>
      <c r="Z18" s="1258"/>
      <c r="AA18" s="1258"/>
      <c r="AB18" s="1258"/>
      <c r="AC18" s="1258"/>
      <c r="AD18" s="1258"/>
      <c r="AE18" s="1258"/>
      <c r="AF18" s="1258"/>
      <c r="AG18" s="1732"/>
      <c r="AH18" s="1732"/>
      <c r="AI18" s="1732"/>
      <c r="AJ18" s="1732"/>
      <c r="AK18" s="1733"/>
      <c r="AL18" s="1734"/>
      <c r="AM18" s="1734"/>
      <c r="AN18" s="1734"/>
      <c r="AO18" s="1734"/>
      <c r="AP18" s="1734"/>
      <c r="AQ18" s="1734"/>
      <c r="AR18" s="1734"/>
      <c r="AS18" s="1734"/>
      <c r="AT18" s="1735"/>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732"/>
      <c r="BS18" s="1732"/>
      <c r="BT18" s="1732"/>
      <c r="BU18" s="1732"/>
      <c r="BV18" s="1733"/>
      <c r="BW18" s="1734"/>
      <c r="BX18" s="1734"/>
      <c r="BY18" s="1734"/>
      <c r="BZ18" s="1734"/>
      <c r="CA18" s="1734"/>
      <c r="CB18" s="1734"/>
      <c r="CC18" s="1734"/>
      <c r="CD18" s="1734"/>
      <c r="CE18" s="1735"/>
      <c r="CF18" s="1258"/>
      <c r="CG18" s="1258"/>
      <c r="CH18" s="1258"/>
      <c r="CI18" s="1258"/>
      <c r="CJ18" s="1258"/>
      <c r="CK18" s="1258"/>
      <c r="CL18" s="1258"/>
      <c r="CM18" s="1258"/>
      <c r="CN18" s="1258"/>
      <c r="CO18" s="1258"/>
      <c r="CP18" s="1258"/>
      <c r="CQ18" s="1258"/>
      <c r="CR18" s="1258"/>
      <c r="CS18" s="1258"/>
      <c r="CT18" s="1258"/>
      <c r="CU18" s="1258"/>
      <c r="CV18" s="1258"/>
      <c r="CW18" s="1258"/>
      <c r="CX18" s="1258"/>
      <c r="CY18" s="1258"/>
      <c r="CZ18" s="1258"/>
      <c r="DA18" s="1258"/>
      <c r="DB18" s="1258"/>
      <c r="DC18" s="1732"/>
      <c r="DD18" s="1732"/>
      <c r="DE18" s="1732"/>
      <c r="DF18" s="1732"/>
      <c r="DG18" s="1733"/>
    </row>
    <row r="19" spans="1:111" x14ac:dyDescent="0.25">
      <c r="A19" s="1734"/>
      <c r="B19" s="1734"/>
      <c r="C19" s="1734"/>
      <c r="D19" s="1734"/>
      <c r="E19" s="1734"/>
      <c r="F19" s="1734"/>
      <c r="G19" s="1734"/>
      <c r="H19" s="1734"/>
      <c r="I19" s="1735"/>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G19" s="1732"/>
      <c r="AH19" s="1732"/>
      <c r="AI19" s="1732"/>
      <c r="AJ19" s="1732"/>
      <c r="AK19" s="1733"/>
      <c r="AL19" s="1734"/>
      <c r="AM19" s="1734"/>
      <c r="AN19" s="1734"/>
      <c r="AO19" s="1734"/>
      <c r="AP19" s="1734"/>
      <c r="AQ19" s="1734"/>
      <c r="AR19" s="1734"/>
      <c r="AS19" s="1734"/>
      <c r="AT19" s="1735"/>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732"/>
      <c r="BS19" s="1732"/>
      <c r="BT19" s="1732"/>
      <c r="BU19" s="1732"/>
      <c r="BV19" s="1733"/>
      <c r="BW19" s="1734"/>
      <c r="BX19" s="1734"/>
      <c r="BY19" s="1734"/>
      <c r="BZ19" s="1734"/>
      <c r="CA19" s="1734"/>
      <c r="CB19" s="1734"/>
      <c r="CC19" s="1734"/>
      <c r="CD19" s="1734"/>
      <c r="CE19" s="1735"/>
      <c r="CF19" s="1258"/>
      <c r="CG19" s="1258"/>
      <c r="CH19" s="1258"/>
      <c r="CI19" s="1258"/>
      <c r="CJ19" s="1258"/>
      <c r="CK19" s="1258"/>
      <c r="CL19" s="1258"/>
      <c r="CM19" s="1258"/>
      <c r="CN19" s="1258"/>
      <c r="CO19" s="1258"/>
      <c r="CP19" s="1258"/>
      <c r="CQ19" s="1258"/>
      <c r="CR19" s="1258"/>
      <c r="CS19" s="1258"/>
      <c r="CT19" s="1258"/>
      <c r="CU19" s="1258"/>
      <c r="CV19" s="1258"/>
      <c r="CW19" s="1258"/>
      <c r="CX19" s="1258"/>
      <c r="CY19" s="1258"/>
      <c r="CZ19" s="1258"/>
      <c r="DA19" s="1258"/>
      <c r="DB19" s="1258"/>
      <c r="DC19" s="1732"/>
      <c r="DD19" s="1732"/>
      <c r="DE19" s="1732"/>
      <c r="DF19" s="1732"/>
      <c r="DG19" s="1733"/>
    </row>
    <row r="20" spans="1:111" x14ac:dyDescent="0.25">
      <c r="A20" s="1734"/>
      <c r="B20" s="1734"/>
      <c r="C20" s="1734"/>
      <c r="D20" s="1734"/>
      <c r="E20" s="1734"/>
      <c r="F20" s="1734"/>
      <c r="G20" s="1734"/>
      <c r="H20" s="1734"/>
      <c r="I20" s="1735"/>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732"/>
      <c r="AH20" s="1732"/>
      <c r="AI20" s="1732"/>
      <c r="AJ20" s="1732"/>
      <c r="AK20" s="1733"/>
      <c r="AL20" s="1734"/>
      <c r="AM20" s="1734"/>
      <c r="AN20" s="1734"/>
      <c r="AO20" s="1734"/>
      <c r="AP20" s="1734"/>
      <c r="AQ20" s="1734"/>
      <c r="AR20" s="1734"/>
      <c r="AS20" s="1734"/>
      <c r="AT20" s="1735"/>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732"/>
      <c r="BS20" s="1732"/>
      <c r="BT20" s="1732"/>
      <c r="BU20" s="1732"/>
      <c r="BV20" s="1733"/>
      <c r="BW20" s="1734"/>
      <c r="BX20" s="1734"/>
      <c r="BY20" s="1734"/>
      <c r="BZ20" s="1734"/>
      <c r="CA20" s="1734"/>
      <c r="CB20" s="1734"/>
      <c r="CC20" s="1734"/>
      <c r="CD20" s="1734"/>
      <c r="CE20" s="1735"/>
      <c r="CF20" s="1258"/>
      <c r="CG20" s="1258"/>
      <c r="CH20" s="1258"/>
      <c r="CI20" s="1258"/>
      <c r="CJ20" s="1258"/>
      <c r="CK20" s="1258"/>
      <c r="CL20" s="1258"/>
      <c r="CM20" s="1258"/>
      <c r="CN20" s="1258"/>
      <c r="CO20" s="1258"/>
      <c r="CP20" s="1258"/>
      <c r="CQ20" s="1258"/>
      <c r="CR20" s="1258"/>
      <c r="CS20" s="1258"/>
      <c r="CT20" s="1258"/>
      <c r="CU20" s="1258"/>
      <c r="CV20" s="1258"/>
      <c r="CW20" s="1258"/>
      <c r="CX20" s="1258"/>
      <c r="CY20" s="1258"/>
      <c r="CZ20" s="1258"/>
      <c r="DA20" s="1258"/>
      <c r="DB20" s="1258"/>
      <c r="DC20" s="1732"/>
      <c r="DD20" s="1732"/>
      <c r="DE20" s="1732"/>
      <c r="DF20" s="1732"/>
      <c r="DG20" s="1733"/>
    </row>
    <row r="21" spans="1:111" x14ac:dyDescent="0.25">
      <c r="A21" s="1734"/>
      <c r="B21" s="1734"/>
      <c r="C21" s="1734"/>
      <c r="D21" s="1734"/>
      <c r="E21" s="1734"/>
      <c r="F21" s="1734"/>
      <c r="G21" s="1734"/>
      <c r="H21" s="1734"/>
      <c r="I21" s="1735"/>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732"/>
      <c r="AH21" s="1732"/>
      <c r="AI21" s="1732"/>
      <c r="AJ21" s="1732"/>
      <c r="AK21" s="1733"/>
      <c r="AL21" s="1734"/>
      <c r="AM21" s="1734"/>
      <c r="AN21" s="1734"/>
      <c r="AO21" s="1734"/>
      <c r="AP21" s="1734"/>
      <c r="AQ21" s="1734"/>
      <c r="AR21" s="1734"/>
      <c r="AS21" s="1734"/>
      <c r="AT21" s="1735"/>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732"/>
      <c r="BS21" s="1732"/>
      <c r="BT21" s="1732"/>
      <c r="BU21" s="1732"/>
      <c r="BV21" s="1733"/>
      <c r="BW21" s="1734"/>
      <c r="BX21" s="1734"/>
      <c r="BY21" s="1734"/>
      <c r="BZ21" s="1734"/>
      <c r="CA21" s="1734"/>
      <c r="CB21" s="1734"/>
      <c r="CC21" s="1734"/>
      <c r="CD21" s="1734"/>
      <c r="CE21" s="1735"/>
      <c r="CF21" s="1258"/>
      <c r="CG21" s="1258"/>
      <c r="CH21" s="1258"/>
      <c r="CI21" s="1258"/>
      <c r="CJ21" s="1258"/>
      <c r="CK21" s="1258"/>
      <c r="CL21" s="1258"/>
      <c r="CM21" s="1258"/>
      <c r="CN21" s="1258"/>
      <c r="CO21" s="1258"/>
      <c r="CP21" s="1258"/>
      <c r="CQ21" s="1258"/>
      <c r="CR21" s="1258"/>
      <c r="CS21" s="1258"/>
      <c r="CT21" s="1258"/>
      <c r="CU21" s="1258"/>
      <c r="CV21" s="1258"/>
      <c r="CW21" s="1258"/>
      <c r="CX21" s="1258"/>
      <c r="CY21" s="1258"/>
      <c r="CZ21" s="1258"/>
      <c r="DA21" s="1258"/>
      <c r="DB21" s="1258"/>
      <c r="DC21" s="1732"/>
      <c r="DD21" s="1732"/>
      <c r="DE21" s="1732"/>
      <c r="DF21" s="1732"/>
      <c r="DG21" s="1733"/>
    </row>
    <row r="22" spans="1:111" x14ac:dyDescent="0.25">
      <c r="A22" s="1734"/>
      <c r="B22" s="1734"/>
      <c r="C22" s="1734"/>
      <c r="D22" s="1734"/>
      <c r="E22" s="1734"/>
      <c r="F22" s="1734"/>
      <c r="G22" s="1734"/>
      <c r="H22" s="1734"/>
      <c r="I22" s="1735"/>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732"/>
      <c r="AH22" s="1732"/>
      <c r="AI22" s="1732"/>
      <c r="AJ22" s="1732"/>
      <c r="AK22" s="1733"/>
      <c r="AL22" s="1734"/>
      <c r="AM22" s="1734"/>
      <c r="AN22" s="1734"/>
      <c r="AO22" s="1734"/>
      <c r="AP22" s="1734"/>
      <c r="AQ22" s="1734"/>
      <c r="AR22" s="1734"/>
      <c r="AS22" s="1734"/>
      <c r="AT22" s="1735"/>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732"/>
      <c r="BS22" s="1732"/>
      <c r="BT22" s="1732"/>
      <c r="BU22" s="1732"/>
      <c r="BV22" s="1733"/>
      <c r="BW22" s="1734"/>
      <c r="BX22" s="1734"/>
      <c r="BY22" s="1734"/>
      <c r="BZ22" s="1734"/>
      <c r="CA22" s="1734"/>
      <c r="CB22" s="1734"/>
      <c r="CC22" s="1734"/>
      <c r="CD22" s="1734"/>
      <c r="CE22" s="1735"/>
      <c r="CF22" s="1258"/>
      <c r="CG22" s="1258"/>
      <c r="CH22" s="1258"/>
      <c r="CI22" s="1258"/>
      <c r="CJ22" s="1258"/>
      <c r="CK22" s="1258"/>
      <c r="CL22" s="1258"/>
      <c r="CM22" s="1258"/>
      <c r="CN22" s="1258"/>
      <c r="CO22" s="1258"/>
      <c r="CP22" s="1258"/>
      <c r="CQ22" s="1258"/>
      <c r="CR22" s="1258"/>
      <c r="CS22" s="1258"/>
      <c r="CT22" s="1258"/>
      <c r="CU22" s="1258"/>
      <c r="CV22" s="1258"/>
      <c r="CW22" s="1258"/>
      <c r="CX22" s="1258"/>
      <c r="CY22" s="1258"/>
      <c r="CZ22" s="1258"/>
      <c r="DA22" s="1258"/>
      <c r="DB22" s="1258"/>
      <c r="DC22" s="1732"/>
      <c r="DD22" s="1732"/>
      <c r="DE22" s="1732"/>
      <c r="DF22" s="1732"/>
      <c r="DG22" s="1733"/>
    </row>
    <row r="23" spans="1:111" x14ac:dyDescent="0.25">
      <c r="A23" s="1734"/>
      <c r="B23" s="1734"/>
      <c r="C23" s="1734"/>
      <c r="D23" s="1734"/>
      <c r="E23" s="1734"/>
      <c r="F23" s="1734"/>
      <c r="G23" s="1734"/>
      <c r="H23" s="1734"/>
      <c r="I23" s="1735"/>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732"/>
      <c r="AH23" s="1732"/>
      <c r="AI23" s="1732"/>
      <c r="AJ23" s="1732"/>
      <c r="AK23" s="1733"/>
      <c r="AL23" s="1734"/>
      <c r="AM23" s="1734"/>
      <c r="AN23" s="1734"/>
      <c r="AO23" s="1734"/>
      <c r="AP23" s="1734"/>
      <c r="AQ23" s="1734"/>
      <c r="AR23" s="1734"/>
      <c r="AS23" s="1734"/>
      <c r="AT23" s="1735"/>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732"/>
      <c r="BS23" s="1732"/>
      <c r="BT23" s="1732"/>
      <c r="BU23" s="1732"/>
      <c r="BV23" s="1733"/>
      <c r="BW23" s="1734"/>
      <c r="BX23" s="1734"/>
      <c r="BY23" s="1734"/>
      <c r="BZ23" s="1734"/>
      <c r="CA23" s="1734"/>
      <c r="CB23" s="1734"/>
      <c r="CC23" s="1734"/>
      <c r="CD23" s="1734"/>
      <c r="CE23" s="1735"/>
      <c r="CF23" s="1258"/>
      <c r="CG23" s="1258"/>
      <c r="CH23" s="1258"/>
      <c r="CI23" s="1258"/>
      <c r="CJ23" s="1258"/>
      <c r="CK23" s="1258"/>
      <c r="CL23" s="1258"/>
      <c r="CM23" s="1258"/>
      <c r="CN23" s="1258"/>
      <c r="CO23" s="1258"/>
      <c r="CP23" s="1258"/>
      <c r="CQ23" s="1258"/>
      <c r="CR23" s="1258"/>
      <c r="CS23" s="1258"/>
      <c r="CT23" s="1258"/>
      <c r="CU23" s="1258"/>
      <c r="CV23" s="1258"/>
      <c r="CW23" s="1258"/>
      <c r="CX23" s="1258"/>
      <c r="CY23" s="1258"/>
      <c r="CZ23" s="1258"/>
      <c r="DA23" s="1258"/>
      <c r="DB23" s="1258"/>
      <c r="DC23" s="1732"/>
      <c r="DD23" s="1732"/>
      <c r="DE23" s="1732"/>
      <c r="DF23" s="1732"/>
      <c r="DG23" s="1733"/>
    </row>
    <row r="24" spans="1:111" x14ac:dyDescent="0.25">
      <c r="A24" s="1734"/>
      <c r="B24" s="1734"/>
      <c r="C24" s="1734"/>
      <c r="D24" s="1734"/>
      <c r="E24" s="1734"/>
      <c r="F24" s="1734"/>
      <c r="G24" s="1734"/>
      <c r="H24" s="1734"/>
      <c r="I24" s="1735"/>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732"/>
      <c r="AH24" s="1732"/>
      <c r="AI24" s="1732"/>
      <c r="AJ24" s="1732"/>
      <c r="AK24" s="1733"/>
      <c r="AL24" s="1734"/>
      <c r="AM24" s="1734"/>
      <c r="AN24" s="1734"/>
      <c r="AO24" s="1734"/>
      <c r="AP24" s="1734"/>
      <c r="AQ24" s="1734"/>
      <c r="AR24" s="1734"/>
      <c r="AS24" s="1734"/>
      <c r="AT24" s="1735"/>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732"/>
      <c r="BS24" s="1732"/>
      <c r="BT24" s="1732"/>
      <c r="BU24" s="1732"/>
      <c r="BV24" s="1733"/>
      <c r="BW24" s="1734"/>
      <c r="BX24" s="1734"/>
      <c r="BY24" s="1734"/>
      <c r="BZ24" s="1734"/>
      <c r="CA24" s="1734"/>
      <c r="CB24" s="1734"/>
      <c r="CC24" s="1734"/>
      <c r="CD24" s="1734"/>
      <c r="CE24" s="1735"/>
      <c r="CF24" s="1258"/>
      <c r="CG24" s="1258"/>
      <c r="CH24" s="1258"/>
      <c r="CI24" s="1258"/>
      <c r="CJ24" s="1258"/>
      <c r="CK24" s="1258"/>
      <c r="CL24" s="1258"/>
      <c r="CM24" s="1258"/>
      <c r="CN24" s="1258"/>
      <c r="CO24" s="1258"/>
      <c r="CP24" s="1258"/>
      <c r="CQ24" s="1258"/>
      <c r="CR24" s="1258"/>
      <c r="CS24" s="1258"/>
      <c r="CT24" s="1258"/>
      <c r="CU24" s="1258"/>
      <c r="CV24" s="1258"/>
      <c r="CW24" s="1258"/>
      <c r="CX24" s="1258"/>
      <c r="CY24" s="1258"/>
      <c r="CZ24" s="1258"/>
      <c r="DA24" s="1258"/>
      <c r="DB24" s="1258"/>
      <c r="DC24" s="1732"/>
      <c r="DD24" s="1732"/>
      <c r="DE24" s="1732"/>
      <c r="DF24" s="1732"/>
      <c r="DG24" s="1733"/>
    </row>
    <row r="25" spans="1:111" x14ac:dyDescent="0.25">
      <c r="A25" s="1734"/>
      <c r="B25" s="1734"/>
      <c r="C25" s="1734"/>
      <c r="D25" s="1734"/>
      <c r="E25" s="1734"/>
      <c r="F25" s="1734"/>
      <c r="G25" s="1734"/>
      <c r="H25" s="1734"/>
      <c r="I25" s="1735"/>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732"/>
      <c r="AH25" s="1732"/>
      <c r="AI25" s="1732"/>
      <c r="AJ25" s="1732"/>
      <c r="AK25" s="1733"/>
      <c r="AL25" s="1734"/>
      <c r="AM25" s="1734"/>
      <c r="AN25" s="1734"/>
      <c r="AO25" s="1734"/>
      <c r="AP25" s="1734"/>
      <c r="AQ25" s="1734"/>
      <c r="AR25" s="1734"/>
      <c r="AS25" s="1734"/>
      <c r="AT25" s="1735"/>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732"/>
      <c r="BS25" s="1732"/>
      <c r="BT25" s="1732"/>
      <c r="BU25" s="1732"/>
      <c r="BV25" s="1733"/>
      <c r="BW25" s="1734"/>
      <c r="BX25" s="1734"/>
      <c r="BY25" s="1734"/>
      <c r="BZ25" s="1734"/>
      <c r="CA25" s="1734"/>
      <c r="CB25" s="1734"/>
      <c r="CC25" s="1734"/>
      <c r="CD25" s="1734"/>
      <c r="CE25" s="1735"/>
      <c r="CF25" s="1258"/>
      <c r="CG25" s="1258"/>
      <c r="CH25" s="1258"/>
      <c r="CI25" s="1258"/>
      <c r="CJ25" s="1258"/>
      <c r="CK25" s="1258"/>
      <c r="CL25" s="1258"/>
      <c r="CM25" s="1258"/>
      <c r="CN25" s="1258"/>
      <c r="CO25" s="1258"/>
      <c r="CP25" s="1258"/>
      <c r="CQ25" s="1258"/>
      <c r="CR25" s="1258"/>
      <c r="CS25" s="1258"/>
      <c r="CT25" s="1258"/>
      <c r="CU25" s="1258"/>
      <c r="CV25" s="1258"/>
      <c r="CW25" s="1258"/>
      <c r="CX25" s="1258"/>
      <c r="CY25" s="1258"/>
      <c r="CZ25" s="1258"/>
      <c r="DA25" s="1258"/>
      <c r="DB25" s="1258"/>
      <c r="DC25" s="1732"/>
      <c r="DD25" s="1732"/>
      <c r="DE25" s="1732"/>
      <c r="DF25" s="1732"/>
      <c r="DG25" s="1733"/>
    </row>
    <row r="26" spans="1:111" x14ac:dyDescent="0.25">
      <c r="A26" s="1734"/>
      <c r="B26" s="1734"/>
      <c r="C26" s="1734"/>
      <c r="D26" s="1734"/>
      <c r="E26" s="1734"/>
      <c r="F26" s="1734"/>
      <c r="G26" s="1734"/>
      <c r="H26" s="1734"/>
      <c r="I26" s="1735"/>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732"/>
      <c r="AH26" s="1732"/>
      <c r="AI26" s="1732"/>
      <c r="AJ26" s="1732"/>
      <c r="AK26" s="1733"/>
      <c r="AL26" s="1734"/>
      <c r="AM26" s="1734"/>
      <c r="AN26" s="1734"/>
      <c r="AO26" s="1734"/>
      <c r="AP26" s="1734"/>
      <c r="AQ26" s="1734"/>
      <c r="AR26" s="1734"/>
      <c r="AS26" s="1734"/>
      <c r="AT26" s="1735"/>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732"/>
      <c r="BS26" s="1732"/>
      <c r="BT26" s="1732"/>
      <c r="BU26" s="1732"/>
      <c r="BV26" s="1733"/>
      <c r="BW26" s="1734"/>
      <c r="BX26" s="1734"/>
      <c r="BY26" s="1734"/>
      <c r="BZ26" s="1734"/>
      <c r="CA26" s="1734"/>
      <c r="CB26" s="1734"/>
      <c r="CC26" s="1734"/>
      <c r="CD26" s="1734"/>
      <c r="CE26" s="1735"/>
      <c r="CF26" s="1258"/>
      <c r="CG26" s="1258"/>
      <c r="CH26" s="1258"/>
      <c r="CI26" s="1258"/>
      <c r="CJ26" s="1258"/>
      <c r="CK26" s="1258"/>
      <c r="CL26" s="1258"/>
      <c r="CM26" s="1258"/>
      <c r="CN26" s="1258"/>
      <c r="CO26" s="1258"/>
      <c r="CP26" s="1258"/>
      <c r="CQ26" s="1258"/>
      <c r="CR26" s="1258"/>
      <c r="CS26" s="1258"/>
      <c r="CT26" s="1258"/>
      <c r="CU26" s="1258"/>
      <c r="CV26" s="1258"/>
      <c r="CW26" s="1258"/>
      <c r="CX26" s="1258"/>
      <c r="CY26" s="1258"/>
      <c r="CZ26" s="1258"/>
      <c r="DA26" s="1258"/>
      <c r="DB26" s="1258"/>
      <c r="DC26" s="1732"/>
      <c r="DD26" s="1732"/>
      <c r="DE26" s="1732"/>
      <c r="DF26" s="1732"/>
      <c r="DG26" s="1733"/>
    </row>
    <row r="27" spans="1:111" x14ac:dyDescent="0.25">
      <c r="A27" s="1734"/>
      <c r="B27" s="1734"/>
      <c r="C27" s="1734"/>
      <c r="D27" s="1734"/>
      <c r="E27" s="1734"/>
      <c r="F27" s="1734"/>
      <c r="G27" s="1734"/>
      <c r="H27" s="1734"/>
      <c r="I27" s="1735"/>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732"/>
      <c r="AH27" s="1732"/>
      <c r="AI27" s="1732"/>
      <c r="AJ27" s="1732"/>
      <c r="AK27" s="1733"/>
      <c r="AL27" s="1734"/>
      <c r="AM27" s="1734"/>
      <c r="AN27" s="1734"/>
      <c r="AO27" s="1734"/>
      <c r="AP27" s="1734"/>
      <c r="AQ27" s="1734"/>
      <c r="AR27" s="1734"/>
      <c r="AS27" s="1734"/>
      <c r="AT27" s="1735"/>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732"/>
      <c r="BS27" s="1732"/>
      <c r="BT27" s="1732"/>
      <c r="BU27" s="1732"/>
      <c r="BV27" s="1733"/>
      <c r="BW27" s="1734"/>
      <c r="BX27" s="1734"/>
      <c r="BY27" s="1734"/>
      <c r="BZ27" s="1734"/>
      <c r="CA27" s="1734"/>
      <c r="CB27" s="1734"/>
      <c r="CC27" s="1734"/>
      <c r="CD27" s="1734"/>
      <c r="CE27" s="1735"/>
      <c r="CF27" s="1258"/>
      <c r="CG27" s="1258"/>
      <c r="CH27" s="1258"/>
      <c r="CI27" s="1258"/>
      <c r="CJ27" s="1258"/>
      <c r="CK27" s="1258"/>
      <c r="CL27" s="1258"/>
      <c r="CM27" s="1258"/>
      <c r="CN27" s="1258"/>
      <c r="CO27" s="1258"/>
      <c r="CP27" s="1258"/>
      <c r="CQ27" s="1258"/>
      <c r="CR27" s="1258"/>
      <c r="CS27" s="1258"/>
      <c r="CT27" s="1258"/>
      <c r="CU27" s="1258"/>
      <c r="CV27" s="1258"/>
      <c r="CW27" s="1258"/>
      <c r="CX27" s="1258"/>
      <c r="CY27" s="1258"/>
      <c r="CZ27" s="1258"/>
      <c r="DA27" s="1258"/>
      <c r="DB27" s="1258"/>
      <c r="DC27" s="1732"/>
      <c r="DD27" s="1732"/>
      <c r="DE27" s="1732"/>
      <c r="DF27" s="1732"/>
      <c r="DG27" s="1733"/>
    </row>
    <row r="28" spans="1:111" x14ac:dyDescent="0.25">
      <c r="A28" s="1734"/>
      <c r="B28" s="1734"/>
      <c r="C28" s="1734"/>
      <c r="D28" s="1734"/>
      <c r="E28" s="1734"/>
      <c r="F28" s="1734"/>
      <c r="G28" s="1734"/>
      <c r="H28" s="1734"/>
      <c r="I28" s="1735"/>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732"/>
      <c r="AH28" s="1732"/>
      <c r="AI28" s="1732"/>
      <c r="AJ28" s="1732"/>
      <c r="AK28" s="1733"/>
      <c r="AL28" s="1734"/>
      <c r="AM28" s="1734"/>
      <c r="AN28" s="1734"/>
      <c r="AO28" s="1734"/>
      <c r="AP28" s="1734"/>
      <c r="AQ28" s="1734"/>
      <c r="AR28" s="1734"/>
      <c r="AS28" s="1734"/>
      <c r="AT28" s="1735"/>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732"/>
      <c r="BS28" s="1732"/>
      <c r="BT28" s="1732"/>
      <c r="BU28" s="1732"/>
      <c r="BV28" s="1733"/>
      <c r="BW28" s="1734"/>
      <c r="BX28" s="1734"/>
      <c r="BY28" s="1734"/>
      <c r="BZ28" s="1734"/>
      <c r="CA28" s="1734"/>
      <c r="CB28" s="1734"/>
      <c r="CC28" s="1734"/>
      <c r="CD28" s="1734"/>
      <c r="CE28" s="1735"/>
      <c r="CF28" s="1258"/>
      <c r="CG28" s="1258"/>
      <c r="CH28" s="1258"/>
      <c r="CI28" s="1258"/>
      <c r="CJ28" s="1258"/>
      <c r="CK28" s="1258"/>
      <c r="CL28" s="1258"/>
      <c r="CM28" s="1258"/>
      <c r="CN28" s="1258"/>
      <c r="CO28" s="1258"/>
      <c r="CP28" s="1258"/>
      <c r="CQ28" s="1258"/>
      <c r="CR28" s="1258"/>
      <c r="CS28" s="1258"/>
      <c r="CT28" s="1258"/>
      <c r="CU28" s="1258"/>
      <c r="CV28" s="1258"/>
      <c r="CW28" s="1258"/>
      <c r="CX28" s="1258"/>
      <c r="CY28" s="1258"/>
      <c r="CZ28" s="1258"/>
      <c r="DA28" s="1258"/>
      <c r="DB28" s="1258"/>
      <c r="DC28" s="1732"/>
      <c r="DD28" s="1732"/>
      <c r="DE28" s="1732"/>
      <c r="DF28" s="1732"/>
      <c r="DG28" s="1733"/>
    </row>
    <row r="29" spans="1:111" x14ac:dyDescent="0.25">
      <c r="A29" s="1734"/>
      <c r="B29" s="1734"/>
      <c r="C29" s="1734"/>
      <c r="D29" s="1734"/>
      <c r="E29" s="1734"/>
      <c r="F29" s="1734"/>
      <c r="G29" s="1734"/>
      <c r="H29" s="1734"/>
      <c r="I29" s="1735"/>
      <c r="J29" s="1258"/>
      <c r="K29" s="1258"/>
      <c r="L29" s="1258"/>
      <c r="M29" s="1258"/>
      <c r="N29" s="1258"/>
      <c r="O29" s="1258"/>
      <c r="P29" s="1258"/>
      <c r="Q29" s="1258"/>
      <c r="R29" s="1258"/>
      <c r="S29" s="1258"/>
      <c r="T29" s="1258"/>
      <c r="U29" s="1258"/>
      <c r="V29" s="1258"/>
      <c r="W29" s="1258"/>
      <c r="X29" s="1258"/>
      <c r="Y29" s="1258"/>
      <c r="Z29" s="1258"/>
      <c r="AA29" s="1258"/>
      <c r="AB29" s="1258"/>
      <c r="AC29" s="1258"/>
      <c r="AD29" s="1258"/>
      <c r="AE29" s="1258"/>
      <c r="AF29" s="1258"/>
      <c r="AG29" s="1732"/>
      <c r="AH29" s="1732"/>
      <c r="AI29" s="1732"/>
      <c r="AJ29" s="1732"/>
      <c r="AK29" s="1733"/>
      <c r="AL29" s="1734"/>
      <c r="AM29" s="1734"/>
      <c r="AN29" s="1734"/>
      <c r="AO29" s="1734"/>
      <c r="AP29" s="1734"/>
      <c r="AQ29" s="1734"/>
      <c r="AR29" s="1734"/>
      <c r="AS29" s="1734"/>
      <c r="AT29" s="1735"/>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732"/>
      <c r="BS29" s="1732"/>
      <c r="BT29" s="1732"/>
      <c r="BU29" s="1732"/>
      <c r="BV29" s="1733"/>
      <c r="BW29" s="1734"/>
      <c r="BX29" s="1734"/>
      <c r="BY29" s="1734"/>
      <c r="BZ29" s="1734"/>
      <c r="CA29" s="1734"/>
      <c r="CB29" s="1734"/>
      <c r="CC29" s="1734"/>
      <c r="CD29" s="1734"/>
      <c r="CE29" s="1735"/>
      <c r="CF29" s="1258"/>
      <c r="CG29" s="1258"/>
      <c r="CH29" s="1258"/>
      <c r="CI29" s="1258"/>
      <c r="CJ29" s="1258"/>
      <c r="CK29" s="1258"/>
      <c r="CL29" s="1258"/>
      <c r="CM29" s="1258"/>
      <c r="CN29" s="1258"/>
      <c r="CO29" s="1258"/>
      <c r="CP29" s="1258"/>
      <c r="CQ29" s="1258"/>
      <c r="CR29" s="1258"/>
      <c r="CS29" s="1258"/>
      <c r="CT29" s="1258"/>
      <c r="CU29" s="1258"/>
      <c r="CV29" s="1258"/>
      <c r="CW29" s="1258"/>
      <c r="CX29" s="1258"/>
      <c r="CY29" s="1258"/>
      <c r="CZ29" s="1258"/>
      <c r="DA29" s="1258"/>
      <c r="DB29" s="1258"/>
      <c r="DC29" s="1732"/>
      <c r="DD29" s="1732"/>
      <c r="DE29" s="1732"/>
      <c r="DF29" s="1732"/>
      <c r="DG29" s="1733"/>
    </row>
    <row r="30" spans="1:111" x14ac:dyDescent="0.25">
      <c r="A30" s="1734"/>
      <c r="B30" s="1734"/>
      <c r="C30" s="1734"/>
      <c r="D30" s="1734"/>
      <c r="E30" s="1734"/>
      <c r="F30" s="1734"/>
      <c r="G30" s="1734"/>
      <c r="H30" s="1734"/>
      <c r="I30" s="1735"/>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732"/>
      <c r="AH30" s="1732"/>
      <c r="AI30" s="1732"/>
      <c r="AJ30" s="1732"/>
      <c r="AK30" s="1733"/>
      <c r="AL30" s="1734"/>
      <c r="AM30" s="1734"/>
      <c r="AN30" s="1734"/>
      <c r="AO30" s="1734"/>
      <c r="AP30" s="1734"/>
      <c r="AQ30" s="1734"/>
      <c r="AR30" s="1734"/>
      <c r="AS30" s="1734"/>
      <c r="AT30" s="1735"/>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732"/>
      <c r="BS30" s="1732"/>
      <c r="BT30" s="1732"/>
      <c r="BU30" s="1732"/>
      <c r="BV30" s="1733"/>
      <c r="BW30" s="1734"/>
      <c r="BX30" s="1734"/>
      <c r="BY30" s="1734"/>
      <c r="BZ30" s="1734"/>
      <c r="CA30" s="1734"/>
      <c r="CB30" s="1734"/>
      <c r="CC30" s="1734"/>
      <c r="CD30" s="1734"/>
      <c r="CE30" s="1735"/>
      <c r="CF30" s="1258"/>
      <c r="CG30" s="1258"/>
      <c r="CH30" s="1258"/>
      <c r="CI30" s="1258"/>
      <c r="CJ30" s="1258"/>
      <c r="CK30" s="1258"/>
      <c r="CL30" s="1258"/>
      <c r="CM30" s="1258"/>
      <c r="CN30" s="1258"/>
      <c r="CO30" s="1258"/>
      <c r="CP30" s="1258"/>
      <c r="CQ30" s="1258"/>
      <c r="CR30" s="1258"/>
      <c r="CS30" s="1258"/>
      <c r="CT30" s="1258"/>
      <c r="CU30" s="1258"/>
      <c r="CV30" s="1258"/>
      <c r="CW30" s="1258"/>
      <c r="CX30" s="1258"/>
      <c r="CY30" s="1258"/>
      <c r="CZ30" s="1258"/>
      <c r="DA30" s="1258"/>
      <c r="DB30" s="1258"/>
      <c r="DC30" s="1732"/>
      <c r="DD30" s="1732"/>
      <c r="DE30" s="1732"/>
      <c r="DF30" s="1732"/>
      <c r="DG30" s="1733"/>
    </row>
    <row r="31" spans="1:111" x14ac:dyDescent="0.25">
      <c r="A31" s="1734"/>
      <c r="B31" s="1734"/>
      <c r="C31" s="1734"/>
      <c r="D31" s="1734"/>
      <c r="E31" s="1734"/>
      <c r="F31" s="1734"/>
      <c r="G31" s="1734"/>
      <c r="H31" s="1734"/>
      <c r="I31" s="1735"/>
      <c r="J31" s="1258"/>
      <c r="K31" s="1258"/>
      <c r="L31" s="1258"/>
      <c r="M31" s="1258"/>
      <c r="N31" s="1258"/>
      <c r="O31" s="1258"/>
      <c r="P31" s="1258"/>
      <c r="Q31" s="1258"/>
      <c r="R31" s="1258"/>
      <c r="S31" s="1258"/>
      <c r="T31" s="1258"/>
      <c r="U31" s="1258"/>
      <c r="V31" s="1258"/>
      <c r="W31" s="1258"/>
      <c r="X31" s="1258"/>
      <c r="Y31" s="1258"/>
      <c r="Z31" s="1258"/>
      <c r="AA31" s="1258"/>
      <c r="AB31" s="1258"/>
      <c r="AC31" s="1258"/>
      <c r="AD31" s="1258"/>
      <c r="AE31" s="1258"/>
      <c r="AF31" s="1258"/>
      <c r="AG31" s="1732"/>
      <c r="AH31" s="1732"/>
      <c r="AI31" s="1732"/>
      <c r="AJ31" s="1732"/>
      <c r="AK31" s="1733"/>
      <c r="AL31" s="1734"/>
      <c r="AM31" s="1734"/>
      <c r="AN31" s="1734"/>
      <c r="AO31" s="1734"/>
      <c r="AP31" s="1734"/>
      <c r="AQ31" s="1734"/>
      <c r="AR31" s="1734"/>
      <c r="AS31" s="1734"/>
      <c r="AT31" s="1735"/>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732"/>
      <c r="BS31" s="1732"/>
      <c r="BT31" s="1732"/>
      <c r="BU31" s="1732"/>
      <c r="BV31" s="1733"/>
      <c r="BW31" s="1734"/>
      <c r="BX31" s="1734"/>
      <c r="BY31" s="1734"/>
      <c r="BZ31" s="1734"/>
      <c r="CA31" s="1734"/>
      <c r="CB31" s="1734"/>
      <c r="CC31" s="1734"/>
      <c r="CD31" s="1734"/>
      <c r="CE31" s="1735"/>
      <c r="CF31" s="1258"/>
      <c r="CG31" s="1258"/>
      <c r="CH31" s="1258"/>
      <c r="CI31" s="1258"/>
      <c r="CJ31" s="1258"/>
      <c r="CK31" s="1258"/>
      <c r="CL31" s="1258"/>
      <c r="CM31" s="1258"/>
      <c r="CN31" s="1258"/>
      <c r="CO31" s="1258"/>
      <c r="CP31" s="1258"/>
      <c r="CQ31" s="1258"/>
      <c r="CR31" s="1258"/>
      <c r="CS31" s="1258"/>
      <c r="CT31" s="1258"/>
      <c r="CU31" s="1258"/>
      <c r="CV31" s="1258"/>
      <c r="CW31" s="1258"/>
      <c r="CX31" s="1258"/>
      <c r="CY31" s="1258"/>
      <c r="CZ31" s="1258"/>
      <c r="DA31" s="1258"/>
      <c r="DB31" s="1258"/>
      <c r="DC31" s="1732"/>
      <c r="DD31" s="1732"/>
      <c r="DE31" s="1732"/>
      <c r="DF31" s="1732"/>
      <c r="DG31" s="1733"/>
    </row>
    <row r="32" spans="1:111" x14ac:dyDescent="0.25">
      <c r="A32" s="1734"/>
      <c r="B32" s="1734"/>
      <c r="C32" s="1734"/>
      <c r="D32" s="1734"/>
      <c r="E32" s="1734"/>
      <c r="F32" s="1734"/>
      <c r="G32" s="1734"/>
      <c r="H32" s="1734"/>
      <c r="I32" s="1735"/>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8"/>
      <c r="AG32" s="1732"/>
      <c r="AH32" s="1732"/>
      <c r="AI32" s="1732"/>
      <c r="AJ32" s="1732"/>
      <c r="AK32" s="1733"/>
      <c r="AL32" s="1734"/>
      <c r="AM32" s="1734"/>
      <c r="AN32" s="1734"/>
      <c r="AO32" s="1734"/>
      <c r="AP32" s="1734"/>
      <c r="AQ32" s="1734"/>
      <c r="AR32" s="1734"/>
      <c r="AS32" s="1734"/>
      <c r="AT32" s="1735"/>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732"/>
      <c r="BS32" s="1732"/>
      <c r="BT32" s="1732"/>
      <c r="BU32" s="1732"/>
      <c r="BV32" s="1733"/>
      <c r="BW32" s="1734"/>
      <c r="BX32" s="1734"/>
      <c r="BY32" s="1734"/>
      <c r="BZ32" s="1734"/>
      <c r="CA32" s="1734"/>
      <c r="CB32" s="1734"/>
      <c r="CC32" s="1734"/>
      <c r="CD32" s="1734"/>
      <c r="CE32" s="1735"/>
      <c r="CF32" s="1258"/>
      <c r="CG32" s="1258"/>
      <c r="CH32" s="1258"/>
      <c r="CI32" s="1258"/>
      <c r="CJ32" s="1258"/>
      <c r="CK32" s="1258"/>
      <c r="CL32" s="1258"/>
      <c r="CM32" s="1258"/>
      <c r="CN32" s="1258"/>
      <c r="CO32" s="1258"/>
      <c r="CP32" s="1258"/>
      <c r="CQ32" s="1258"/>
      <c r="CR32" s="1258"/>
      <c r="CS32" s="1258"/>
      <c r="CT32" s="1258"/>
      <c r="CU32" s="1258"/>
      <c r="CV32" s="1258"/>
      <c r="CW32" s="1258"/>
      <c r="CX32" s="1258"/>
      <c r="CY32" s="1258"/>
      <c r="CZ32" s="1258"/>
      <c r="DA32" s="1258"/>
      <c r="DB32" s="1258"/>
      <c r="DC32" s="1732"/>
      <c r="DD32" s="1732"/>
      <c r="DE32" s="1732"/>
      <c r="DF32" s="1732"/>
      <c r="DG32" s="1733"/>
    </row>
    <row r="33" spans="1:111" x14ac:dyDescent="0.25">
      <c r="A33" s="1734"/>
      <c r="B33" s="1734"/>
      <c r="C33" s="1734"/>
      <c r="D33" s="1734"/>
      <c r="E33" s="1734"/>
      <c r="F33" s="1734"/>
      <c r="G33" s="1734"/>
      <c r="H33" s="1734"/>
      <c r="I33" s="1735"/>
      <c r="J33" s="1258"/>
      <c r="K33" s="1258"/>
      <c r="L33" s="1258"/>
      <c r="M33" s="1258"/>
      <c r="N33" s="1258"/>
      <c r="O33" s="1258"/>
      <c r="P33" s="1258"/>
      <c r="Q33" s="1258"/>
      <c r="R33" s="1258"/>
      <c r="S33" s="1258"/>
      <c r="T33" s="1258"/>
      <c r="U33" s="1258"/>
      <c r="V33" s="1258"/>
      <c r="W33" s="1258"/>
      <c r="X33" s="1258"/>
      <c r="Y33" s="1258"/>
      <c r="Z33" s="1258"/>
      <c r="AA33" s="1258"/>
      <c r="AB33" s="1258"/>
      <c r="AC33" s="1258"/>
      <c r="AD33" s="1258"/>
      <c r="AE33" s="1258"/>
      <c r="AF33" s="1258"/>
      <c r="AG33" s="1732"/>
      <c r="AH33" s="1732"/>
      <c r="AI33" s="1732"/>
      <c r="AJ33" s="1732"/>
      <c r="AK33" s="1733"/>
      <c r="AL33" s="1734"/>
      <c r="AM33" s="1734"/>
      <c r="AN33" s="1734"/>
      <c r="AO33" s="1734"/>
      <c r="AP33" s="1734"/>
      <c r="AQ33" s="1734"/>
      <c r="AR33" s="1734"/>
      <c r="AS33" s="1734"/>
      <c r="AT33" s="1735"/>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732"/>
      <c r="BS33" s="1732"/>
      <c r="BT33" s="1732"/>
      <c r="BU33" s="1732"/>
      <c r="BV33" s="1733"/>
      <c r="BW33" s="1734"/>
      <c r="BX33" s="1734"/>
      <c r="BY33" s="1734"/>
      <c r="BZ33" s="1734"/>
      <c r="CA33" s="1734"/>
      <c r="CB33" s="1734"/>
      <c r="CC33" s="1734"/>
      <c r="CD33" s="1734"/>
      <c r="CE33" s="1735"/>
      <c r="CF33" s="1258"/>
      <c r="CG33" s="1258"/>
      <c r="CH33" s="1258"/>
      <c r="CI33" s="1258"/>
      <c r="CJ33" s="1258"/>
      <c r="CK33" s="1258"/>
      <c r="CL33" s="1258"/>
      <c r="CM33" s="1258"/>
      <c r="CN33" s="1258"/>
      <c r="CO33" s="1258"/>
      <c r="CP33" s="1258"/>
      <c r="CQ33" s="1258"/>
      <c r="CR33" s="1258"/>
      <c r="CS33" s="1258"/>
      <c r="CT33" s="1258"/>
      <c r="CU33" s="1258"/>
      <c r="CV33" s="1258"/>
      <c r="CW33" s="1258"/>
      <c r="CX33" s="1258"/>
      <c r="CY33" s="1258"/>
      <c r="CZ33" s="1258"/>
      <c r="DA33" s="1258"/>
      <c r="DB33" s="1258"/>
      <c r="DC33" s="1732"/>
      <c r="DD33" s="1732"/>
      <c r="DE33" s="1732"/>
      <c r="DF33" s="1732"/>
      <c r="DG33" s="1733"/>
    </row>
    <row r="34" spans="1:111" x14ac:dyDescent="0.25">
      <c r="A34" s="1734"/>
      <c r="B34" s="1734"/>
      <c r="C34" s="1734"/>
      <c r="D34" s="1734"/>
      <c r="E34" s="1734"/>
      <c r="F34" s="1734"/>
      <c r="G34" s="1734"/>
      <c r="H34" s="1734"/>
      <c r="I34" s="1735"/>
      <c r="J34" s="1258"/>
      <c r="K34" s="1258"/>
      <c r="L34" s="1258"/>
      <c r="M34" s="1258"/>
      <c r="N34" s="1258"/>
      <c r="O34" s="1258"/>
      <c r="P34" s="1258"/>
      <c r="Q34" s="1258"/>
      <c r="R34" s="1258"/>
      <c r="S34" s="1258"/>
      <c r="T34" s="1258"/>
      <c r="U34" s="1258"/>
      <c r="V34" s="1258"/>
      <c r="W34" s="1258"/>
      <c r="X34" s="1258"/>
      <c r="Y34" s="1258"/>
      <c r="Z34" s="1258"/>
      <c r="AA34" s="1258"/>
      <c r="AB34" s="1258"/>
      <c r="AC34" s="1258"/>
      <c r="AD34" s="1258"/>
      <c r="AE34" s="1258"/>
      <c r="AF34" s="1258"/>
      <c r="AG34" s="1732"/>
      <c r="AH34" s="1732"/>
      <c r="AI34" s="1732"/>
      <c r="AJ34" s="1732"/>
      <c r="AK34" s="1733"/>
      <c r="AL34" s="1734"/>
      <c r="AM34" s="1734"/>
      <c r="AN34" s="1734"/>
      <c r="AO34" s="1734"/>
      <c r="AP34" s="1734"/>
      <c r="AQ34" s="1734"/>
      <c r="AR34" s="1734"/>
      <c r="AS34" s="1734"/>
      <c r="AT34" s="1735"/>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732"/>
      <c r="BS34" s="1732"/>
      <c r="BT34" s="1732"/>
      <c r="BU34" s="1732"/>
      <c r="BV34" s="1733"/>
      <c r="BW34" s="1734"/>
      <c r="BX34" s="1734"/>
      <c r="BY34" s="1734"/>
      <c r="BZ34" s="1734"/>
      <c r="CA34" s="1734"/>
      <c r="CB34" s="1734"/>
      <c r="CC34" s="1734"/>
      <c r="CD34" s="1734"/>
      <c r="CE34" s="1735"/>
      <c r="CF34" s="1258"/>
      <c r="CG34" s="1258"/>
      <c r="CH34" s="1258"/>
      <c r="CI34" s="1258"/>
      <c r="CJ34" s="1258"/>
      <c r="CK34" s="1258"/>
      <c r="CL34" s="1258"/>
      <c r="CM34" s="1258"/>
      <c r="CN34" s="1258"/>
      <c r="CO34" s="1258"/>
      <c r="CP34" s="1258"/>
      <c r="CQ34" s="1258"/>
      <c r="CR34" s="1258"/>
      <c r="CS34" s="1258"/>
      <c r="CT34" s="1258"/>
      <c r="CU34" s="1258"/>
      <c r="CV34" s="1258"/>
      <c r="CW34" s="1258"/>
      <c r="CX34" s="1258"/>
      <c r="CY34" s="1258"/>
      <c r="CZ34" s="1258"/>
      <c r="DA34" s="1258"/>
      <c r="DB34" s="1258"/>
      <c r="DC34" s="1732"/>
      <c r="DD34" s="1732"/>
      <c r="DE34" s="1732"/>
      <c r="DF34" s="1732"/>
      <c r="DG34" s="1733"/>
    </row>
    <row r="35" spans="1:111" x14ac:dyDescent="0.25">
      <c r="A35" s="1734"/>
      <c r="B35" s="1734"/>
      <c r="C35" s="1734"/>
      <c r="D35" s="1734"/>
      <c r="E35" s="1734"/>
      <c r="F35" s="1734"/>
      <c r="G35" s="1734"/>
      <c r="H35" s="1734"/>
      <c r="I35" s="1735"/>
      <c r="J35" s="1258"/>
      <c r="K35" s="1258"/>
      <c r="L35" s="1258"/>
      <c r="M35" s="1258"/>
      <c r="N35" s="1258"/>
      <c r="O35" s="1258"/>
      <c r="P35" s="1258"/>
      <c r="Q35" s="1258"/>
      <c r="R35" s="1258"/>
      <c r="S35" s="1258"/>
      <c r="T35" s="1258"/>
      <c r="U35" s="1258"/>
      <c r="V35" s="1258"/>
      <c r="W35" s="1258"/>
      <c r="X35" s="1258"/>
      <c r="Y35" s="1258"/>
      <c r="Z35" s="1258"/>
      <c r="AA35" s="1258"/>
      <c r="AB35" s="1258"/>
      <c r="AC35" s="1258"/>
      <c r="AD35" s="1258"/>
      <c r="AE35" s="1258"/>
      <c r="AF35" s="1258"/>
      <c r="AG35" s="1732"/>
      <c r="AH35" s="1732"/>
      <c r="AI35" s="1732"/>
      <c r="AJ35" s="1732"/>
      <c r="AK35" s="1733"/>
      <c r="AL35" s="1734"/>
      <c r="AM35" s="1734"/>
      <c r="AN35" s="1734"/>
      <c r="AO35" s="1734"/>
      <c r="AP35" s="1734"/>
      <c r="AQ35" s="1734"/>
      <c r="AR35" s="1734"/>
      <c r="AS35" s="1734"/>
      <c r="AT35" s="1735"/>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732"/>
      <c r="BS35" s="1732"/>
      <c r="BT35" s="1732"/>
      <c r="BU35" s="1732"/>
      <c r="BV35" s="1733"/>
      <c r="BW35" s="1734"/>
      <c r="BX35" s="1734"/>
      <c r="BY35" s="1734"/>
      <c r="BZ35" s="1734"/>
      <c r="CA35" s="1734"/>
      <c r="CB35" s="1734"/>
      <c r="CC35" s="1734"/>
      <c r="CD35" s="1734"/>
      <c r="CE35" s="1735"/>
      <c r="CF35" s="1258"/>
      <c r="CG35" s="1258"/>
      <c r="CH35" s="1258"/>
      <c r="CI35" s="1258"/>
      <c r="CJ35" s="1258"/>
      <c r="CK35" s="1258"/>
      <c r="CL35" s="1258"/>
      <c r="CM35" s="1258"/>
      <c r="CN35" s="1258"/>
      <c r="CO35" s="1258"/>
      <c r="CP35" s="1258"/>
      <c r="CQ35" s="1258"/>
      <c r="CR35" s="1258"/>
      <c r="CS35" s="1258"/>
      <c r="CT35" s="1258"/>
      <c r="CU35" s="1258"/>
      <c r="CV35" s="1258"/>
      <c r="CW35" s="1258"/>
      <c r="CX35" s="1258"/>
      <c r="CY35" s="1258"/>
      <c r="CZ35" s="1258"/>
      <c r="DA35" s="1258"/>
      <c r="DB35" s="1258"/>
      <c r="DC35" s="1732"/>
      <c r="DD35" s="1732"/>
      <c r="DE35" s="1732"/>
      <c r="DF35" s="1732"/>
      <c r="DG35" s="1733"/>
    </row>
    <row r="36" spans="1:111" x14ac:dyDescent="0.25">
      <c r="A36" s="1734"/>
      <c r="B36" s="1734"/>
      <c r="C36" s="1734"/>
      <c r="D36" s="1734"/>
      <c r="E36" s="1734"/>
      <c r="F36" s="1734"/>
      <c r="G36" s="1734"/>
      <c r="H36" s="1734"/>
      <c r="I36" s="1735"/>
      <c r="J36" s="1258"/>
      <c r="K36" s="1258"/>
      <c r="L36" s="1258"/>
      <c r="M36" s="1258"/>
      <c r="N36" s="1258"/>
      <c r="O36" s="1258"/>
      <c r="P36" s="1258"/>
      <c r="Q36" s="1258"/>
      <c r="R36" s="1258"/>
      <c r="S36" s="1258"/>
      <c r="T36" s="1258"/>
      <c r="U36" s="1258"/>
      <c r="V36" s="1258"/>
      <c r="W36" s="1258"/>
      <c r="X36" s="1258"/>
      <c r="Y36" s="1258"/>
      <c r="Z36" s="1258"/>
      <c r="AA36" s="1258"/>
      <c r="AB36" s="1258"/>
      <c r="AC36" s="1258"/>
      <c r="AD36" s="1258"/>
      <c r="AE36" s="1258"/>
      <c r="AF36" s="1258"/>
      <c r="AG36" s="1732"/>
      <c r="AH36" s="1732"/>
      <c r="AI36" s="1732"/>
      <c r="AJ36" s="1732"/>
      <c r="AK36" s="1733"/>
      <c r="AL36" s="1734"/>
      <c r="AM36" s="1734"/>
      <c r="AN36" s="1734"/>
      <c r="AO36" s="1734"/>
      <c r="AP36" s="1734"/>
      <c r="AQ36" s="1734"/>
      <c r="AR36" s="1734"/>
      <c r="AS36" s="1734"/>
      <c r="AT36" s="1735"/>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732"/>
      <c r="BS36" s="1732"/>
      <c r="BT36" s="1732"/>
      <c r="BU36" s="1732"/>
      <c r="BV36" s="1733"/>
      <c r="BW36" s="1734"/>
      <c r="BX36" s="1734"/>
      <c r="BY36" s="1734"/>
      <c r="BZ36" s="1734"/>
      <c r="CA36" s="1734"/>
      <c r="CB36" s="1734"/>
      <c r="CC36" s="1734"/>
      <c r="CD36" s="1734"/>
      <c r="CE36" s="1735"/>
      <c r="CF36" s="1258"/>
      <c r="CG36" s="1258"/>
      <c r="CH36" s="1258"/>
      <c r="CI36" s="1258"/>
      <c r="CJ36" s="1258"/>
      <c r="CK36" s="1258"/>
      <c r="CL36" s="1258"/>
      <c r="CM36" s="1258"/>
      <c r="CN36" s="1258"/>
      <c r="CO36" s="1258"/>
      <c r="CP36" s="1258"/>
      <c r="CQ36" s="1258"/>
      <c r="CR36" s="1258"/>
      <c r="CS36" s="1258"/>
      <c r="CT36" s="1258"/>
      <c r="CU36" s="1258"/>
      <c r="CV36" s="1258"/>
      <c r="CW36" s="1258"/>
      <c r="CX36" s="1258"/>
      <c r="CY36" s="1258"/>
      <c r="CZ36" s="1258"/>
      <c r="DA36" s="1258"/>
      <c r="DB36" s="1258"/>
      <c r="DC36" s="1732"/>
      <c r="DD36" s="1732"/>
      <c r="DE36" s="1732"/>
      <c r="DF36" s="1732"/>
      <c r="DG36" s="1733"/>
    </row>
    <row r="37" spans="1:111" x14ac:dyDescent="0.25">
      <c r="A37" s="1734"/>
      <c r="B37" s="1734"/>
      <c r="C37" s="1734"/>
      <c r="D37" s="1734"/>
      <c r="E37" s="1734"/>
      <c r="F37" s="1734"/>
      <c r="G37" s="1734"/>
      <c r="H37" s="1734"/>
      <c r="I37" s="1735"/>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8"/>
      <c r="AG37" s="1732"/>
      <c r="AH37" s="1732"/>
      <c r="AI37" s="1732"/>
      <c r="AJ37" s="1732"/>
      <c r="AK37" s="1733"/>
      <c r="AL37" s="1734"/>
      <c r="AM37" s="1734"/>
      <c r="AN37" s="1734"/>
      <c r="AO37" s="1734"/>
      <c r="AP37" s="1734"/>
      <c r="AQ37" s="1734"/>
      <c r="AR37" s="1734"/>
      <c r="AS37" s="1734"/>
      <c r="AT37" s="1735"/>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732"/>
      <c r="BS37" s="1732"/>
      <c r="BT37" s="1732"/>
      <c r="BU37" s="1732"/>
      <c r="BV37" s="1733"/>
      <c r="BW37" s="1734"/>
      <c r="BX37" s="1734"/>
      <c r="BY37" s="1734"/>
      <c r="BZ37" s="1734"/>
      <c r="CA37" s="1734"/>
      <c r="CB37" s="1734"/>
      <c r="CC37" s="1734"/>
      <c r="CD37" s="1734"/>
      <c r="CE37" s="1735"/>
      <c r="CF37" s="1258"/>
      <c r="CG37" s="1258"/>
      <c r="CH37" s="1258"/>
      <c r="CI37" s="1258"/>
      <c r="CJ37" s="1258"/>
      <c r="CK37" s="1258"/>
      <c r="CL37" s="1258"/>
      <c r="CM37" s="1258"/>
      <c r="CN37" s="1258"/>
      <c r="CO37" s="1258"/>
      <c r="CP37" s="1258"/>
      <c r="CQ37" s="1258"/>
      <c r="CR37" s="1258"/>
      <c r="CS37" s="1258"/>
      <c r="CT37" s="1258"/>
      <c r="CU37" s="1258"/>
      <c r="CV37" s="1258"/>
      <c r="CW37" s="1258"/>
      <c r="CX37" s="1258"/>
      <c r="CY37" s="1258"/>
      <c r="CZ37" s="1258"/>
      <c r="DA37" s="1258"/>
      <c r="DB37" s="1258"/>
      <c r="DC37" s="1732"/>
      <c r="DD37" s="1732"/>
      <c r="DE37" s="1732"/>
      <c r="DF37" s="1732"/>
      <c r="DG37" s="1733"/>
    </row>
    <row r="38" spans="1:111" x14ac:dyDescent="0.25">
      <c r="A38" s="1734"/>
      <c r="B38" s="1734"/>
      <c r="C38" s="1734"/>
      <c r="D38" s="1734"/>
      <c r="E38" s="1734"/>
      <c r="F38" s="1734"/>
      <c r="G38" s="1734"/>
      <c r="H38" s="1734"/>
      <c r="I38" s="1735"/>
      <c r="J38" s="1258"/>
      <c r="K38" s="1258"/>
      <c r="L38" s="1258"/>
      <c r="M38" s="1258"/>
      <c r="N38" s="1258"/>
      <c r="O38" s="1258"/>
      <c r="P38" s="1258"/>
      <c r="Q38" s="1258"/>
      <c r="R38" s="1258"/>
      <c r="S38" s="1258"/>
      <c r="T38" s="1258"/>
      <c r="U38" s="1258"/>
      <c r="V38" s="1258"/>
      <c r="W38" s="1258"/>
      <c r="X38" s="1258"/>
      <c r="Y38" s="1258"/>
      <c r="Z38" s="1258"/>
      <c r="AA38" s="1258"/>
      <c r="AB38" s="1258"/>
      <c r="AC38" s="1258"/>
      <c r="AD38" s="1258"/>
      <c r="AE38" s="1258"/>
      <c r="AF38" s="1258"/>
      <c r="AG38" s="1732"/>
      <c r="AH38" s="1732"/>
      <c r="AI38" s="1732"/>
      <c r="AJ38" s="1732"/>
      <c r="AK38" s="1733"/>
      <c r="AL38" s="1734"/>
      <c r="AM38" s="1734"/>
      <c r="AN38" s="1734"/>
      <c r="AO38" s="1734"/>
      <c r="AP38" s="1734"/>
      <c r="AQ38" s="1734"/>
      <c r="AR38" s="1734"/>
      <c r="AS38" s="1734"/>
      <c r="AT38" s="1735"/>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732"/>
      <c r="BS38" s="1732"/>
      <c r="BT38" s="1732"/>
      <c r="BU38" s="1732"/>
      <c r="BV38" s="1733"/>
      <c r="BW38" s="1734"/>
      <c r="BX38" s="1734"/>
      <c r="BY38" s="1734"/>
      <c r="BZ38" s="1734"/>
      <c r="CA38" s="1734"/>
      <c r="CB38" s="1734"/>
      <c r="CC38" s="1734"/>
      <c r="CD38" s="1734"/>
      <c r="CE38" s="1735"/>
      <c r="CF38" s="1258"/>
      <c r="CG38" s="1258"/>
      <c r="CH38" s="1258"/>
      <c r="CI38" s="1258"/>
      <c r="CJ38" s="1258"/>
      <c r="CK38" s="1258"/>
      <c r="CL38" s="1258"/>
      <c r="CM38" s="1258"/>
      <c r="CN38" s="1258"/>
      <c r="CO38" s="1258"/>
      <c r="CP38" s="1258"/>
      <c r="CQ38" s="1258"/>
      <c r="CR38" s="1258"/>
      <c r="CS38" s="1258"/>
      <c r="CT38" s="1258"/>
      <c r="CU38" s="1258"/>
      <c r="CV38" s="1258"/>
      <c r="CW38" s="1258"/>
      <c r="CX38" s="1258"/>
      <c r="CY38" s="1258"/>
      <c r="CZ38" s="1258"/>
      <c r="DA38" s="1258"/>
      <c r="DB38" s="1258"/>
      <c r="DC38" s="1732"/>
      <c r="DD38" s="1732"/>
      <c r="DE38" s="1732"/>
      <c r="DF38" s="1732"/>
      <c r="DG38" s="1733"/>
    </row>
    <row r="39" spans="1:111" x14ac:dyDescent="0.25">
      <c r="A39" s="1734"/>
      <c r="B39" s="1734"/>
      <c r="C39" s="1734"/>
      <c r="D39" s="1734"/>
      <c r="E39" s="1734"/>
      <c r="F39" s="1734"/>
      <c r="G39" s="1734"/>
      <c r="H39" s="1734"/>
      <c r="I39" s="1735"/>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732"/>
      <c r="AH39" s="1732"/>
      <c r="AI39" s="1732"/>
      <c r="AJ39" s="1732"/>
      <c r="AK39" s="1733"/>
      <c r="AL39" s="1734"/>
      <c r="AM39" s="1734"/>
      <c r="AN39" s="1734"/>
      <c r="AO39" s="1734"/>
      <c r="AP39" s="1734"/>
      <c r="AQ39" s="1734"/>
      <c r="AR39" s="1734"/>
      <c r="AS39" s="1734"/>
      <c r="AT39" s="1735"/>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732"/>
      <c r="BS39" s="1732"/>
      <c r="BT39" s="1732"/>
      <c r="BU39" s="1732"/>
      <c r="BV39" s="1733"/>
      <c r="BW39" s="1734"/>
      <c r="BX39" s="1734"/>
      <c r="BY39" s="1734"/>
      <c r="BZ39" s="1734"/>
      <c r="CA39" s="1734"/>
      <c r="CB39" s="1734"/>
      <c r="CC39" s="1734"/>
      <c r="CD39" s="1734"/>
      <c r="CE39" s="1735"/>
      <c r="CF39" s="1258"/>
      <c r="CG39" s="1258"/>
      <c r="CH39" s="1258"/>
      <c r="CI39" s="1258"/>
      <c r="CJ39" s="1258"/>
      <c r="CK39" s="1258"/>
      <c r="CL39" s="1258"/>
      <c r="CM39" s="1258"/>
      <c r="CN39" s="1258"/>
      <c r="CO39" s="1258"/>
      <c r="CP39" s="1258"/>
      <c r="CQ39" s="1258"/>
      <c r="CR39" s="1258"/>
      <c r="CS39" s="1258"/>
      <c r="CT39" s="1258"/>
      <c r="CU39" s="1258"/>
      <c r="CV39" s="1258"/>
      <c r="CW39" s="1258"/>
      <c r="CX39" s="1258"/>
      <c r="CY39" s="1258"/>
      <c r="CZ39" s="1258"/>
      <c r="DA39" s="1258"/>
      <c r="DB39" s="1258"/>
      <c r="DC39" s="1732"/>
      <c r="DD39" s="1732"/>
      <c r="DE39" s="1732"/>
      <c r="DF39" s="1732"/>
      <c r="DG39" s="1733"/>
    </row>
    <row r="40" spans="1:111" x14ac:dyDescent="0.25">
      <c r="A40" s="1734"/>
      <c r="B40" s="1734"/>
      <c r="C40" s="1734"/>
      <c r="D40" s="1734"/>
      <c r="E40" s="1734"/>
      <c r="F40" s="1734"/>
      <c r="G40" s="1734"/>
      <c r="H40" s="1734"/>
      <c r="I40" s="1735"/>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732"/>
      <c r="AH40" s="1732"/>
      <c r="AI40" s="1732"/>
      <c r="AJ40" s="1732"/>
      <c r="AK40" s="1733"/>
      <c r="AL40" s="1734"/>
      <c r="AM40" s="1734"/>
      <c r="AN40" s="1734"/>
      <c r="AO40" s="1734"/>
      <c r="AP40" s="1734"/>
      <c r="AQ40" s="1734"/>
      <c r="AR40" s="1734"/>
      <c r="AS40" s="1734"/>
      <c r="AT40" s="1735"/>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732"/>
      <c r="BS40" s="1732"/>
      <c r="BT40" s="1732"/>
      <c r="BU40" s="1732"/>
      <c r="BV40" s="1733"/>
      <c r="BW40" s="1734"/>
      <c r="BX40" s="1734"/>
      <c r="BY40" s="1734"/>
      <c r="BZ40" s="1734"/>
      <c r="CA40" s="1734"/>
      <c r="CB40" s="1734"/>
      <c r="CC40" s="1734"/>
      <c r="CD40" s="1734"/>
      <c r="CE40" s="1735"/>
      <c r="CF40" s="1258"/>
      <c r="CG40" s="1258"/>
      <c r="CH40" s="1258"/>
      <c r="CI40" s="1258"/>
      <c r="CJ40" s="1258"/>
      <c r="CK40" s="1258"/>
      <c r="CL40" s="1258"/>
      <c r="CM40" s="1258"/>
      <c r="CN40" s="1258"/>
      <c r="CO40" s="1258"/>
      <c r="CP40" s="1258"/>
      <c r="CQ40" s="1258"/>
      <c r="CR40" s="1258"/>
      <c r="CS40" s="1258"/>
      <c r="CT40" s="1258"/>
      <c r="CU40" s="1258"/>
      <c r="CV40" s="1258"/>
      <c r="CW40" s="1258"/>
      <c r="CX40" s="1258"/>
      <c r="CY40" s="1258"/>
      <c r="CZ40" s="1258"/>
      <c r="DA40" s="1258"/>
      <c r="DB40" s="1258"/>
      <c r="DC40" s="1732"/>
      <c r="DD40" s="1732"/>
      <c r="DE40" s="1732"/>
      <c r="DF40" s="1732"/>
      <c r="DG40" s="1733"/>
    </row>
    <row r="41" spans="1:111" x14ac:dyDescent="0.25">
      <c r="A41" s="1734"/>
      <c r="B41" s="1734"/>
      <c r="C41" s="1734"/>
      <c r="D41" s="1734"/>
      <c r="E41" s="1734"/>
      <c r="F41" s="1734"/>
      <c r="G41" s="1734"/>
      <c r="H41" s="1734"/>
      <c r="I41" s="1735"/>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732"/>
      <c r="AH41" s="1732"/>
      <c r="AI41" s="1732"/>
      <c r="AJ41" s="1732"/>
      <c r="AK41" s="1733"/>
      <c r="AL41" s="1734"/>
      <c r="AM41" s="1734"/>
      <c r="AN41" s="1734"/>
      <c r="AO41" s="1734"/>
      <c r="AP41" s="1734"/>
      <c r="AQ41" s="1734"/>
      <c r="AR41" s="1734"/>
      <c r="AS41" s="1734"/>
      <c r="AT41" s="1735"/>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732"/>
      <c r="BS41" s="1732"/>
      <c r="BT41" s="1732"/>
      <c r="BU41" s="1732"/>
      <c r="BV41" s="1733"/>
      <c r="BW41" s="1734"/>
      <c r="BX41" s="1734"/>
      <c r="BY41" s="1734"/>
      <c r="BZ41" s="1734"/>
      <c r="CA41" s="1734"/>
      <c r="CB41" s="1734"/>
      <c r="CC41" s="1734"/>
      <c r="CD41" s="1734"/>
      <c r="CE41" s="1735"/>
      <c r="CF41" s="1258"/>
      <c r="CG41" s="1258"/>
      <c r="CH41" s="1258"/>
      <c r="CI41" s="1258"/>
      <c r="CJ41" s="1258"/>
      <c r="CK41" s="1258"/>
      <c r="CL41" s="1258"/>
      <c r="CM41" s="1258"/>
      <c r="CN41" s="1258"/>
      <c r="CO41" s="1258"/>
      <c r="CP41" s="1258"/>
      <c r="CQ41" s="1258"/>
      <c r="CR41" s="1258"/>
      <c r="CS41" s="1258"/>
      <c r="CT41" s="1258"/>
      <c r="CU41" s="1258"/>
      <c r="CV41" s="1258"/>
      <c r="CW41" s="1258"/>
      <c r="CX41" s="1258"/>
      <c r="CY41" s="1258"/>
      <c r="CZ41" s="1258"/>
      <c r="DA41" s="1258"/>
      <c r="DB41" s="1258"/>
      <c r="DC41" s="1732"/>
      <c r="DD41" s="1732"/>
      <c r="DE41" s="1732"/>
      <c r="DF41" s="1732"/>
      <c r="DG41" s="1733"/>
    </row>
    <row r="42" spans="1:111" x14ac:dyDescent="0.25">
      <c r="A42" s="1734"/>
      <c r="B42" s="1734"/>
      <c r="C42" s="1734"/>
      <c r="D42" s="1734"/>
      <c r="E42" s="1734"/>
      <c r="F42" s="1734"/>
      <c r="G42" s="1734"/>
      <c r="H42" s="1734"/>
      <c r="I42" s="1735"/>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732"/>
      <c r="AH42" s="1732"/>
      <c r="AI42" s="1732"/>
      <c r="AJ42" s="1732"/>
      <c r="AK42" s="1733"/>
      <c r="AL42" s="1734"/>
      <c r="AM42" s="1734"/>
      <c r="AN42" s="1734"/>
      <c r="AO42" s="1734"/>
      <c r="AP42" s="1734"/>
      <c r="AQ42" s="1734"/>
      <c r="AR42" s="1734"/>
      <c r="AS42" s="1734"/>
      <c r="AT42" s="1735"/>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732"/>
      <c r="BS42" s="1732"/>
      <c r="BT42" s="1732"/>
      <c r="BU42" s="1732"/>
      <c r="BV42" s="1733"/>
      <c r="BW42" s="1734"/>
      <c r="BX42" s="1734"/>
      <c r="BY42" s="1734"/>
      <c r="BZ42" s="1734"/>
      <c r="CA42" s="1734"/>
      <c r="CB42" s="1734"/>
      <c r="CC42" s="1734"/>
      <c r="CD42" s="1734"/>
      <c r="CE42" s="1735"/>
      <c r="CF42" s="1258"/>
      <c r="CG42" s="1258"/>
      <c r="CH42" s="1258"/>
      <c r="CI42" s="1258"/>
      <c r="CJ42" s="1258"/>
      <c r="CK42" s="1258"/>
      <c r="CL42" s="1258"/>
      <c r="CM42" s="1258"/>
      <c r="CN42" s="1258"/>
      <c r="CO42" s="1258"/>
      <c r="CP42" s="1258"/>
      <c r="CQ42" s="1258"/>
      <c r="CR42" s="1258"/>
      <c r="CS42" s="1258"/>
      <c r="CT42" s="1258"/>
      <c r="CU42" s="1258"/>
      <c r="CV42" s="1258"/>
      <c r="CW42" s="1258"/>
      <c r="CX42" s="1258"/>
      <c r="CY42" s="1258"/>
      <c r="CZ42" s="1258"/>
      <c r="DA42" s="1258"/>
      <c r="DB42" s="1258"/>
      <c r="DC42" s="1732"/>
      <c r="DD42" s="1732"/>
      <c r="DE42" s="1732"/>
      <c r="DF42" s="1732"/>
      <c r="DG42" s="1733"/>
    </row>
    <row r="43" spans="1:111" x14ac:dyDescent="0.25">
      <c r="A43" s="1734"/>
      <c r="B43" s="1734"/>
      <c r="C43" s="1734"/>
      <c r="D43" s="1734"/>
      <c r="E43" s="1734"/>
      <c r="F43" s="1734"/>
      <c r="G43" s="1734"/>
      <c r="H43" s="1734"/>
      <c r="I43" s="1735"/>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732"/>
      <c r="AH43" s="1732"/>
      <c r="AI43" s="1732"/>
      <c r="AJ43" s="1732"/>
      <c r="AK43" s="1733"/>
      <c r="AL43" s="1734"/>
      <c r="AM43" s="1734"/>
      <c r="AN43" s="1734"/>
      <c r="AO43" s="1734"/>
      <c r="AP43" s="1734"/>
      <c r="AQ43" s="1734"/>
      <c r="AR43" s="1734"/>
      <c r="AS43" s="1734"/>
      <c r="AT43" s="1735"/>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732"/>
      <c r="BS43" s="1732"/>
      <c r="BT43" s="1732"/>
      <c r="BU43" s="1732"/>
      <c r="BV43" s="1733"/>
      <c r="BW43" s="1734"/>
      <c r="BX43" s="1734"/>
      <c r="BY43" s="1734"/>
      <c r="BZ43" s="1734"/>
      <c r="CA43" s="1734"/>
      <c r="CB43" s="1734"/>
      <c r="CC43" s="1734"/>
      <c r="CD43" s="1734"/>
      <c r="CE43" s="1735"/>
      <c r="CF43" s="1258"/>
      <c r="CG43" s="1258"/>
      <c r="CH43" s="1258"/>
      <c r="CI43" s="1258"/>
      <c r="CJ43" s="1258"/>
      <c r="CK43" s="1258"/>
      <c r="CL43" s="1258"/>
      <c r="CM43" s="1258"/>
      <c r="CN43" s="1258"/>
      <c r="CO43" s="1258"/>
      <c r="CP43" s="1258"/>
      <c r="CQ43" s="1258"/>
      <c r="CR43" s="1258"/>
      <c r="CS43" s="1258"/>
      <c r="CT43" s="1258"/>
      <c r="CU43" s="1258"/>
      <c r="CV43" s="1258"/>
      <c r="CW43" s="1258"/>
      <c r="CX43" s="1258"/>
      <c r="CY43" s="1258"/>
      <c r="CZ43" s="1258"/>
      <c r="DA43" s="1258"/>
      <c r="DB43" s="1258"/>
      <c r="DC43" s="1732"/>
      <c r="DD43" s="1732"/>
      <c r="DE43" s="1732"/>
      <c r="DF43" s="1732"/>
      <c r="DG43" s="1733"/>
    </row>
    <row r="44" spans="1:111" x14ac:dyDescent="0.25">
      <c r="A44" s="1734"/>
      <c r="B44" s="1734"/>
      <c r="C44" s="1734"/>
      <c r="D44" s="1734"/>
      <c r="E44" s="1734"/>
      <c r="F44" s="1734"/>
      <c r="G44" s="1734"/>
      <c r="H44" s="1734"/>
      <c r="I44" s="1735"/>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732"/>
      <c r="AH44" s="1732"/>
      <c r="AI44" s="1732"/>
      <c r="AJ44" s="1732"/>
      <c r="AK44" s="1733"/>
      <c r="AL44" s="1734"/>
      <c r="AM44" s="1734"/>
      <c r="AN44" s="1734"/>
      <c r="AO44" s="1734"/>
      <c r="AP44" s="1734"/>
      <c r="AQ44" s="1734"/>
      <c r="AR44" s="1734"/>
      <c r="AS44" s="1734"/>
      <c r="AT44" s="1735"/>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732"/>
      <c r="BS44" s="1732"/>
      <c r="BT44" s="1732"/>
      <c r="BU44" s="1732"/>
      <c r="BV44" s="1733"/>
      <c r="BW44" s="1734"/>
      <c r="BX44" s="1734"/>
      <c r="BY44" s="1734"/>
      <c r="BZ44" s="1734"/>
      <c r="CA44" s="1734"/>
      <c r="CB44" s="1734"/>
      <c r="CC44" s="1734"/>
      <c r="CD44" s="1734"/>
      <c r="CE44" s="1735"/>
      <c r="CF44" s="1258"/>
      <c r="CG44" s="1258"/>
      <c r="CH44" s="1258"/>
      <c r="CI44" s="1258"/>
      <c r="CJ44" s="1258"/>
      <c r="CK44" s="1258"/>
      <c r="CL44" s="1258"/>
      <c r="CM44" s="1258"/>
      <c r="CN44" s="1258"/>
      <c r="CO44" s="1258"/>
      <c r="CP44" s="1258"/>
      <c r="CQ44" s="1258"/>
      <c r="CR44" s="1258"/>
      <c r="CS44" s="1258"/>
      <c r="CT44" s="1258"/>
      <c r="CU44" s="1258"/>
      <c r="CV44" s="1258"/>
      <c r="CW44" s="1258"/>
      <c r="CX44" s="1258"/>
      <c r="CY44" s="1258"/>
      <c r="CZ44" s="1258"/>
      <c r="DA44" s="1258"/>
      <c r="DB44" s="1258"/>
      <c r="DC44" s="1732"/>
      <c r="DD44" s="1732"/>
      <c r="DE44" s="1732"/>
      <c r="DF44" s="1732"/>
      <c r="DG44" s="1733"/>
    </row>
    <row r="45" spans="1:111" x14ac:dyDescent="0.25">
      <c r="A45" s="1734"/>
      <c r="B45" s="1734"/>
      <c r="C45" s="1734"/>
      <c r="D45" s="1734"/>
      <c r="E45" s="1734"/>
      <c r="F45" s="1734"/>
      <c r="G45" s="1734"/>
      <c r="H45" s="1734"/>
      <c r="I45" s="1735"/>
      <c r="J45" s="1258"/>
      <c r="K45" s="1258"/>
      <c r="L45" s="1258"/>
      <c r="M45" s="1258"/>
      <c r="N45" s="1258"/>
      <c r="O45" s="1258"/>
      <c r="P45" s="1258"/>
      <c r="Q45" s="1258"/>
      <c r="R45" s="1258"/>
      <c r="S45" s="1258"/>
      <c r="T45" s="1258"/>
      <c r="U45" s="1258"/>
      <c r="V45" s="1258"/>
      <c r="W45" s="1258"/>
      <c r="X45" s="1258"/>
      <c r="Y45" s="1258"/>
      <c r="Z45" s="1258"/>
      <c r="AA45" s="1258"/>
      <c r="AB45" s="1258"/>
      <c r="AC45" s="1258"/>
      <c r="AD45" s="1258"/>
      <c r="AE45" s="1258"/>
      <c r="AF45" s="1258"/>
      <c r="AG45" s="1732"/>
      <c r="AH45" s="1732"/>
      <c r="AI45" s="1732"/>
      <c r="AJ45" s="1732"/>
      <c r="AK45" s="1733"/>
      <c r="AL45" s="1734"/>
      <c r="AM45" s="1734"/>
      <c r="AN45" s="1734"/>
      <c r="AO45" s="1734"/>
      <c r="AP45" s="1734"/>
      <c r="AQ45" s="1734"/>
      <c r="AR45" s="1734"/>
      <c r="AS45" s="1734"/>
      <c r="AT45" s="1735"/>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732"/>
      <c r="BS45" s="1732"/>
      <c r="BT45" s="1732"/>
      <c r="BU45" s="1732"/>
      <c r="BV45" s="1733"/>
      <c r="BW45" s="1734"/>
      <c r="BX45" s="1734"/>
      <c r="BY45" s="1734"/>
      <c r="BZ45" s="1734"/>
      <c r="CA45" s="1734"/>
      <c r="CB45" s="1734"/>
      <c r="CC45" s="1734"/>
      <c r="CD45" s="1734"/>
      <c r="CE45" s="1735"/>
      <c r="CF45" s="1258"/>
      <c r="CG45" s="1258"/>
      <c r="CH45" s="1258"/>
      <c r="CI45" s="1258"/>
      <c r="CJ45" s="1258"/>
      <c r="CK45" s="1258"/>
      <c r="CL45" s="1258"/>
      <c r="CM45" s="1258"/>
      <c r="CN45" s="1258"/>
      <c r="CO45" s="1258"/>
      <c r="CP45" s="1258"/>
      <c r="CQ45" s="1258"/>
      <c r="CR45" s="1258"/>
      <c r="CS45" s="1258"/>
      <c r="CT45" s="1258"/>
      <c r="CU45" s="1258"/>
      <c r="CV45" s="1258"/>
      <c r="CW45" s="1258"/>
      <c r="CX45" s="1258"/>
      <c r="CY45" s="1258"/>
      <c r="CZ45" s="1258"/>
      <c r="DA45" s="1258"/>
      <c r="DB45" s="1258"/>
      <c r="DC45" s="1732"/>
      <c r="DD45" s="1732"/>
      <c r="DE45" s="1732"/>
      <c r="DF45" s="1732"/>
      <c r="DG45" s="1733"/>
    </row>
    <row r="46" spans="1:111" x14ac:dyDescent="0.25">
      <c r="A46" s="1734"/>
      <c r="B46" s="1734"/>
      <c r="C46" s="1734"/>
      <c r="D46" s="1734"/>
      <c r="E46" s="1734"/>
      <c r="F46" s="1734"/>
      <c r="G46" s="1734"/>
      <c r="H46" s="1734"/>
      <c r="I46" s="1735"/>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8"/>
      <c r="AG46" s="1732"/>
      <c r="AH46" s="1732"/>
      <c r="AI46" s="1732"/>
      <c r="AJ46" s="1732"/>
      <c r="AK46" s="1733"/>
      <c r="AL46" s="1734"/>
      <c r="AM46" s="1734"/>
      <c r="AN46" s="1734"/>
      <c r="AO46" s="1734"/>
      <c r="AP46" s="1734"/>
      <c r="AQ46" s="1734"/>
      <c r="AR46" s="1734"/>
      <c r="AS46" s="1734"/>
      <c r="AT46" s="1735"/>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732"/>
      <c r="BS46" s="1732"/>
      <c r="BT46" s="1732"/>
      <c r="BU46" s="1732"/>
      <c r="BV46" s="1733"/>
      <c r="BW46" s="1734"/>
      <c r="BX46" s="1734"/>
      <c r="BY46" s="1734"/>
      <c r="BZ46" s="1734"/>
      <c r="CA46" s="1734"/>
      <c r="CB46" s="1734"/>
      <c r="CC46" s="1734"/>
      <c r="CD46" s="1734"/>
      <c r="CE46" s="1735"/>
      <c r="CF46" s="1258"/>
      <c r="CG46" s="1258"/>
      <c r="CH46" s="1258"/>
      <c r="CI46" s="1258"/>
      <c r="CJ46" s="1258"/>
      <c r="CK46" s="1258"/>
      <c r="CL46" s="1258"/>
      <c r="CM46" s="1258"/>
      <c r="CN46" s="1258"/>
      <c r="CO46" s="1258"/>
      <c r="CP46" s="1258"/>
      <c r="CQ46" s="1258"/>
      <c r="CR46" s="1258"/>
      <c r="CS46" s="1258"/>
      <c r="CT46" s="1258"/>
      <c r="CU46" s="1258"/>
      <c r="CV46" s="1258"/>
      <c r="CW46" s="1258"/>
      <c r="CX46" s="1258"/>
      <c r="CY46" s="1258"/>
      <c r="CZ46" s="1258"/>
      <c r="DA46" s="1258"/>
      <c r="DB46" s="1258"/>
      <c r="DC46" s="1732"/>
      <c r="DD46" s="1732"/>
      <c r="DE46" s="1732"/>
      <c r="DF46" s="1732"/>
      <c r="DG46" s="1733"/>
    </row>
    <row r="47" spans="1:111" x14ac:dyDescent="0.25">
      <c r="A47" s="1734"/>
      <c r="B47" s="1734"/>
      <c r="C47" s="1734"/>
      <c r="D47" s="1734"/>
      <c r="E47" s="1734"/>
      <c r="F47" s="1734"/>
      <c r="G47" s="1734"/>
      <c r="H47" s="1734"/>
      <c r="I47" s="1735"/>
      <c r="J47" s="1258"/>
      <c r="K47" s="1258"/>
      <c r="L47" s="1258"/>
      <c r="M47" s="1258"/>
      <c r="N47" s="1258"/>
      <c r="O47" s="1258"/>
      <c r="P47" s="1258"/>
      <c r="Q47" s="1258"/>
      <c r="R47" s="1258"/>
      <c r="S47" s="1258"/>
      <c r="T47" s="1258"/>
      <c r="U47" s="1258"/>
      <c r="V47" s="1258"/>
      <c r="W47" s="1258"/>
      <c r="X47" s="1258"/>
      <c r="Y47" s="1258"/>
      <c r="Z47" s="1258"/>
      <c r="AA47" s="1258"/>
      <c r="AB47" s="1258"/>
      <c r="AC47" s="1258"/>
      <c r="AD47" s="1258"/>
      <c r="AE47" s="1258"/>
      <c r="AF47" s="1258"/>
      <c r="AG47" s="1732"/>
      <c r="AH47" s="1732"/>
      <c r="AI47" s="1732"/>
      <c r="AJ47" s="1732"/>
      <c r="AK47" s="1733"/>
      <c r="AL47" s="1734"/>
      <c r="AM47" s="1734"/>
      <c r="AN47" s="1734"/>
      <c r="AO47" s="1734"/>
      <c r="AP47" s="1734"/>
      <c r="AQ47" s="1734"/>
      <c r="AR47" s="1734"/>
      <c r="AS47" s="1734"/>
      <c r="AT47" s="1735"/>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732"/>
      <c r="BS47" s="1732"/>
      <c r="BT47" s="1732"/>
      <c r="BU47" s="1732"/>
      <c r="BV47" s="1733"/>
      <c r="BW47" s="1734"/>
      <c r="BX47" s="1734"/>
      <c r="BY47" s="1734"/>
      <c r="BZ47" s="1734"/>
      <c r="CA47" s="1734"/>
      <c r="CB47" s="1734"/>
      <c r="CC47" s="1734"/>
      <c r="CD47" s="1734"/>
      <c r="CE47" s="1735"/>
      <c r="CF47" s="1258"/>
      <c r="CG47" s="1258"/>
      <c r="CH47" s="1258"/>
      <c r="CI47" s="1258"/>
      <c r="CJ47" s="1258"/>
      <c r="CK47" s="1258"/>
      <c r="CL47" s="1258"/>
      <c r="CM47" s="1258"/>
      <c r="CN47" s="1258"/>
      <c r="CO47" s="1258"/>
      <c r="CP47" s="1258"/>
      <c r="CQ47" s="1258"/>
      <c r="CR47" s="1258"/>
      <c r="CS47" s="1258"/>
      <c r="CT47" s="1258"/>
      <c r="CU47" s="1258"/>
      <c r="CV47" s="1258"/>
      <c r="CW47" s="1258"/>
      <c r="CX47" s="1258"/>
      <c r="CY47" s="1258"/>
      <c r="CZ47" s="1258"/>
      <c r="DA47" s="1258"/>
      <c r="DB47" s="1258"/>
      <c r="DC47" s="1732"/>
      <c r="DD47" s="1732"/>
      <c r="DE47" s="1732"/>
      <c r="DF47" s="1732"/>
      <c r="DG47" s="1733"/>
    </row>
    <row r="48" spans="1:111" x14ac:dyDescent="0.25">
      <c r="A48" s="1734"/>
      <c r="B48" s="1734"/>
      <c r="C48" s="1734"/>
      <c r="D48" s="1734"/>
      <c r="E48" s="1734"/>
      <c r="F48" s="1734"/>
      <c r="G48" s="1734"/>
      <c r="H48" s="1734"/>
      <c r="I48" s="1735"/>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732"/>
      <c r="AH48" s="1732"/>
      <c r="AI48" s="1732"/>
      <c r="AJ48" s="1732"/>
      <c r="AK48" s="1733"/>
      <c r="AL48" s="1734"/>
      <c r="AM48" s="1734"/>
      <c r="AN48" s="1734"/>
      <c r="AO48" s="1734"/>
      <c r="AP48" s="1734"/>
      <c r="AQ48" s="1734"/>
      <c r="AR48" s="1734"/>
      <c r="AS48" s="1734"/>
      <c r="AT48" s="1735"/>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732"/>
      <c r="BS48" s="1732"/>
      <c r="BT48" s="1732"/>
      <c r="BU48" s="1732"/>
      <c r="BV48" s="1733"/>
      <c r="BW48" s="1734"/>
      <c r="BX48" s="1734"/>
      <c r="BY48" s="1734"/>
      <c r="BZ48" s="1734"/>
      <c r="CA48" s="1734"/>
      <c r="CB48" s="1734"/>
      <c r="CC48" s="1734"/>
      <c r="CD48" s="1734"/>
      <c r="CE48" s="1735"/>
      <c r="CF48" s="1258"/>
      <c r="CG48" s="1258"/>
      <c r="CH48" s="1258"/>
      <c r="CI48" s="1258"/>
      <c r="CJ48" s="1258"/>
      <c r="CK48" s="1258"/>
      <c r="CL48" s="1258"/>
      <c r="CM48" s="1258"/>
      <c r="CN48" s="1258"/>
      <c r="CO48" s="1258"/>
      <c r="CP48" s="1258"/>
      <c r="CQ48" s="1258"/>
      <c r="CR48" s="1258"/>
      <c r="CS48" s="1258"/>
      <c r="CT48" s="1258"/>
      <c r="CU48" s="1258"/>
      <c r="CV48" s="1258"/>
      <c r="CW48" s="1258"/>
      <c r="CX48" s="1258"/>
      <c r="CY48" s="1258"/>
      <c r="CZ48" s="1258"/>
      <c r="DA48" s="1258"/>
      <c r="DB48" s="1258"/>
      <c r="DC48" s="1732"/>
      <c r="DD48" s="1732"/>
      <c r="DE48" s="1732"/>
      <c r="DF48" s="1732"/>
      <c r="DG48" s="1733"/>
    </row>
    <row r="49" spans="1:111" x14ac:dyDescent="0.25">
      <c r="A49" s="1734"/>
      <c r="B49" s="1734"/>
      <c r="C49" s="1734"/>
      <c r="D49" s="1734"/>
      <c r="E49" s="1734"/>
      <c r="F49" s="1734"/>
      <c r="G49" s="1734"/>
      <c r="H49" s="1734"/>
      <c r="I49" s="1735"/>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732"/>
      <c r="AH49" s="1732"/>
      <c r="AI49" s="1732"/>
      <c r="AJ49" s="1732"/>
      <c r="AK49" s="1733"/>
      <c r="AL49" s="1734"/>
      <c r="AM49" s="1734"/>
      <c r="AN49" s="1734"/>
      <c r="AO49" s="1734"/>
      <c r="AP49" s="1734"/>
      <c r="AQ49" s="1734"/>
      <c r="AR49" s="1734"/>
      <c r="AS49" s="1734"/>
      <c r="AT49" s="1735"/>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732"/>
      <c r="BS49" s="1732"/>
      <c r="BT49" s="1732"/>
      <c r="BU49" s="1732"/>
      <c r="BV49" s="1733"/>
      <c r="BW49" s="1734"/>
      <c r="BX49" s="1734"/>
      <c r="BY49" s="1734"/>
      <c r="BZ49" s="1734"/>
      <c r="CA49" s="1734"/>
      <c r="CB49" s="1734"/>
      <c r="CC49" s="1734"/>
      <c r="CD49" s="1734"/>
      <c r="CE49" s="1735"/>
      <c r="CF49" s="1258"/>
      <c r="CG49" s="1258"/>
      <c r="CH49" s="1258"/>
      <c r="CI49" s="1258"/>
      <c r="CJ49" s="1258"/>
      <c r="CK49" s="1258"/>
      <c r="CL49" s="1258"/>
      <c r="CM49" s="1258"/>
      <c r="CN49" s="1258"/>
      <c r="CO49" s="1258"/>
      <c r="CP49" s="1258"/>
      <c r="CQ49" s="1258"/>
      <c r="CR49" s="1258"/>
      <c r="CS49" s="1258"/>
      <c r="CT49" s="1258"/>
      <c r="CU49" s="1258"/>
      <c r="CV49" s="1258"/>
      <c r="CW49" s="1258"/>
      <c r="CX49" s="1258"/>
      <c r="CY49" s="1258"/>
      <c r="CZ49" s="1258"/>
      <c r="DA49" s="1258"/>
      <c r="DB49" s="1258"/>
      <c r="DC49" s="1732"/>
      <c r="DD49" s="1732"/>
      <c r="DE49" s="1732"/>
      <c r="DF49" s="1732"/>
      <c r="DG49" s="1733"/>
    </row>
    <row r="50" spans="1:111" x14ac:dyDescent="0.25">
      <c r="A50" s="1734"/>
      <c r="B50" s="1734"/>
      <c r="C50" s="1734"/>
      <c r="D50" s="1734"/>
      <c r="E50" s="1734"/>
      <c r="F50" s="1734"/>
      <c r="G50" s="1734"/>
      <c r="H50" s="1734"/>
      <c r="I50" s="1735"/>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732"/>
      <c r="AH50" s="1732"/>
      <c r="AI50" s="1732"/>
      <c r="AJ50" s="1732"/>
      <c r="AK50" s="1733"/>
      <c r="AL50" s="1734"/>
      <c r="AM50" s="1734"/>
      <c r="AN50" s="1734"/>
      <c r="AO50" s="1734"/>
      <c r="AP50" s="1734"/>
      <c r="AQ50" s="1734"/>
      <c r="AR50" s="1734"/>
      <c r="AS50" s="1734"/>
      <c r="AT50" s="1735"/>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732"/>
      <c r="BS50" s="1732"/>
      <c r="BT50" s="1732"/>
      <c r="BU50" s="1732"/>
      <c r="BV50" s="1733"/>
      <c r="BW50" s="1734"/>
      <c r="BX50" s="1734"/>
      <c r="BY50" s="1734"/>
      <c r="BZ50" s="1734"/>
      <c r="CA50" s="1734"/>
      <c r="CB50" s="1734"/>
      <c r="CC50" s="1734"/>
      <c r="CD50" s="1734"/>
      <c r="CE50" s="1735"/>
      <c r="CF50" s="1258"/>
      <c r="CG50" s="1258"/>
      <c r="CH50" s="1258"/>
      <c r="CI50" s="1258"/>
      <c r="CJ50" s="1258"/>
      <c r="CK50" s="1258"/>
      <c r="CL50" s="1258"/>
      <c r="CM50" s="1258"/>
      <c r="CN50" s="1258"/>
      <c r="CO50" s="1258"/>
      <c r="CP50" s="1258"/>
      <c r="CQ50" s="1258"/>
      <c r="CR50" s="1258"/>
      <c r="CS50" s="1258"/>
      <c r="CT50" s="1258"/>
      <c r="CU50" s="1258"/>
      <c r="CV50" s="1258"/>
      <c r="CW50" s="1258"/>
      <c r="CX50" s="1258"/>
      <c r="CY50" s="1258"/>
      <c r="CZ50" s="1258"/>
      <c r="DA50" s="1258"/>
      <c r="DB50" s="1258"/>
      <c r="DC50" s="1732"/>
      <c r="DD50" s="1732"/>
      <c r="DE50" s="1732"/>
      <c r="DF50" s="1732"/>
      <c r="DG50" s="1733"/>
    </row>
    <row r="51" spans="1:111" ht="7.5" customHeight="1" thickBot="1" x14ac:dyDescent="0.3">
      <c r="A51" s="739"/>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39"/>
      <c r="BC51" s="739"/>
      <c r="BD51" s="739"/>
      <c r="BE51" s="739"/>
      <c r="BF51" s="739"/>
      <c r="BG51" s="739"/>
      <c r="BH51" s="739"/>
      <c r="BI51" s="739"/>
      <c r="BJ51" s="739"/>
      <c r="BK51" s="739"/>
      <c r="BL51" s="739"/>
      <c r="BM51" s="739"/>
      <c r="BN51" s="739"/>
      <c r="BO51" s="739"/>
      <c r="BP51" s="739"/>
      <c r="BQ51" s="739"/>
      <c r="BR51" s="739"/>
      <c r="BS51" s="739"/>
      <c r="BT51" s="739"/>
      <c r="BU51" s="739"/>
      <c r="BV51" s="739"/>
      <c r="BW51" s="739"/>
      <c r="BX51" s="739"/>
      <c r="BY51" s="739"/>
      <c r="BZ51" s="739"/>
      <c r="CA51" s="739"/>
      <c r="CB51" s="739"/>
      <c r="CC51" s="739"/>
      <c r="CD51" s="739"/>
      <c r="CE51" s="739"/>
      <c r="CF51" s="739"/>
      <c r="CG51" s="739"/>
      <c r="CH51" s="739"/>
      <c r="CI51" s="739"/>
      <c r="CJ51" s="739"/>
      <c r="CK51" s="739"/>
      <c r="CL51" s="739"/>
      <c r="CM51" s="739"/>
      <c r="CN51" s="739"/>
      <c r="CO51" s="739"/>
      <c r="CP51" s="739"/>
      <c r="CQ51" s="739"/>
      <c r="CR51" s="739"/>
      <c r="CS51" s="739"/>
      <c r="CT51" s="739"/>
      <c r="CU51" s="739"/>
      <c r="CV51" s="739"/>
      <c r="CW51" s="739"/>
      <c r="CX51" s="739"/>
      <c r="CY51" s="739"/>
      <c r="CZ51" s="739"/>
      <c r="DA51" s="739"/>
      <c r="DB51" s="739"/>
      <c r="DC51" s="739"/>
      <c r="DD51" s="739"/>
      <c r="DE51" s="739"/>
      <c r="DF51" s="739"/>
      <c r="DG51" s="739"/>
    </row>
    <row r="52" spans="1:111" ht="5.25" customHeight="1" x14ac:dyDescent="0.25">
      <c r="A52" s="429"/>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row>
    <row r="53" spans="1:111" s="294" customFormat="1" ht="12.75" x14ac:dyDescent="0.2">
      <c r="A53" s="189" t="str">
        <f>'40-16 PRES - MANDATORY'!A65:BV65</f>
        <v>DeCAF 40-15 + DeCAF 40-16, Apr 21, 2025</v>
      </c>
      <c r="B53" s="190"/>
      <c r="C53" s="297"/>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4"/>
      <c r="BB53" s="714" t="s">
        <v>52</v>
      </c>
      <c r="BC53" s="714"/>
      <c r="BD53" s="714"/>
      <c r="BE53" s="714"/>
      <c r="BF53" s="190"/>
      <c r="BG53" s="190"/>
      <c r="BH53" s="1144" t="str">
        <f>IF('DATA ENTRY SHEET'!AQ61&gt;0,'DATA ENTRY SHEET'!AQ61,"")</f>
        <v/>
      </c>
      <c r="BI53" s="1144"/>
      <c r="BJ53" s="1144"/>
      <c r="BK53" s="1144"/>
      <c r="BL53" s="1144"/>
      <c r="BM53" s="1144"/>
      <c r="BN53" s="1144"/>
      <c r="BO53" s="1144"/>
      <c r="BP53" s="1144"/>
      <c r="BQ53" s="1144"/>
      <c r="BR53" s="714"/>
      <c r="BS53" s="190"/>
      <c r="BT53" s="190"/>
      <c r="BU53" s="190"/>
      <c r="BV53" s="190"/>
      <c r="BW53" s="190"/>
      <c r="BX53" s="190"/>
      <c r="BY53" s="190"/>
      <c r="BZ53" s="190"/>
      <c r="CA53" s="190"/>
      <c r="CB53" s="190"/>
      <c r="CC53" s="190"/>
      <c r="CD53" s="712"/>
      <c r="CE53" s="190"/>
      <c r="CF53" s="190"/>
      <c r="CG53" s="190"/>
      <c r="CH53" s="190"/>
      <c r="CI53" s="190"/>
      <c r="CJ53" s="714"/>
      <c r="CK53" s="190"/>
      <c r="CL53" s="190"/>
      <c r="CM53" s="190"/>
      <c r="CN53" s="190"/>
      <c r="CO53" s="190"/>
      <c r="CP53" s="190"/>
      <c r="CQ53" s="190"/>
      <c r="CR53" s="190"/>
      <c r="CS53" s="190"/>
      <c r="CT53" s="190"/>
      <c r="CU53" s="1255" t="s">
        <v>40</v>
      </c>
      <c r="CV53" s="1255"/>
      <c r="CW53" s="1255"/>
      <c r="CX53" s="1255"/>
      <c r="CY53" s="1255"/>
      <c r="CZ53" s="1730"/>
      <c r="DA53" s="1731"/>
      <c r="DB53" s="1255" t="s">
        <v>41</v>
      </c>
      <c r="DC53" s="1255"/>
      <c r="DD53" s="1255"/>
      <c r="DE53" s="1256"/>
      <c r="DF53" s="1257"/>
      <c r="DG53" s="190"/>
    </row>
    <row r="55" spans="1:111" x14ac:dyDescent="0.25">
      <c r="BQ55" s="192"/>
    </row>
  </sheetData>
  <sheetProtection algorithmName="SHA-512" hashValue="Lsqt0urVYIZwaQoAVJHODItLOKQdDGQUkqM48ruGM7hlJca0dR3mu1+pOyhxtZxg7vzSnTutoBv/TxT4C6onaQ==" saltValue="p4zkXabLeF01IfBh0cjeaw==" spinCount="100000" sheet="1" selectLockedCells="1"/>
  <mergeCells count="587">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 ref="BH4:BQ4"/>
    <mergeCell ref="BR4:BV4"/>
    <mergeCell ref="BW4:CE4"/>
    <mergeCell ref="CF4:CR4"/>
    <mergeCell ref="CS4:DB4"/>
    <mergeCell ref="DC4:DG4"/>
    <mergeCell ref="A4:I4"/>
    <mergeCell ref="J4:V4"/>
    <mergeCell ref="W4:AF4"/>
    <mergeCell ref="AG4:AK4"/>
    <mergeCell ref="AL4:AT4"/>
    <mergeCell ref="AU4:BG4"/>
    <mergeCell ref="BH5:BQ5"/>
    <mergeCell ref="BR5:BV5"/>
    <mergeCell ref="BW5:CE5"/>
    <mergeCell ref="CF5:CR5"/>
    <mergeCell ref="CS5:DB5"/>
    <mergeCell ref="DC5:DG5"/>
    <mergeCell ref="A5:I5"/>
    <mergeCell ref="J5:V5"/>
    <mergeCell ref="W5:AF5"/>
    <mergeCell ref="AG5:AK5"/>
    <mergeCell ref="AL5:AT5"/>
    <mergeCell ref="AU5:BG5"/>
    <mergeCell ref="BH6:BQ6"/>
    <mergeCell ref="BR6:BV6"/>
    <mergeCell ref="BW6:CE6"/>
    <mergeCell ref="CF6:CR6"/>
    <mergeCell ref="CS6:DB6"/>
    <mergeCell ref="DC6:DG6"/>
    <mergeCell ref="A6:I6"/>
    <mergeCell ref="J6:V6"/>
    <mergeCell ref="W6:AF6"/>
    <mergeCell ref="AG6:AK6"/>
    <mergeCell ref="AL6:AT6"/>
    <mergeCell ref="AU6:BG6"/>
    <mergeCell ref="BH7:BQ7"/>
    <mergeCell ref="BR7:BV7"/>
    <mergeCell ref="BW7:CE7"/>
    <mergeCell ref="CF7:CR7"/>
    <mergeCell ref="CS7:DB7"/>
    <mergeCell ref="DC7:DG7"/>
    <mergeCell ref="A7:I7"/>
    <mergeCell ref="J7:V7"/>
    <mergeCell ref="W7:AF7"/>
    <mergeCell ref="AG7:AK7"/>
    <mergeCell ref="AL7:AT7"/>
    <mergeCell ref="AU7:BG7"/>
    <mergeCell ref="BH8:BQ8"/>
    <mergeCell ref="BR8:BV8"/>
    <mergeCell ref="BW8:CE8"/>
    <mergeCell ref="CF8:CR8"/>
    <mergeCell ref="CS8:DB8"/>
    <mergeCell ref="DC8:DG8"/>
    <mergeCell ref="A8:I8"/>
    <mergeCell ref="J8:V8"/>
    <mergeCell ref="W8:AF8"/>
    <mergeCell ref="AG8:AK8"/>
    <mergeCell ref="AL8:AT8"/>
    <mergeCell ref="AU8:BG8"/>
    <mergeCell ref="BH9:BQ9"/>
    <mergeCell ref="BR9:BV9"/>
    <mergeCell ref="BW9:CE9"/>
    <mergeCell ref="CF9:CR9"/>
    <mergeCell ref="CS9:DB9"/>
    <mergeCell ref="DC9:DG9"/>
    <mergeCell ref="A9:I9"/>
    <mergeCell ref="J9:V9"/>
    <mergeCell ref="W9:AF9"/>
    <mergeCell ref="AG9:AK9"/>
    <mergeCell ref="AL9:AT9"/>
    <mergeCell ref="AU9:BG9"/>
    <mergeCell ref="BH10:BQ10"/>
    <mergeCell ref="BR10:BV10"/>
    <mergeCell ref="BW10:CE10"/>
    <mergeCell ref="CF10:CR10"/>
    <mergeCell ref="CS10:DB10"/>
    <mergeCell ref="DC10:DG10"/>
    <mergeCell ref="A10:I10"/>
    <mergeCell ref="J10:V10"/>
    <mergeCell ref="W10:AF10"/>
    <mergeCell ref="AG10:AK10"/>
    <mergeCell ref="AL10:AT10"/>
    <mergeCell ref="AU10:BG10"/>
    <mergeCell ref="BH11:BQ11"/>
    <mergeCell ref="BR11:BV11"/>
    <mergeCell ref="BW11:CE11"/>
    <mergeCell ref="CF11:CR11"/>
    <mergeCell ref="CS11:DB11"/>
    <mergeCell ref="DC11:DG11"/>
    <mergeCell ref="A11:I11"/>
    <mergeCell ref="J11:V11"/>
    <mergeCell ref="W11:AF11"/>
    <mergeCell ref="AG11:AK11"/>
    <mergeCell ref="AL11:AT11"/>
    <mergeCell ref="AU11:BG11"/>
    <mergeCell ref="BH12:BQ12"/>
    <mergeCell ref="BR12:BV12"/>
    <mergeCell ref="BW12:CE12"/>
    <mergeCell ref="CF12:CR12"/>
    <mergeCell ref="CS12:DB12"/>
    <mergeCell ref="DC12:DG12"/>
    <mergeCell ref="A12:I12"/>
    <mergeCell ref="J12:V12"/>
    <mergeCell ref="W12:AF12"/>
    <mergeCell ref="AG12:AK12"/>
    <mergeCell ref="AL12:AT12"/>
    <mergeCell ref="AU12:BG12"/>
    <mergeCell ref="BH13:BQ13"/>
    <mergeCell ref="BR13:BV13"/>
    <mergeCell ref="BW13:CE13"/>
    <mergeCell ref="CF13:CR13"/>
    <mergeCell ref="CS13:DB13"/>
    <mergeCell ref="DC13:DG13"/>
    <mergeCell ref="A13:I13"/>
    <mergeCell ref="J13:V13"/>
    <mergeCell ref="W13:AF13"/>
    <mergeCell ref="AG13:AK13"/>
    <mergeCell ref="AL13:AT13"/>
    <mergeCell ref="AU13:BG13"/>
    <mergeCell ref="BH14:BQ14"/>
    <mergeCell ref="BR14:BV14"/>
    <mergeCell ref="BW14:CE14"/>
    <mergeCell ref="CF14:CR14"/>
    <mergeCell ref="CS14:DB14"/>
    <mergeCell ref="DC14:DG14"/>
    <mergeCell ref="A14:I14"/>
    <mergeCell ref="J14:V14"/>
    <mergeCell ref="W14:AF14"/>
    <mergeCell ref="AG14:AK14"/>
    <mergeCell ref="AL14:AT14"/>
    <mergeCell ref="AU14:BG14"/>
    <mergeCell ref="BH15:BQ15"/>
    <mergeCell ref="BR15:BV15"/>
    <mergeCell ref="BW15:CE15"/>
    <mergeCell ref="CF15:CR15"/>
    <mergeCell ref="CS15:DB15"/>
    <mergeCell ref="DC15:DG15"/>
    <mergeCell ref="A15:I15"/>
    <mergeCell ref="J15:V15"/>
    <mergeCell ref="W15:AF15"/>
    <mergeCell ref="AG15:AK15"/>
    <mergeCell ref="AL15:AT15"/>
    <mergeCell ref="AU15:BG15"/>
    <mergeCell ref="BH16:BQ16"/>
    <mergeCell ref="BR16:BV16"/>
    <mergeCell ref="BW16:CE16"/>
    <mergeCell ref="CF16:CR16"/>
    <mergeCell ref="CS16:DB16"/>
    <mergeCell ref="DC16:DG16"/>
    <mergeCell ref="A16:I16"/>
    <mergeCell ref="J16:V16"/>
    <mergeCell ref="W16:AF16"/>
    <mergeCell ref="AG16:AK16"/>
    <mergeCell ref="AL16:AT16"/>
    <mergeCell ref="AU16:BG16"/>
    <mergeCell ref="BH17:BQ17"/>
    <mergeCell ref="BR17:BV17"/>
    <mergeCell ref="BW17:CE17"/>
    <mergeCell ref="CF17:CR17"/>
    <mergeCell ref="CS17:DB17"/>
    <mergeCell ref="DC17:DG17"/>
    <mergeCell ref="A17:I17"/>
    <mergeCell ref="J17:V17"/>
    <mergeCell ref="W17:AF17"/>
    <mergeCell ref="AG17:AK17"/>
    <mergeCell ref="AL17:AT17"/>
    <mergeCell ref="AU17:BG17"/>
    <mergeCell ref="BH18:BQ18"/>
    <mergeCell ref="BR18:BV18"/>
    <mergeCell ref="BW18:CE18"/>
    <mergeCell ref="CF18:CR18"/>
    <mergeCell ref="CS18:DB18"/>
    <mergeCell ref="DC18:DG18"/>
    <mergeCell ref="A18:I18"/>
    <mergeCell ref="J18:V18"/>
    <mergeCell ref="W18:AF18"/>
    <mergeCell ref="AG18:AK18"/>
    <mergeCell ref="AL18:AT18"/>
    <mergeCell ref="AU18:BG18"/>
    <mergeCell ref="BH19:BQ19"/>
    <mergeCell ref="BR19:BV19"/>
    <mergeCell ref="BW19:CE19"/>
    <mergeCell ref="CF19:CR19"/>
    <mergeCell ref="CS19:DB19"/>
    <mergeCell ref="DC19:DG19"/>
    <mergeCell ref="A19:I19"/>
    <mergeCell ref="J19:V19"/>
    <mergeCell ref="W19:AF19"/>
    <mergeCell ref="AG19:AK19"/>
    <mergeCell ref="AL19:AT19"/>
    <mergeCell ref="AU19:BG19"/>
    <mergeCell ref="BH20:BQ20"/>
    <mergeCell ref="BR20:BV20"/>
    <mergeCell ref="BW20:CE20"/>
    <mergeCell ref="CF20:CR20"/>
    <mergeCell ref="CS20:DB20"/>
    <mergeCell ref="DC20:DG20"/>
    <mergeCell ref="A20:I20"/>
    <mergeCell ref="J20:V20"/>
    <mergeCell ref="W20:AF20"/>
    <mergeCell ref="AG20:AK20"/>
    <mergeCell ref="AL20:AT20"/>
    <mergeCell ref="AU20:BG20"/>
    <mergeCell ref="BH21:BQ21"/>
    <mergeCell ref="BR21:BV21"/>
    <mergeCell ref="BW21:CE21"/>
    <mergeCell ref="CF21:CR21"/>
    <mergeCell ref="CS21:DB21"/>
    <mergeCell ref="DC21:DG21"/>
    <mergeCell ref="A21:I21"/>
    <mergeCell ref="J21:V21"/>
    <mergeCell ref="W21:AF21"/>
    <mergeCell ref="AG21:AK21"/>
    <mergeCell ref="AL21:AT21"/>
    <mergeCell ref="AU21:BG21"/>
    <mergeCell ref="BH22:BQ22"/>
    <mergeCell ref="BR22:BV22"/>
    <mergeCell ref="BW22:CE22"/>
    <mergeCell ref="CF22:CR22"/>
    <mergeCell ref="CS22:DB22"/>
    <mergeCell ref="DC22:DG22"/>
    <mergeCell ref="A22:I22"/>
    <mergeCell ref="J22:V22"/>
    <mergeCell ref="W22:AF22"/>
    <mergeCell ref="AG22:AK22"/>
    <mergeCell ref="AL22:AT22"/>
    <mergeCell ref="AU22:BG22"/>
    <mergeCell ref="BH23:BQ23"/>
    <mergeCell ref="BR23:BV23"/>
    <mergeCell ref="BW23:CE23"/>
    <mergeCell ref="CF23:CR23"/>
    <mergeCell ref="CS23:DB23"/>
    <mergeCell ref="DC23:DG23"/>
    <mergeCell ref="A23:I23"/>
    <mergeCell ref="J23:V23"/>
    <mergeCell ref="W23:AF23"/>
    <mergeCell ref="AG23:AK23"/>
    <mergeCell ref="AL23:AT23"/>
    <mergeCell ref="AU23:BG23"/>
    <mergeCell ref="BH24:BQ24"/>
    <mergeCell ref="BR24:BV24"/>
    <mergeCell ref="BW24:CE24"/>
    <mergeCell ref="CF24:CR24"/>
    <mergeCell ref="CS24:DB24"/>
    <mergeCell ref="DC24:DG24"/>
    <mergeCell ref="A24:I24"/>
    <mergeCell ref="J24:V24"/>
    <mergeCell ref="W24:AF24"/>
    <mergeCell ref="AG24:AK24"/>
    <mergeCell ref="AL24:AT24"/>
    <mergeCell ref="AU24:BG24"/>
    <mergeCell ref="BH25:BQ25"/>
    <mergeCell ref="BR25:BV25"/>
    <mergeCell ref="BW25:CE25"/>
    <mergeCell ref="CF25:CR25"/>
    <mergeCell ref="CS25:DB25"/>
    <mergeCell ref="DC25:DG25"/>
    <mergeCell ref="A25:I25"/>
    <mergeCell ref="J25:V25"/>
    <mergeCell ref="W25:AF25"/>
    <mergeCell ref="AG25:AK25"/>
    <mergeCell ref="AL25:AT25"/>
    <mergeCell ref="AU25:BG25"/>
    <mergeCell ref="BH26:BQ26"/>
    <mergeCell ref="BR26:BV26"/>
    <mergeCell ref="BW26:CE26"/>
    <mergeCell ref="CF26:CR26"/>
    <mergeCell ref="CS26:DB26"/>
    <mergeCell ref="DC26:DG26"/>
    <mergeCell ref="A26:I26"/>
    <mergeCell ref="J26:V26"/>
    <mergeCell ref="W26:AF26"/>
    <mergeCell ref="AG26:AK26"/>
    <mergeCell ref="AL26:AT26"/>
    <mergeCell ref="AU26:BG26"/>
    <mergeCell ref="BH27:BQ27"/>
    <mergeCell ref="BR27:BV27"/>
    <mergeCell ref="BW27:CE27"/>
    <mergeCell ref="CF27:CR27"/>
    <mergeCell ref="CS27:DB27"/>
    <mergeCell ref="DC27:DG27"/>
    <mergeCell ref="A27:I27"/>
    <mergeCell ref="J27:V27"/>
    <mergeCell ref="W27:AF27"/>
    <mergeCell ref="AG27:AK27"/>
    <mergeCell ref="AL27:AT27"/>
    <mergeCell ref="AU27:BG27"/>
    <mergeCell ref="BH28:BQ28"/>
    <mergeCell ref="BR28:BV28"/>
    <mergeCell ref="BW28:CE28"/>
    <mergeCell ref="CF28:CR28"/>
    <mergeCell ref="CS28:DB28"/>
    <mergeCell ref="DC28:DG28"/>
    <mergeCell ref="A28:I28"/>
    <mergeCell ref="J28:V28"/>
    <mergeCell ref="W28:AF28"/>
    <mergeCell ref="AG28:AK28"/>
    <mergeCell ref="AL28:AT28"/>
    <mergeCell ref="AU28:BG28"/>
    <mergeCell ref="BH29:BQ29"/>
    <mergeCell ref="BR29:BV29"/>
    <mergeCell ref="BW29:CE29"/>
    <mergeCell ref="CF29:CR29"/>
    <mergeCell ref="CS29:DB29"/>
    <mergeCell ref="DC29:DG29"/>
    <mergeCell ref="A29:I29"/>
    <mergeCell ref="J29:V29"/>
    <mergeCell ref="W29:AF29"/>
    <mergeCell ref="AG29:AK29"/>
    <mergeCell ref="AL29:AT29"/>
    <mergeCell ref="AU29:BG29"/>
    <mergeCell ref="BH30:BQ30"/>
    <mergeCell ref="BR30:BV30"/>
    <mergeCell ref="BW30:CE30"/>
    <mergeCell ref="CF30:CR30"/>
    <mergeCell ref="CS30:DB30"/>
    <mergeCell ref="DC30:DG30"/>
    <mergeCell ref="A30:I30"/>
    <mergeCell ref="J30:V30"/>
    <mergeCell ref="W30:AF30"/>
    <mergeCell ref="AG30:AK30"/>
    <mergeCell ref="AL30:AT30"/>
    <mergeCell ref="AU30:BG30"/>
    <mergeCell ref="BH31:BQ31"/>
    <mergeCell ref="BR31:BV31"/>
    <mergeCell ref="BW31:CE31"/>
    <mergeCell ref="CF31:CR31"/>
    <mergeCell ref="CS31:DB31"/>
    <mergeCell ref="DC31:DG31"/>
    <mergeCell ref="A31:I31"/>
    <mergeCell ref="J31:V31"/>
    <mergeCell ref="W31:AF31"/>
    <mergeCell ref="AG31:AK31"/>
    <mergeCell ref="AL31:AT31"/>
    <mergeCell ref="AU31:BG31"/>
    <mergeCell ref="BH32:BQ32"/>
    <mergeCell ref="BR32:BV32"/>
    <mergeCell ref="BW32:CE32"/>
    <mergeCell ref="CF32:CR32"/>
    <mergeCell ref="CS32:DB32"/>
    <mergeCell ref="DC32:DG32"/>
    <mergeCell ref="A32:I32"/>
    <mergeCell ref="J32:V32"/>
    <mergeCell ref="W32:AF32"/>
    <mergeCell ref="AG32:AK32"/>
    <mergeCell ref="AL32:AT32"/>
    <mergeCell ref="AU32:BG32"/>
    <mergeCell ref="BH33:BQ33"/>
    <mergeCell ref="BR33:BV33"/>
    <mergeCell ref="BW33:CE33"/>
    <mergeCell ref="CF33:CR33"/>
    <mergeCell ref="CS33:DB33"/>
    <mergeCell ref="DC33:DG33"/>
    <mergeCell ref="A33:I33"/>
    <mergeCell ref="J33:V33"/>
    <mergeCell ref="W33:AF33"/>
    <mergeCell ref="AG33:AK33"/>
    <mergeCell ref="AL33:AT33"/>
    <mergeCell ref="AU33:BG33"/>
    <mergeCell ref="BH34:BQ34"/>
    <mergeCell ref="BR34:BV34"/>
    <mergeCell ref="BW34:CE34"/>
    <mergeCell ref="CF34:CR34"/>
    <mergeCell ref="CS34:DB34"/>
    <mergeCell ref="DC34:DG34"/>
    <mergeCell ref="A34:I34"/>
    <mergeCell ref="J34:V34"/>
    <mergeCell ref="W34:AF34"/>
    <mergeCell ref="AG34:AK34"/>
    <mergeCell ref="AL34:AT34"/>
    <mergeCell ref="AU34:BG34"/>
    <mergeCell ref="BH35:BQ35"/>
    <mergeCell ref="BR35:BV35"/>
    <mergeCell ref="BW35:CE35"/>
    <mergeCell ref="CF35:CR35"/>
    <mergeCell ref="CS35:DB35"/>
    <mergeCell ref="DC35:DG35"/>
    <mergeCell ref="A35:I35"/>
    <mergeCell ref="J35:V35"/>
    <mergeCell ref="W35:AF35"/>
    <mergeCell ref="AG35:AK35"/>
    <mergeCell ref="AL35:AT35"/>
    <mergeCell ref="AU35:BG35"/>
    <mergeCell ref="BH36:BQ36"/>
    <mergeCell ref="BR36:BV36"/>
    <mergeCell ref="BW36:CE36"/>
    <mergeCell ref="CF36:CR36"/>
    <mergeCell ref="CS36:DB36"/>
    <mergeCell ref="DC36:DG36"/>
    <mergeCell ref="A36:I36"/>
    <mergeCell ref="J36:V36"/>
    <mergeCell ref="W36:AF36"/>
    <mergeCell ref="AG36:AK36"/>
    <mergeCell ref="AL36:AT36"/>
    <mergeCell ref="AU36:BG36"/>
    <mergeCell ref="BH37:BQ37"/>
    <mergeCell ref="BR37:BV37"/>
    <mergeCell ref="BW37:CE37"/>
    <mergeCell ref="CF37:CR37"/>
    <mergeCell ref="CS37:DB37"/>
    <mergeCell ref="DC37:DG37"/>
    <mergeCell ref="A37:I37"/>
    <mergeCell ref="J37:V37"/>
    <mergeCell ref="W37:AF37"/>
    <mergeCell ref="AG37:AK37"/>
    <mergeCell ref="AL37:AT37"/>
    <mergeCell ref="AU37:BG37"/>
    <mergeCell ref="BH38:BQ38"/>
    <mergeCell ref="BR38:BV38"/>
    <mergeCell ref="BW38:CE38"/>
    <mergeCell ref="CF38:CR38"/>
    <mergeCell ref="CS38:DB38"/>
    <mergeCell ref="DC38:DG38"/>
    <mergeCell ref="A38:I38"/>
    <mergeCell ref="J38:V38"/>
    <mergeCell ref="W38:AF38"/>
    <mergeCell ref="AG38:AK38"/>
    <mergeCell ref="AL38:AT38"/>
    <mergeCell ref="AU38:BG38"/>
    <mergeCell ref="BH39:BQ39"/>
    <mergeCell ref="BR39:BV39"/>
    <mergeCell ref="BW39:CE39"/>
    <mergeCell ref="CF39:CR39"/>
    <mergeCell ref="CS39:DB39"/>
    <mergeCell ref="DC39:DG39"/>
    <mergeCell ref="A39:I39"/>
    <mergeCell ref="J39:V39"/>
    <mergeCell ref="W39:AF39"/>
    <mergeCell ref="AG39:AK39"/>
    <mergeCell ref="AL39:AT39"/>
    <mergeCell ref="AU39:BG39"/>
    <mergeCell ref="BH40:BQ40"/>
    <mergeCell ref="BR40:BV40"/>
    <mergeCell ref="BW40:CE40"/>
    <mergeCell ref="CF40:CR40"/>
    <mergeCell ref="CS40:DB40"/>
    <mergeCell ref="DC40:DG40"/>
    <mergeCell ref="A40:I40"/>
    <mergeCell ref="J40:V40"/>
    <mergeCell ref="W40:AF40"/>
    <mergeCell ref="AG40:AK40"/>
    <mergeCell ref="AL40:AT40"/>
    <mergeCell ref="AU40:BG40"/>
    <mergeCell ref="BH41:BQ41"/>
    <mergeCell ref="BR41:BV41"/>
    <mergeCell ref="BW41:CE41"/>
    <mergeCell ref="CF41:CR41"/>
    <mergeCell ref="CS41:DB41"/>
    <mergeCell ref="DC41:DG41"/>
    <mergeCell ref="A41:I41"/>
    <mergeCell ref="J41:V41"/>
    <mergeCell ref="W41:AF41"/>
    <mergeCell ref="AG41:AK41"/>
    <mergeCell ref="AL41:AT41"/>
    <mergeCell ref="AU41:BG41"/>
    <mergeCell ref="BH42:BQ42"/>
    <mergeCell ref="BR42:BV42"/>
    <mergeCell ref="BW42:CE42"/>
    <mergeCell ref="CF42:CR42"/>
    <mergeCell ref="CS42:DB42"/>
    <mergeCell ref="DC42:DG42"/>
    <mergeCell ref="A42:I42"/>
    <mergeCell ref="J42:V42"/>
    <mergeCell ref="W42:AF42"/>
    <mergeCell ref="AG42:AK42"/>
    <mergeCell ref="AL42:AT42"/>
    <mergeCell ref="AU42:BG42"/>
    <mergeCell ref="BH43:BQ43"/>
    <mergeCell ref="BR43:BV43"/>
    <mergeCell ref="BW43:CE43"/>
    <mergeCell ref="CF43:CR43"/>
    <mergeCell ref="CS43:DB43"/>
    <mergeCell ref="DC43:DG43"/>
    <mergeCell ref="A43:I43"/>
    <mergeCell ref="J43:V43"/>
    <mergeCell ref="W43:AF43"/>
    <mergeCell ref="AG43:AK43"/>
    <mergeCell ref="AL43:AT43"/>
    <mergeCell ref="AU43:BG43"/>
    <mergeCell ref="BH44:BQ44"/>
    <mergeCell ref="BR44:BV44"/>
    <mergeCell ref="BW44:CE44"/>
    <mergeCell ref="CF44:CR44"/>
    <mergeCell ref="CS44:DB44"/>
    <mergeCell ref="DC44:DG44"/>
    <mergeCell ref="A44:I44"/>
    <mergeCell ref="J44:V44"/>
    <mergeCell ref="W44:AF44"/>
    <mergeCell ref="AG44:AK44"/>
    <mergeCell ref="AL44:AT44"/>
    <mergeCell ref="AU44:BG44"/>
    <mergeCell ref="BH45:BQ45"/>
    <mergeCell ref="BR45:BV45"/>
    <mergeCell ref="BW45:CE45"/>
    <mergeCell ref="CF45:CR45"/>
    <mergeCell ref="CS45:DB45"/>
    <mergeCell ref="DC45:DG45"/>
    <mergeCell ref="A45:I45"/>
    <mergeCell ref="J45:V45"/>
    <mergeCell ref="W45:AF45"/>
    <mergeCell ref="AG45:AK45"/>
    <mergeCell ref="AL45:AT45"/>
    <mergeCell ref="AU45:BG45"/>
    <mergeCell ref="BH46:BQ46"/>
    <mergeCell ref="BR46:BV46"/>
    <mergeCell ref="BW46:CE46"/>
    <mergeCell ref="CF46:CR46"/>
    <mergeCell ref="CS46:DB46"/>
    <mergeCell ref="DC46:DG46"/>
    <mergeCell ref="A46:I46"/>
    <mergeCell ref="J46:V46"/>
    <mergeCell ref="W46:AF46"/>
    <mergeCell ref="AG46:AK46"/>
    <mergeCell ref="AL46:AT46"/>
    <mergeCell ref="AU46:BG46"/>
    <mergeCell ref="BH47:BQ47"/>
    <mergeCell ref="BR47:BV47"/>
    <mergeCell ref="BW47:CE47"/>
    <mergeCell ref="CF47:CR47"/>
    <mergeCell ref="CS47:DB47"/>
    <mergeCell ref="DC47:DG47"/>
    <mergeCell ref="A47:I47"/>
    <mergeCell ref="J47:V47"/>
    <mergeCell ref="W47:AF47"/>
    <mergeCell ref="AG47:AK47"/>
    <mergeCell ref="AL47:AT47"/>
    <mergeCell ref="AU47:BG47"/>
    <mergeCell ref="BH48:BQ48"/>
    <mergeCell ref="BR48:BV48"/>
    <mergeCell ref="BW48:CE48"/>
    <mergeCell ref="CF48:CR48"/>
    <mergeCell ref="CS48:DB48"/>
    <mergeCell ref="DC48:DG48"/>
    <mergeCell ref="A48:I48"/>
    <mergeCell ref="J48:V48"/>
    <mergeCell ref="W48:AF48"/>
    <mergeCell ref="AG48:AK48"/>
    <mergeCell ref="AL48:AT48"/>
    <mergeCell ref="AU48:BG48"/>
    <mergeCell ref="CF49:CR49"/>
    <mergeCell ref="CS49:DB49"/>
    <mergeCell ref="DC49:DG49"/>
    <mergeCell ref="A49:I49"/>
    <mergeCell ref="J49:V49"/>
    <mergeCell ref="W49:AF49"/>
    <mergeCell ref="AG49:AK49"/>
    <mergeCell ref="AL49:AT49"/>
    <mergeCell ref="AU49:BG49"/>
    <mergeCell ref="A50:I50"/>
    <mergeCell ref="J50:V50"/>
    <mergeCell ref="W50:AF50"/>
    <mergeCell ref="AG50:AK50"/>
    <mergeCell ref="AL50:AT50"/>
    <mergeCell ref="AU50:BG50"/>
    <mergeCell ref="BH49:BQ49"/>
    <mergeCell ref="BR49:BV49"/>
    <mergeCell ref="BW49:CE49"/>
    <mergeCell ref="BH53:BQ53"/>
    <mergeCell ref="CU53:CY53"/>
    <mergeCell ref="CZ53:DA53"/>
    <mergeCell ref="DB53:DD53"/>
    <mergeCell ref="DE53:DF53"/>
    <mergeCell ref="BH50:BQ50"/>
    <mergeCell ref="BR50:BV50"/>
    <mergeCell ref="BW50:CE50"/>
    <mergeCell ref="CF50:CR50"/>
    <mergeCell ref="CS50:DB50"/>
    <mergeCell ref="DC50:DG50"/>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5" x14ac:dyDescent="0.25"/>
  <cols>
    <col min="1" max="1" width="15.7109375" customWidth="1"/>
    <col min="2" max="3" width="30.7109375" customWidth="1"/>
    <col min="4" max="4" width="10.7109375" bestFit="1" customWidth="1"/>
    <col min="5" max="5" width="22.28515625" bestFit="1" customWidth="1"/>
    <col min="6" max="6" width="14.42578125" bestFit="1" customWidth="1"/>
    <col min="7" max="7" width="14.42578125" style="694" customWidth="1"/>
    <col min="8" max="8" width="14.28515625" bestFit="1" customWidth="1"/>
    <col min="9" max="9" width="12.28515625" bestFit="1" customWidth="1"/>
    <col min="10" max="10" width="24" bestFit="1" customWidth="1"/>
    <col min="11" max="11" width="200.7109375" customWidth="1"/>
    <col min="13" max="13" width="20.7109375" bestFit="1" customWidth="1"/>
  </cols>
  <sheetData>
    <row r="1" spans="1:13" s="768" customFormat="1" ht="26.25" x14ac:dyDescent="0.25">
      <c r="A1" s="776" t="s">
        <v>1179</v>
      </c>
      <c r="B1" s="774" t="s">
        <v>1145</v>
      </c>
      <c r="C1" s="774" t="s">
        <v>1146</v>
      </c>
      <c r="D1" s="774" t="s">
        <v>1147</v>
      </c>
      <c r="E1" s="774" t="s">
        <v>1148</v>
      </c>
      <c r="F1" s="774" t="s">
        <v>1149</v>
      </c>
      <c r="G1" s="774" t="s">
        <v>1156</v>
      </c>
      <c r="H1" s="774" t="s">
        <v>1150</v>
      </c>
      <c r="I1" s="774" t="s">
        <v>1157</v>
      </c>
      <c r="J1" s="774" t="s">
        <v>1152</v>
      </c>
      <c r="K1" s="774" t="s">
        <v>1153</v>
      </c>
      <c r="M1" s="769" t="s">
        <v>1106</v>
      </c>
    </row>
    <row r="2" spans="1:13" x14ac:dyDescent="0.25">
      <c r="A2" s="777" t="str">
        <f>IF('DATA ENTRY SHEET'!AF20&lt;&gt;"",'DATA ENTRY SHEET'!AF20,"")</f>
        <v/>
      </c>
      <c r="B2" s="700"/>
      <c r="C2" s="693"/>
      <c r="D2" s="693"/>
      <c r="E2" s="693"/>
      <c r="F2" s="693"/>
      <c r="G2" s="693"/>
      <c r="H2" s="693"/>
      <c r="I2" s="693"/>
      <c r="J2" s="693"/>
      <c r="K2" s="693"/>
    </row>
    <row r="3" spans="1:13" x14ac:dyDescent="0.25">
      <c r="A3" s="777" t="str">
        <f>IF('DATA ENTRY SHEET'!AF21&lt;&gt;"",'DATA ENTRY SHEET'!AF21,"")</f>
        <v/>
      </c>
      <c r="B3" s="693"/>
      <c r="C3" s="693"/>
      <c r="D3" s="693"/>
      <c r="E3" s="693"/>
      <c r="F3" s="693"/>
      <c r="G3" s="693"/>
      <c r="H3" s="693"/>
      <c r="I3" s="693"/>
      <c r="J3" s="693"/>
      <c r="K3" s="693"/>
    </row>
    <row r="4" spans="1:13" x14ac:dyDescent="0.25">
      <c r="A4" s="777" t="str">
        <f>IF('DATA ENTRY SHEET'!AF22&lt;&gt;"",'DATA ENTRY SHEET'!AF22,"")</f>
        <v/>
      </c>
      <c r="B4" s="693"/>
      <c r="C4" s="693"/>
      <c r="D4" s="693"/>
      <c r="E4" s="693"/>
      <c r="F4" s="693"/>
      <c r="G4" s="693"/>
      <c r="H4" s="693"/>
      <c r="I4" s="693"/>
      <c r="J4" s="693"/>
      <c r="K4" s="693"/>
    </row>
    <row r="5" spans="1:13" x14ac:dyDescent="0.25">
      <c r="A5" s="777" t="str">
        <f>IF('DATA ENTRY SHEET'!AF23&lt;&gt;"",'DATA ENTRY SHEET'!AF23,"")</f>
        <v/>
      </c>
      <c r="B5" s="693"/>
      <c r="C5" s="693"/>
      <c r="D5" s="693"/>
      <c r="E5" s="693"/>
      <c r="F5" s="693"/>
      <c r="G5" s="693"/>
      <c r="H5" s="693"/>
      <c r="I5" s="693"/>
      <c r="J5" s="693"/>
      <c r="K5" s="693"/>
    </row>
    <row r="6" spans="1:13" x14ac:dyDescent="0.25">
      <c r="A6" s="777" t="str">
        <f>IF('DATA ENTRY SHEET'!AF24&lt;&gt;"",'DATA ENTRY SHEET'!AF24,"")</f>
        <v/>
      </c>
      <c r="B6" s="693"/>
      <c r="C6" s="693"/>
      <c r="D6" s="693"/>
      <c r="E6" s="693"/>
      <c r="F6" s="693"/>
      <c r="G6" s="693"/>
      <c r="H6" s="693"/>
      <c r="I6" s="693"/>
      <c r="J6" s="693"/>
      <c r="K6" s="693"/>
    </row>
    <row r="7" spans="1:13" x14ac:dyDescent="0.25">
      <c r="A7" s="777" t="str">
        <f>IF('DATA ENTRY SHEET'!AF25&lt;&gt;"",'DATA ENTRY SHEET'!AF25,"")</f>
        <v/>
      </c>
      <c r="B7" s="693"/>
      <c r="C7" s="693"/>
      <c r="D7" s="693"/>
      <c r="E7" s="693"/>
      <c r="F7" s="693"/>
      <c r="G7" s="693"/>
      <c r="H7" s="693"/>
      <c r="I7" s="693"/>
      <c r="J7" s="693"/>
      <c r="K7" s="693"/>
    </row>
    <row r="8" spans="1:13" x14ac:dyDescent="0.25">
      <c r="A8" s="777" t="str">
        <f>IF('DATA ENTRY SHEET'!AF26&lt;&gt;"",'DATA ENTRY SHEET'!AF26,"")</f>
        <v/>
      </c>
      <c r="B8" s="693"/>
      <c r="C8" s="693"/>
      <c r="D8" s="693"/>
      <c r="E8" s="693"/>
      <c r="F8" s="693"/>
      <c r="G8" s="693"/>
      <c r="H8" s="693"/>
      <c r="I8" s="693"/>
      <c r="J8" s="693"/>
      <c r="K8" s="693"/>
    </row>
    <row r="9" spans="1:13" x14ac:dyDescent="0.25">
      <c r="A9" s="777" t="str">
        <f>IF('DATA ENTRY SHEET'!AF27&lt;&gt;"",'DATA ENTRY SHEET'!AF27,"")</f>
        <v/>
      </c>
      <c r="B9" s="693"/>
      <c r="C9" s="693"/>
      <c r="D9" s="693"/>
      <c r="E9" s="693"/>
      <c r="F9" s="693"/>
      <c r="G9" s="693"/>
      <c r="H9" s="693"/>
      <c r="I9" s="693"/>
      <c r="J9" s="693"/>
      <c r="K9" s="693"/>
    </row>
    <row r="10" spans="1:13" x14ac:dyDescent="0.25">
      <c r="A10" s="777" t="str">
        <f>IF('DATA ENTRY SHEET'!AF28&lt;&gt;"",'DATA ENTRY SHEET'!AF28,"")</f>
        <v/>
      </c>
      <c r="B10" s="693"/>
      <c r="C10" s="693"/>
      <c r="D10" s="693"/>
      <c r="E10" s="693"/>
      <c r="F10" s="693"/>
      <c r="G10" s="693"/>
      <c r="H10" s="693"/>
      <c r="I10" s="693"/>
      <c r="J10" s="693"/>
      <c r="K10" s="693"/>
    </row>
    <row r="11" spans="1:13" x14ac:dyDescent="0.25">
      <c r="A11" s="777" t="str">
        <f>IF('DATA ENTRY SHEET'!AF29&lt;&gt;"",'DATA ENTRY SHEET'!AF29,"")</f>
        <v/>
      </c>
      <c r="B11" s="693"/>
      <c r="C11" s="693"/>
      <c r="D11" s="693"/>
      <c r="E11" s="693"/>
      <c r="F11" s="693"/>
      <c r="G11" s="693"/>
      <c r="H11" s="693"/>
      <c r="I11" s="693"/>
      <c r="J11" s="693"/>
      <c r="K11" s="693"/>
    </row>
    <row r="12" spans="1:13" x14ac:dyDescent="0.25">
      <c r="A12" s="777" t="str">
        <f>IF('DATA ENTRY SHEET'!AF30&lt;&gt;"",'DATA ENTRY SHEET'!AF30,"")</f>
        <v/>
      </c>
      <c r="B12" s="693"/>
      <c r="C12" s="693"/>
      <c r="D12" s="693"/>
      <c r="E12" s="693"/>
      <c r="F12" s="693"/>
      <c r="G12" s="693"/>
      <c r="H12" s="693"/>
      <c r="I12" s="693"/>
      <c r="J12" s="693"/>
      <c r="K12" s="693"/>
    </row>
    <row r="13" spans="1:13" x14ac:dyDescent="0.25">
      <c r="A13" s="777" t="str">
        <f>IF('DATA ENTRY SHEET'!AF31&lt;&gt;"",'DATA ENTRY SHEET'!AF31,"")</f>
        <v/>
      </c>
      <c r="B13" s="693"/>
      <c r="C13" s="693"/>
      <c r="D13" s="693"/>
      <c r="E13" s="693"/>
      <c r="F13" s="693"/>
      <c r="G13" s="693"/>
      <c r="H13" s="693"/>
      <c r="I13" s="693"/>
      <c r="J13" s="693"/>
      <c r="K13" s="693"/>
    </row>
    <row r="14" spans="1:13" x14ac:dyDescent="0.25">
      <c r="A14" s="777" t="str">
        <f>IF('DATA ENTRY SHEET'!AF32&lt;&gt;"",'DATA ENTRY SHEET'!AF32,"")</f>
        <v/>
      </c>
      <c r="B14" s="693"/>
      <c r="C14" s="693"/>
      <c r="D14" s="693"/>
      <c r="E14" s="693"/>
      <c r="F14" s="693"/>
      <c r="G14" s="693"/>
      <c r="H14" s="693"/>
      <c r="I14" s="693"/>
      <c r="J14" s="693"/>
      <c r="K14" s="693"/>
    </row>
    <row r="15" spans="1:13" x14ac:dyDescent="0.25">
      <c r="A15" s="777" t="str">
        <f>IF('DATA ENTRY SHEET'!AF33&lt;&gt;"",'DATA ENTRY SHEET'!AF33,"")</f>
        <v/>
      </c>
      <c r="B15" s="693"/>
      <c r="C15" s="693"/>
      <c r="D15" s="693"/>
      <c r="E15" s="693"/>
      <c r="F15" s="693"/>
      <c r="G15" s="693"/>
      <c r="H15" s="693"/>
      <c r="I15" s="693"/>
      <c r="J15" s="693"/>
      <c r="K15" s="693"/>
    </row>
    <row r="16" spans="1:13" x14ac:dyDescent="0.25">
      <c r="A16" s="777" t="str">
        <f>IF('DATA ENTRY SHEET'!AF34&lt;&gt;"",'DATA ENTRY SHEET'!AF34,"")</f>
        <v/>
      </c>
      <c r="B16" s="693"/>
      <c r="C16" s="693"/>
      <c r="D16" s="693"/>
      <c r="E16" s="693"/>
      <c r="F16" s="693"/>
      <c r="G16" s="693"/>
      <c r="H16" s="693"/>
      <c r="I16" s="693"/>
      <c r="J16" s="693"/>
      <c r="K16" s="693"/>
    </row>
    <row r="17" spans="1:11" x14ac:dyDescent="0.25">
      <c r="A17" s="777" t="str">
        <f>IF('DATA ENTRY SHEET'!AF35&lt;&gt;"",'DATA ENTRY SHEET'!AF35,"")</f>
        <v/>
      </c>
      <c r="B17" s="693"/>
      <c r="C17" s="693"/>
      <c r="D17" s="693"/>
      <c r="E17" s="693"/>
      <c r="F17" s="693"/>
      <c r="G17" s="693"/>
      <c r="H17" s="693"/>
      <c r="I17" s="693"/>
      <c r="J17" s="693"/>
      <c r="K17" s="693"/>
    </row>
    <row r="18" spans="1:11" x14ac:dyDescent="0.25">
      <c r="A18" s="777" t="str">
        <f>IF('DATA ENTRY SHEET'!AF36&lt;&gt;"",'DATA ENTRY SHEET'!AF36,"")</f>
        <v/>
      </c>
      <c r="B18" s="693"/>
      <c r="C18" s="693"/>
      <c r="D18" s="693"/>
      <c r="E18" s="693"/>
      <c r="F18" s="693"/>
      <c r="G18" s="693"/>
      <c r="H18" s="693"/>
      <c r="I18" s="693"/>
      <c r="J18" s="693"/>
      <c r="K18" s="693"/>
    </row>
    <row r="19" spans="1:11" x14ac:dyDescent="0.25">
      <c r="A19" s="777" t="str">
        <f>IF('DATA ENTRY SHEET'!AF37&lt;&gt;"",'DATA ENTRY SHEET'!AF37,"")</f>
        <v/>
      </c>
      <c r="B19" s="693"/>
      <c r="C19" s="693"/>
      <c r="D19" s="693"/>
      <c r="E19" s="693"/>
      <c r="F19" s="693"/>
      <c r="G19" s="693"/>
      <c r="H19" s="693"/>
      <c r="I19" s="693"/>
      <c r="J19" s="693"/>
      <c r="K19" s="693"/>
    </row>
    <row r="20" spans="1:11" x14ac:dyDescent="0.25">
      <c r="A20" s="777" t="str">
        <f>IF('DATA ENTRY SHEET'!AF38&lt;&gt;"",'DATA ENTRY SHEET'!AF38,"")</f>
        <v/>
      </c>
      <c r="B20" s="693"/>
      <c r="C20" s="693"/>
      <c r="D20" s="693"/>
      <c r="E20" s="693"/>
      <c r="F20" s="693"/>
      <c r="G20" s="693"/>
      <c r="H20" s="693"/>
      <c r="I20" s="693"/>
      <c r="J20" s="693"/>
      <c r="K20" s="693"/>
    </row>
    <row r="21" spans="1:11" x14ac:dyDescent="0.25">
      <c r="A21" s="777" t="str">
        <f>IF('DATA ENTRY SHEET'!AF39&lt;&gt;"",'DATA ENTRY SHEET'!AF39,"")</f>
        <v/>
      </c>
      <c r="B21" s="693"/>
      <c r="C21" s="693"/>
      <c r="D21" s="693"/>
      <c r="E21" s="693"/>
      <c r="F21" s="693"/>
      <c r="G21" s="693"/>
      <c r="H21" s="693"/>
      <c r="I21" s="693"/>
      <c r="J21" s="693"/>
      <c r="K21" s="693"/>
    </row>
    <row r="22" spans="1:11" x14ac:dyDescent="0.25">
      <c r="A22" s="777" t="str">
        <f>IF('DATA ENTRY SHEET'!AF40&lt;&gt;"",'DATA ENTRY SHEET'!AF40,"")</f>
        <v/>
      </c>
      <c r="B22" s="693"/>
      <c r="C22" s="693"/>
      <c r="D22" s="693"/>
      <c r="E22" s="693"/>
      <c r="F22" s="693"/>
      <c r="G22" s="693"/>
      <c r="H22" s="693"/>
      <c r="I22" s="693"/>
      <c r="J22" s="693"/>
      <c r="K22" s="693"/>
    </row>
    <row r="23" spans="1:11" x14ac:dyDescent="0.25">
      <c r="A23" s="777" t="str">
        <f>IF('DATA ENTRY SHEET'!AF41&lt;&gt;"",'DATA ENTRY SHEET'!AF41,"")</f>
        <v/>
      </c>
      <c r="B23" s="693"/>
      <c r="C23" s="693"/>
      <c r="D23" s="693"/>
      <c r="E23" s="693"/>
      <c r="F23" s="693"/>
      <c r="G23" s="693"/>
      <c r="H23" s="693"/>
      <c r="I23" s="693"/>
      <c r="J23" s="693"/>
      <c r="K23" s="693"/>
    </row>
    <row r="24" spans="1:11" x14ac:dyDescent="0.25">
      <c r="A24" s="777" t="str">
        <f>IF('DATA ENTRY SHEET'!AF42&lt;&gt;"",'DATA ENTRY SHEET'!AF42,"")</f>
        <v/>
      </c>
      <c r="B24" s="693"/>
      <c r="C24" s="693"/>
      <c r="D24" s="693"/>
      <c r="E24" s="693"/>
      <c r="F24" s="693"/>
      <c r="G24" s="693"/>
      <c r="H24" s="693"/>
      <c r="I24" s="693"/>
      <c r="J24" s="693"/>
      <c r="K24" s="693"/>
    </row>
    <row r="25" spans="1:11" x14ac:dyDescent="0.25">
      <c r="A25" s="777" t="str">
        <f>IF('DATA ENTRY SHEET'!AF43&lt;&gt;"",'DATA ENTRY SHEET'!AF43,"")</f>
        <v/>
      </c>
      <c r="B25" s="693"/>
      <c r="C25" s="693"/>
      <c r="D25" s="693"/>
      <c r="E25" s="693"/>
      <c r="F25" s="693"/>
      <c r="G25" s="693"/>
      <c r="H25" s="693"/>
      <c r="I25" s="693"/>
      <c r="J25" s="693"/>
      <c r="K25" s="693"/>
    </row>
    <row r="26" spans="1:11" x14ac:dyDescent="0.25">
      <c r="A26" s="777" t="str">
        <f>IF('DATA ENTRY SHEET'!AF44&lt;&gt;"",'DATA ENTRY SHEET'!AF44,"")</f>
        <v/>
      </c>
      <c r="B26" s="693"/>
      <c r="C26" s="693"/>
      <c r="D26" s="693"/>
      <c r="E26" s="693"/>
      <c r="F26" s="693"/>
      <c r="G26" s="693"/>
      <c r="H26" s="693"/>
      <c r="I26" s="693"/>
      <c r="J26" s="693"/>
      <c r="K26" s="693"/>
    </row>
    <row r="27" spans="1:11" x14ac:dyDescent="0.25">
      <c r="A27" s="777" t="str">
        <f>IF('DATA ENTRY SHEET'!AF45&lt;&gt;"",'DATA ENTRY SHEET'!AF45,"")</f>
        <v/>
      </c>
      <c r="B27" s="693"/>
      <c r="C27" s="693"/>
      <c r="D27" s="693"/>
      <c r="E27" s="693"/>
      <c r="F27" s="693"/>
      <c r="G27" s="693"/>
      <c r="H27" s="693"/>
      <c r="I27" s="693"/>
      <c r="J27" s="693"/>
      <c r="K27" s="693"/>
    </row>
    <row r="28" spans="1:11" x14ac:dyDescent="0.25">
      <c r="A28" s="777" t="str">
        <f>IF('DATA ENTRY SHEET'!AF46&lt;&gt;"",'DATA ENTRY SHEET'!AF46,"")</f>
        <v/>
      </c>
      <c r="B28" s="693"/>
      <c r="C28" s="693"/>
      <c r="D28" s="693"/>
      <c r="E28" s="693"/>
      <c r="F28" s="693"/>
      <c r="G28" s="693"/>
      <c r="H28" s="693"/>
      <c r="I28" s="693"/>
      <c r="J28" s="693"/>
      <c r="K28" s="693"/>
    </row>
    <row r="29" spans="1:11" x14ac:dyDescent="0.25">
      <c r="A29" s="777" t="str">
        <f>IF('DATA ENTRY SHEET'!AF47&lt;&gt;"",'DATA ENTRY SHEET'!AF47,"")</f>
        <v/>
      </c>
      <c r="B29" s="693"/>
      <c r="C29" s="693"/>
      <c r="D29" s="693"/>
      <c r="E29" s="693"/>
      <c r="F29" s="693"/>
      <c r="G29" s="693"/>
      <c r="H29" s="693"/>
      <c r="I29" s="693"/>
      <c r="J29" s="693"/>
      <c r="K29" s="693"/>
    </row>
    <row r="30" spans="1:11" x14ac:dyDescent="0.25">
      <c r="A30" s="777" t="str">
        <f>IF('DATA ENTRY SHEET'!AF48&lt;&gt;"",'DATA ENTRY SHEET'!AF48,"")</f>
        <v/>
      </c>
      <c r="B30" s="693"/>
      <c r="C30" s="693"/>
      <c r="D30" s="693"/>
      <c r="E30" s="693"/>
      <c r="F30" s="693"/>
      <c r="G30" s="693"/>
      <c r="H30" s="693"/>
      <c r="I30" s="693"/>
      <c r="J30" s="693"/>
      <c r="K30" s="693"/>
    </row>
    <row r="31" spans="1:11" x14ac:dyDescent="0.25">
      <c r="A31" s="777" t="str">
        <f>IF('DATA ENTRY SHEET'!AF49&lt;&gt;"",'DATA ENTRY SHEET'!AF49,"")</f>
        <v/>
      </c>
      <c r="B31" s="693"/>
      <c r="C31" s="693"/>
      <c r="D31" s="693"/>
      <c r="E31" s="693"/>
      <c r="F31" s="693"/>
      <c r="G31" s="693"/>
      <c r="H31" s="693"/>
      <c r="I31" s="693"/>
      <c r="J31" s="693"/>
      <c r="K31" s="693"/>
    </row>
    <row r="32" spans="1:11" x14ac:dyDescent="0.25">
      <c r="A32" s="777" t="str">
        <f>IF('DATA ENTRY SHEET'!AF50&lt;&gt;"",'DATA ENTRY SHEET'!AF50,"")</f>
        <v/>
      </c>
      <c r="B32" s="693"/>
      <c r="C32" s="693"/>
      <c r="D32" s="693"/>
      <c r="E32" s="693"/>
      <c r="F32" s="693"/>
      <c r="G32" s="693"/>
      <c r="H32" s="693"/>
      <c r="I32" s="693"/>
      <c r="J32" s="693"/>
      <c r="K32" s="693"/>
    </row>
    <row r="33" spans="1:11" x14ac:dyDescent="0.25">
      <c r="A33" s="777" t="str">
        <f>IF('DATA ENTRY SHEET'!AF51&lt;&gt;"",'DATA ENTRY SHEET'!AF51,"")</f>
        <v/>
      </c>
      <c r="B33" s="693"/>
      <c r="C33" s="693"/>
      <c r="D33" s="693"/>
      <c r="E33" s="693"/>
      <c r="F33" s="693"/>
      <c r="G33" s="693"/>
      <c r="H33" s="693"/>
      <c r="I33" s="693"/>
      <c r="J33" s="693"/>
      <c r="K33" s="693"/>
    </row>
    <row r="34" spans="1:11" x14ac:dyDescent="0.25">
      <c r="A34" s="777" t="str">
        <f>IF('DATA ENTRY SHEET'!AF52&lt;&gt;"",'DATA ENTRY SHEET'!AF52,"")</f>
        <v/>
      </c>
      <c r="B34" s="693"/>
      <c r="C34" s="693"/>
      <c r="D34" s="693"/>
      <c r="E34" s="693"/>
      <c r="F34" s="693"/>
      <c r="G34" s="693"/>
      <c r="H34" s="693"/>
      <c r="I34" s="693"/>
      <c r="J34" s="693"/>
      <c r="K34" s="693"/>
    </row>
    <row r="35" spans="1:11" x14ac:dyDescent="0.25">
      <c r="A35" s="777" t="str">
        <f>IF('DATA ENTRY SHEET'!AF53&lt;&gt;"",'DATA ENTRY SHEET'!AF53,"")</f>
        <v/>
      </c>
      <c r="B35" s="693"/>
      <c r="C35" s="693"/>
      <c r="D35" s="693"/>
      <c r="E35" s="693"/>
      <c r="F35" s="693"/>
      <c r="G35" s="693"/>
      <c r="H35" s="693"/>
      <c r="I35" s="693"/>
      <c r="J35" s="693"/>
      <c r="K35" s="693"/>
    </row>
    <row r="36" spans="1:11" x14ac:dyDescent="0.25">
      <c r="A36" s="777" t="str">
        <f>IF('DATA ENTRY SHEET'!AF54&lt;&gt;"",'DATA ENTRY SHEET'!AF54,"")</f>
        <v/>
      </c>
      <c r="B36" s="693"/>
      <c r="C36" s="693"/>
      <c r="D36" s="693"/>
      <c r="E36" s="693"/>
      <c r="F36" s="693"/>
      <c r="G36" s="693"/>
      <c r="H36" s="693"/>
      <c r="I36" s="693"/>
      <c r="J36" s="693"/>
      <c r="K36" s="693"/>
    </row>
    <row r="37" spans="1:11" x14ac:dyDescent="0.25">
      <c r="A37" s="777" t="str">
        <f>IF('DATA ENTRY SHEET'!AF55&lt;&gt;"",'DATA ENTRY SHEET'!AF55,"")</f>
        <v/>
      </c>
      <c r="B37" s="693"/>
      <c r="C37" s="693"/>
      <c r="D37" s="693"/>
      <c r="E37" s="693"/>
      <c r="F37" s="693"/>
      <c r="G37" s="693"/>
      <c r="H37" s="693"/>
      <c r="I37" s="693"/>
      <c r="J37" s="693"/>
      <c r="K37" s="693"/>
    </row>
    <row r="38" spans="1:11" x14ac:dyDescent="0.25">
      <c r="A38" s="777" t="str">
        <f>IF('DATA ENTRY SHEET'!AF56&lt;&gt;"",'DATA ENTRY SHEET'!AF56,"")</f>
        <v/>
      </c>
      <c r="B38" s="693"/>
      <c r="C38" s="693"/>
      <c r="D38" s="693"/>
      <c r="E38" s="693"/>
      <c r="F38" s="693"/>
      <c r="G38" s="693"/>
      <c r="H38" s="693"/>
      <c r="I38" s="693"/>
      <c r="J38" s="693"/>
      <c r="K38" s="693"/>
    </row>
    <row r="39" spans="1:11" x14ac:dyDescent="0.25">
      <c r="A39" s="777" t="str">
        <f>IF('DATA ENTRY SHEET'!AF57&lt;&gt;"",'DATA ENTRY SHEET'!AF57,"")</f>
        <v/>
      </c>
      <c r="B39" s="693"/>
      <c r="C39" s="693"/>
      <c r="D39" s="693"/>
      <c r="E39" s="693"/>
      <c r="F39" s="693"/>
      <c r="G39" s="693"/>
      <c r="H39" s="693"/>
      <c r="I39" s="693"/>
      <c r="J39" s="693"/>
      <c r="K39" s="693"/>
    </row>
    <row r="40" spans="1:11" x14ac:dyDescent="0.25">
      <c r="A40" s="777" t="str">
        <f>IF('DATA ENTRY SHEET'!AF58&lt;&gt;"",'DATA ENTRY SHEET'!AF58,"")</f>
        <v/>
      </c>
      <c r="B40" s="693"/>
      <c r="C40" s="693"/>
      <c r="D40" s="693"/>
      <c r="E40" s="693"/>
      <c r="F40" s="693"/>
      <c r="G40" s="693"/>
      <c r="H40" s="693"/>
      <c r="I40" s="693"/>
      <c r="J40" s="693"/>
      <c r="K40" s="693"/>
    </row>
    <row r="41" spans="1:11" x14ac:dyDescent="0.25">
      <c r="A41" s="777" t="str">
        <f>IF('DATA ENTRY SHEET'!AF59&lt;&gt;"",'DATA ENTRY SHEET'!AF59,"")</f>
        <v/>
      </c>
      <c r="B41" s="693"/>
      <c r="C41" s="693"/>
      <c r="D41" s="693"/>
      <c r="E41" s="693"/>
      <c r="F41" s="693"/>
      <c r="G41" s="693"/>
      <c r="H41" s="693"/>
      <c r="I41" s="693"/>
      <c r="J41" s="693"/>
      <c r="K41" s="693"/>
    </row>
    <row r="42" spans="1:11" x14ac:dyDescent="0.25">
      <c r="A42" s="777" t="str">
        <f>IF('DATA ENTRY SHEET'!AF60&lt;&gt;"",'DATA ENTRY SHEET'!AF60,"")</f>
        <v/>
      </c>
      <c r="B42" s="693"/>
      <c r="C42" s="693"/>
      <c r="D42" s="693"/>
      <c r="E42" s="693"/>
      <c r="F42" s="693"/>
      <c r="G42" s="693"/>
      <c r="H42" s="693"/>
      <c r="I42" s="693"/>
      <c r="J42" s="693"/>
      <c r="K42" s="693"/>
    </row>
    <row r="43" spans="1:11" x14ac:dyDescent="0.25">
      <c r="A43" s="777" t="str">
        <f>IF('DATA ENTRY SHEET'!AF61&lt;&gt;"",'DATA ENTRY SHEET'!AF61,"")</f>
        <v/>
      </c>
      <c r="B43" s="693"/>
      <c r="C43" s="693"/>
      <c r="D43" s="693"/>
      <c r="E43" s="693"/>
      <c r="F43" s="693"/>
      <c r="G43" s="693"/>
      <c r="H43" s="693"/>
      <c r="I43" s="693"/>
      <c r="J43" s="693"/>
      <c r="K43" s="693"/>
    </row>
    <row r="44" spans="1:11" x14ac:dyDescent="0.25">
      <c r="A44" s="777" t="str">
        <f>IF('DATA ENTRY SHEET'!AF62&lt;&gt;"",'DATA ENTRY SHEET'!AF62,"")</f>
        <v/>
      </c>
      <c r="B44" s="693"/>
      <c r="C44" s="693"/>
      <c r="D44" s="693"/>
      <c r="E44" s="693"/>
      <c r="F44" s="693"/>
      <c r="G44" s="693"/>
      <c r="H44" s="693"/>
      <c r="I44" s="693"/>
      <c r="J44" s="693"/>
      <c r="K44" s="693"/>
    </row>
    <row r="45" spans="1:11" x14ac:dyDescent="0.25">
      <c r="A45" s="777" t="str">
        <f>IF('DATA ENTRY SHEET'!AF63&lt;&gt;"",'DATA ENTRY SHEET'!AF63,"")</f>
        <v/>
      </c>
      <c r="B45" s="693"/>
      <c r="C45" s="693"/>
      <c r="D45" s="693"/>
      <c r="E45" s="693"/>
      <c r="F45" s="693"/>
      <c r="G45" s="693"/>
      <c r="H45" s="693"/>
      <c r="I45" s="693"/>
      <c r="J45" s="693"/>
      <c r="K45" s="693"/>
    </row>
    <row r="46" spans="1:11" x14ac:dyDescent="0.25">
      <c r="A46" s="777" t="str">
        <f>IF('DATA ENTRY SHEET'!AF64&lt;&gt;"",'DATA ENTRY SHEET'!AF64,"")</f>
        <v/>
      </c>
      <c r="B46" s="693"/>
      <c r="C46" s="693"/>
      <c r="D46" s="693"/>
      <c r="E46" s="693"/>
      <c r="F46" s="693"/>
      <c r="G46" s="693"/>
      <c r="H46" s="693"/>
      <c r="I46" s="693"/>
      <c r="J46" s="693"/>
      <c r="K46" s="693"/>
    </row>
    <row r="47" spans="1:11" x14ac:dyDescent="0.25">
      <c r="A47" s="777" t="str">
        <f>IF('DATA ENTRY SHEET'!AF65&lt;&gt;"",'DATA ENTRY SHEET'!AF65,"")</f>
        <v/>
      </c>
      <c r="B47" s="693"/>
      <c r="C47" s="693"/>
      <c r="D47" s="693"/>
      <c r="E47" s="693"/>
      <c r="F47" s="693"/>
      <c r="G47" s="693"/>
      <c r="H47" s="693"/>
      <c r="I47" s="693"/>
      <c r="J47" s="693"/>
      <c r="K47" s="693"/>
    </row>
    <row r="48" spans="1:11" x14ac:dyDescent="0.25">
      <c r="A48" s="777" t="str">
        <f>IF('DATA ENTRY SHEET'!AF66&lt;&gt;"",'DATA ENTRY SHEET'!AF66,"")</f>
        <v/>
      </c>
      <c r="B48" s="693"/>
      <c r="C48" s="693"/>
      <c r="D48" s="693"/>
      <c r="E48" s="693"/>
      <c r="F48" s="693"/>
      <c r="G48" s="693"/>
      <c r="H48" s="693"/>
      <c r="I48" s="693"/>
      <c r="J48" s="693"/>
      <c r="K48" s="693"/>
    </row>
    <row r="49" spans="1:11" x14ac:dyDescent="0.25">
      <c r="A49" s="777" t="str">
        <f>IF('DATA ENTRY SHEET'!AF67&lt;&gt;"",'DATA ENTRY SHEET'!AF67,"")</f>
        <v/>
      </c>
      <c r="B49" s="693"/>
      <c r="C49" s="693"/>
      <c r="D49" s="693"/>
      <c r="E49" s="693"/>
      <c r="F49" s="693"/>
      <c r="G49" s="693"/>
      <c r="H49" s="693"/>
      <c r="I49" s="693"/>
      <c r="J49" s="693"/>
      <c r="K49" s="693"/>
    </row>
    <row r="50" spans="1:11" x14ac:dyDescent="0.25">
      <c r="A50" s="777" t="str">
        <f>IF('DATA ENTRY SHEET'!AF68&lt;&gt;"",'DATA ENTRY SHEET'!AF68,"")</f>
        <v/>
      </c>
      <c r="B50" s="693"/>
      <c r="C50" s="693"/>
      <c r="D50" s="693"/>
      <c r="E50" s="693"/>
      <c r="F50" s="693"/>
      <c r="G50" s="693"/>
      <c r="H50" s="693"/>
      <c r="I50" s="693"/>
      <c r="J50" s="693"/>
      <c r="K50" s="693"/>
    </row>
    <row r="51" spans="1:11" x14ac:dyDescent="0.25">
      <c r="A51" s="777" t="str">
        <f>IF('DATA ENTRY SHEET'!AF69&lt;&gt;"",'DATA ENTRY SHEET'!AF69,"")</f>
        <v/>
      </c>
      <c r="B51" s="693"/>
      <c r="C51" s="693"/>
      <c r="D51" s="693"/>
      <c r="E51" s="693"/>
      <c r="F51" s="693"/>
      <c r="G51" s="693"/>
      <c r="H51" s="693"/>
      <c r="I51" s="693"/>
      <c r="J51" s="693"/>
      <c r="K51" s="693"/>
    </row>
    <row r="52" spans="1:11" x14ac:dyDescent="0.25">
      <c r="A52" s="777" t="str">
        <f>IF('DATA ENTRY SHEET'!AF70&lt;&gt;"",'DATA ENTRY SHEET'!AF70,"")</f>
        <v/>
      </c>
      <c r="B52" s="693"/>
      <c r="C52" s="693"/>
      <c r="D52" s="693"/>
      <c r="E52" s="693"/>
      <c r="F52" s="693"/>
      <c r="G52" s="693"/>
      <c r="H52" s="693"/>
      <c r="I52" s="693"/>
      <c r="J52" s="693"/>
      <c r="K52" s="693"/>
    </row>
    <row r="53" spans="1:11" x14ac:dyDescent="0.25">
      <c r="A53" s="777" t="str">
        <f>IF('DATA ENTRY SHEET'!AF71&lt;&gt;"",'DATA ENTRY SHEET'!AF71,"")</f>
        <v/>
      </c>
      <c r="B53" s="693"/>
      <c r="C53" s="693"/>
      <c r="D53" s="693"/>
      <c r="E53" s="693"/>
      <c r="F53" s="693"/>
      <c r="G53" s="693"/>
      <c r="H53" s="693"/>
      <c r="I53" s="693"/>
      <c r="J53" s="693"/>
      <c r="K53" s="693"/>
    </row>
    <row r="54" spans="1:11" x14ac:dyDescent="0.25">
      <c r="A54" s="777" t="str">
        <f>IF('DATA ENTRY SHEET'!AF72&lt;&gt;"",'DATA ENTRY SHEET'!AF72,"")</f>
        <v/>
      </c>
      <c r="B54" s="693"/>
      <c r="C54" s="693"/>
      <c r="D54" s="693"/>
      <c r="E54" s="693"/>
      <c r="F54" s="693"/>
      <c r="G54" s="693"/>
      <c r="H54" s="693"/>
      <c r="I54" s="693"/>
      <c r="J54" s="693"/>
      <c r="K54" s="693"/>
    </row>
    <row r="55" spans="1:11" x14ac:dyDescent="0.25">
      <c r="A55" s="777" t="str">
        <f>IF('DATA ENTRY SHEET'!AF73&lt;&gt;"",'DATA ENTRY SHEET'!AF73,"")</f>
        <v/>
      </c>
      <c r="B55" s="693"/>
      <c r="C55" s="693"/>
      <c r="D55" s="693"/>
      <c r="E55" s="693"/>
      <c r="F55" s="693"/>
      <c r="G55" s="693"/>
      <c r="H55" s="693"/>
      <c r="I55" s="693"/>
      <c r="J55" s="693"/>
      <c r="K55" s="693"/>
    </row>
    <row r="56" spans="1:11" x14ac:dyDescent="0.25">
      <c r="A56" s="777" t="str">
        <f>IF('DATA ENTRY SHEET'!AF74&lt;&gt;"",'DATA ENTRY SHEET'!AF74,"")</f>
        <v/>
      </c>
      <c r="B56" s="693"/>
      <c r="C56" s="693"/>
      <c r="D56" s="693"/>
      <c r="E56" s="693"/>
      <c r="F56" s="693"/>
      <c r="G56" s="693"/>
      <c r="H56" s="693"/>
      <c r="I56" s="693"/>
      <c r="J56" s="693"/>
      <c r="K56" s="693"/>
    </row>
    <row r="57" spans="1:11" x14ac:dyDescent="0.25">
      <c r="A57" s="777" t="str">
        <f>IF('DATA ENTRY SHEET'!AF75&lt;&gt;"",'DATA ENTRY SHEET'!AF75,"")</f>
        <v/>
      </c>
      <c r="B57" s="693"/>
      <c r="C57" s="693"/>
      <c r="D57" s="693"/>
      <c r="E57" s="693"/>
      <c r="F57" s="693"/>
      <c r="G57" s="693"/>
      <c r="H57" s="693"/>
      <c r="I57" s="693"/>
      <c r="J57" s="693"/>
      <c r="K57" s="693"/>
    </row>
    <row r="58" spans="1:11" x14ac:dyDescent="0.25">
      <c r="A58" s="777" t="str">
        <f>IF('DATA ENTRY SHEET'!AF76&lt;&gt;"",'DATA ENTRY SHEET'!AF76,"")</f>
        <v/>
      </c>
      <c r="B58" s="693"/>
      <c r="C58" s="693"/>
      <c r="D58" s="693"/>
      <c r="E58" s="693"/>
      <c r="F58" s="693"/>
      <c r="G58" s="693"/>
      <c r="H58" s="693"/>
      <c r="I58" s="693"/>
      <c r="J58" s="693"/>
      <c r="K58" s="693"/>
    </row>
    <row r="59" spans="1:11" x14ac:dyDescent="0.25">
      <c r="A59" s="777" t="str">
        <f>IF('DATA ENTRY SHEET'!AF77&lt;&gt;"",'DATA ENTRY SHEET'!AF77,"")</f>
        <v/>
      </c>
      <c r="B59" s="693"/>
      <c r="C59" s="693"/>
      <c r="D59" s="693"/>
      <c r="E59" s="693"/>
      <c r="F59" s="693"/>
      <c r="G59" s="693"/>
      <c r="H59" s="693"/>
      <c r="I59" s="693"/>
      <c r="J59" s="693"/>
      <c r="K59" s="693"/>
    </row>
    <row r="60" spans="1:11" x14ac:dyDescent="0.25">
      <c r="A60" s="777" t="str">
        <f>IF('DATA ENTRY SHEET'!AF78&lt;&gt;"",'DATA ENTRY SHEET'!AF78,"")</f>
        <v/>
      </c>
      <c r="B60" s="693"/>
      <c r="C60" s="693"/>
      <c r="D60" s="693"/>
      <c r="E60" s="693"/>
      <c r="F60" s="693"/>
      <c r="G60" s="693"/>
      <c r="H60" s="693"/>
      <c r="I60" s="693"/>
      <c r="J60" s="693"/>
      <c r="K60" s="693"/>
    </row>
    <row r="61" spans="1:11" x14ac:dyDescent="0.25">
      <c r="A61" s="777" t="str">
        <f>IF('DATA ENTRY SHEET'!AF79&lt;&gt;"",'DATA ENTRY SHEET'!AF79,"")</f>
        <v/>
      </c>
      <c r="B61" s="693"/>
      <c r="C61" s="693"/>
      <c r="D61" s="693"/>
      <c r="E61" s="693"/>
      <c r="F61" s="693"/>
      <c r="G61" s="693"/>
      <c r="H61" s="693"/>
      <c r="I61" s="693"/>
      <c r="J61" s="693"/>
      <c r="K61" s="693"/>
    </row>
    <row r="62" spans="1:11" x14ac:dyDescent="0.25">
      <c r="A62" s="777" t="str">
        <f>IF('DATA ENTRY SHEET'!AF80&lt;&gt;"",'DATA ENTRY SHEET'!AF80,"")</f>
        <v/>
      </c>
      <c r="B62" s="693"/>
      <c r="C62" s="693"/>
      <c r="D62" s="693"/>
      <c r="E62" s="693"/>
      <c r="F62" s="693"/>
      <c r="G62" s="693"/>
      <c r="H62" s="693"/>
      <c r="I62" s="693"/>
      <c r="J62" s="693"/>
      <c r="K62" s="693"/>
    </row>
    <row r="63" spans="1:11" x14ac:dyDescent="0.25">
      <c r="A63" s="777" t="str">
        <f>IF('DATA ENTRY SHEET'!AF81&lt;&gt;"",'DATA ENTRY SHEET'!AF81,"")</f>
        <v/>
      </c>
      <c r="B63" s="693"/>
      <c r="C63" s="693"/>
      <c r="D63" s="693"/>
      <c r="E63" s="693"/>
      <c r="F63" s="693"/>
      <c r="G63" s="693"/>
      <c r="H63" s="693"/>
      <c r="I63" s="693"/>
      <c r="J63" s="693"/>
      <c r="K63" s="693"/>
    </row>
    <row r="64" spans="1:11" x14ac:dyDescent="0.25">
      <c r="A64" s="777" t="str">
        <f>IF('DATA ENTRY SHEET'!AF82&lt;&gt;"",'DATA ENTRY SHEET'!AF82,"")</f>
        <v/>
      </c>
      <c r="B64" s="693"/>
      <c r="C64" s="693"/>
      <c r="D64" s="693"/>
      <c r="E64" s="693"/>
      <c r="F64" s="693"/>
      <c r="G64" s="693"/>
      <c r="H64" s="693"/>
      <c r="I64" s="693"/>
      <c r="J64" s="693"/>
      <c r="K64" s="693"/>
    </row>
    <row r="65" spans="1:11" x14ac:dyDescent="0.25">
      <c r="A65" s="777" t="str">
        <f>IF('DATA ENTRY SHEET'!AF83&lt;&gt;"",'DATA ENTRY SHEET'!AF83,"")</f>
        <v/>
      </c>
      <c r="B65" s="693"/>
      <c r="C65" s="693"/>
      <c r="D65" s="693"/>
      <c r="E65" s="693"/>
      <c r="F65" s="693"/>
      <c r="G65" s="693"/>
      <c r="H65" s="693"/>
      <c r="I65" s="693"/>
      <c r="J65" s="693"/>
      <c r="K65" s="693"/>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P1" zoomScaleNormal="100" workbookViewId="0">
      <pane ySplit="1" topLeftCell="A17" activePane="bottomLeft" state="frozen"/>
      <selection activeCell="CJ1" sqref="BR1:CJ1048576"/>
      <selection pane="bottomLeft" activeCell="Z1" sqref="Z1"/>
    </sheetView>
  </sheetViews>
  <sheetFormatPr defaultColWidth="9.28515625" defaultRowHeight="15" x14ac:dyDescent="0.25"/>
  <cols>
    <col min="1" max="1" width="23" style="372" bestFit="1" customWidth="1"/>
    <col min="2" max="2" width="13.7109375" style="372" bestFit="1" customWidth="1"/>
    <col min="3" max="3" width="9.28515625" style="372"/>
    <col min="4" max="4" width="17.28515625" style="372" bestFit="1" customWidth="1"/>
    <col min="5" max="5" width="12" style="372" bestFit="1" customWidth="1"/>
    <col min="6" max="6" width="36.42578125" style="372" bestFit="1" customWidth="1"/>
    <col min="7" max="7" width="9.28515625" style="372"/>
    <col min="8" max="8" width="5.7109375" style="372" customWidth="1"/>
    <col min="9" max="9" width="18.42578125" style="372" bestFit="1" customWidth="1"/>
    <col min="10" max="10" width="19.5703125" style="372" bestFit="1" customWidth="1"/>
    <col min="11" max="11" width="9.28515625" style="372"/>
    <col min="12" max="12" width="16.7109375" style="372" bestFit="1" customWidth="1"/>
    <col min="13" max="13" width="87.42578125" style="527" bestFit="1" customWidth="1"/>
    <col min="14" max="14" width="11.5703125" style="527" bestFit="1" customWidth="1"/>
    <col min="15" max="15" width="65.28515625" style="372" bestFit="1" customWidth="1"/>
    <col min="16" max="16" width="16.7109375" style="525" bestFit="1" customWidth="1"/>
    <col min="17" max="17" width="15" style="525" bestFit="1" customWidth="1"/>
    <col min="18" max="18" width="20.5703125" style="525" bestFit="1" customWidth="1"/>
    <col min="19" max="19" width="18.7109375" style="525" bestFit="1" customWidth="1"/>
    <col min="20" max="20" width="20.7109375" style="525" bestFit="1" customWidth="1"/>
    <col min="21" max="21" width="19.140625" style="871" bestFit="1" customWidth="1"/>
    <col min="22" max="22" width="18.7109375" style="525" bestFit="1" customWidth="1"/>
    <col min="23" max="23" width="27.7109375" style="373" bestFit="1" customWidth="1"/>
    <col min="24" max="24" width="27.7109375" style="373" customWidth="1"/>
    <col min="25" max="25" width="24.140625" style="373" customWidth="1"/>
    <col min="26" max="26" width="29.140625" style="372" bestFit="1" customWidth="1"/>
    <col min="27" max="16384" width="9.28515625" style="372"/>
  </cols>
  <sheetData>
    <row r="1" spans="1:26" ht="15.75" thickBot="1" x14ac:dyDescent="0.3">
      <c r="A1" s="458" t="s">
        <v>39</v>
      </c>
      <c r="B1" s="458" t="s">
        <v>501</v>
      </c>
      <c r="C1" s="459"/>
      <c r="D1" s="458" t="s">
        <v>502</v>
      </c>
      <c r="E1" s="459"/>
      <c r="F1" s="458" t="s">
        <v>862</v>
      </c>
      <c r="G1" s="458" t="s">
        <v>513</v>
      </c>
      <c r="H1" s="458" t="s">
        <v>460</v>
      </c>
      <c r="I1" s="458" t="s">
        <v>515</v>
      </c>
      <c r="J1" s="458" t="s">
        <v>535</v>
      </c>
      <c r="K1" s="458" t="s">
        <v>834</v>
      </c>
      <c r="L1" s="458" t="s">
        <v>835</v>
      </c>
      <c r="M1" s="526" t="s">
        <v>941</v>
      </c>
      <c r="N1" s="526" t="s">
        <v>969</v>
      </c>
      <c r="O1" s="458" t="s">
        <v>970</v>
      </c>
      <c r="P1" s="524" t="s">
        <v>971</v>
      </c>
      <c r="Q1" s="524" t="s">
        <v>972</v>
      </c>
      <c r="R1" s="524" t="s">
        <v>973</v>
      </c>
      <c r="S1" s="524" t="s">
        <v>974</v>
      </c>
      <c r="T1" s="524" t="s">
        <v>975</v>
      </c>
      <c r="U1" s="872" t="s">
        <v>976</v>
      </c>
      <c r="V1" s="524" t="s">
        <v>1073</v>
      </c>
      <c r="W1" s="678" t="s">
        <v>1138</v>
      </c>
      <c r="X1" s="678" t="s">
        <v>515</v>
      </c>
      <c r="Y1" s="678"/>
      <c r="Z1" s="638" t="s">
        <v>1106</v>
      </c>
    </row>
    <row r="2" spans="1:26" ht="15.75" x14ac:dyDescent="0.25">
      <c r="A2" s="218" t="s">
        <v>13</v>
      </c>
      <c r="B2" s="460" t="s">
        <v>529</v>
      </c>
      <c r="C2" s="461" t="s">
        <v>530</v>
      </c>
      <c r="D2" s="462" t="s">
        <v>485</v>
      </c>
      <c r="E2" s="463" t="s">
        <v>469</v>
      </c>
      <c r="F2" s="193" t="s">
        <v>554</v>
      </c>
      <c r="G2" s="464" t="s">
        <v>5</v>
      </c>
      <c r="H2" s="462" t="s">
        <v>460</v>
      </c>
      <c r="I2" s="462" t="s">
        <v>516</v>
      </c>
      <c r="J2" s="462" t="s">
        <v>2</v>
      </c>
      <c r="K2" s="462" t="s">
        <v>836</v>
      </c>
      <c r="L2" s="417" t="s">
        <v>837</v>
      </c>
      <c r="M2" s="528" t="str">
        <f>N2&amp;" - "&amp;O2&amp;" ("&amp;TEXT(P2,"yyyy-mm-dd")&amp;" thru "&amp;TEXT(Q2,"yyyy-mm-dd")&amp;")"</f>
        <v>20250001 - PROMO PERIOD REGULAR 1 (2024-12-30 thru 2025-01-12)</v>
      </c>
      <c r="N2" s="528">
        <v>20250001</v>
      </c>
      <c r="O2" s="463" t="s">
        <v>977</v>
      </c>
      <c r="P2" s="529">
        <v>45656</v>
      </c>
      <c r="Q2" s="529">
        <v>45669</v>
      </c>
      <c r="R2" s="529">
        <v>45658</v>
      </c>
      <c r="S2" s="529">
        <v>45688</v>
      </c>
      <c r="T2" s="529">
        <v>45627</v>
      </c>
      <c r="U2" s="643">
        <v>45322</v>
      </c>
      <c r="V2" s="659">
        <v>0.01</v>
      </c>
      <c r="W2" s="518" t="s">
        <v>1108</v>
      </c>
      <c r="X2" s="518" t="s">
        <v>516</v>
      </c>
      <c r="Y2" s="518"/>
    </row>
    <row r="3" spans="1:26" ht="15.75" x14ac:dyDescent="0.25">
      <c r="A3" s="218" t="s">
        <v>14</v>
      </c>
      <c r="B3" s="516" t="s">
        <v>484</v>
      </c>
      <c r="C3" s="463" t="s">
        <v>467</v>
      </c>
      <c r="D3" s="516" t="s">
        <v>56</v>
      </c>
      <c r="E3" s="463" t="s">
        <v>838</v>
      </c>
      <c r="F3" s="194" t="s">
        <v>555</v>
      </c>
      <c r="G3" s="460" t="s">
        <v>6</v>
      </c>
      <c r="I3" s="516" t="s">
        <v>517</v>
      </c>
      <c r="J3" s="516" t="s">
        <v>3</v>
      </c>
      <c r="K3" s="516" t="s">
        <v>839</v>
      </c>
      <c r="L3" s="417" t="s">
        <v>780</v>
      </c>
      <c r="M3" s="528" t="str">
        <f>N3&amp;" - "&amp;O3&amp;" ("&amp;TEXT(P3,"yyyy-mm-dd")&amp;" thru "&amp;TEXT(Q3,"yyyy-mm-dd")&amp;")"</f>
        <v>20250002 - PROMO PERIOD REGULAR 2 (2025-01-13 thru 2025-01-26)</v>
      </c>
      <c r="N3" s="528">
        <v>20250002</v>
      </c>
      <c r="O3" s="463" t="s">
        <v>979</v>
      </c>
      <c r="P3" s="529">
        <v>45670</v>
      </c>
      <c r="Q3" s="529">
        <v>45683</v>
      </c>
      <c r="R3" s="529">
        <v>45658</v>
      </c>
      <c r="S3" s="529">
        <v>45688</v>
      </c>
      <c r="T3" s="529">
        <v>45627</v>
      </c>
      <c r="U3" s="643">
        <v>45322</v>
      </c>
      <c r="V3" s="658">
        <v>1.4999999999999999E-2</v>
      </c>
      <c r="W3" s="518" t="s">
        <v>1109</v>
      </c>
      <c r="X3" s="518" t="s">
        <v>517</v>
      </c>
      <c r="Y3" s="518"/>
    </row>
    <row r="4" spans="1:26" ht="15.75" x14ac:dyDescent="0.25">
      <c r="A4" s="218" t="s">
        <v>503</v>
      </c>
      <c r="B4" s="516" t="s">
        <v>485</v>
      </c>
      <c r="C4" s="463" t="s">
        <v>469</v>
      </c>
      <c r="D4" s="516" t="s">
        <v>506</v>
      </c>
      <c r="E4" s="463" t="s">
        <v>840</v>
      </c>
      <c r="F4" s="194" t="s">
        <v>553</v>
      </c>
      <c r="J4" s="516" t="s">
        <v>453</v>
      </c>
      <c r="K4" s="516" t="s">
        <v>841</v>
      </c>
      <c r="L4" s="241" t="s">
        <v>781</v>
      </c>
      <c r="M4" s="528" t="str">
        <f t="shared" ref="M4:M67" si="0">N4&amp;" - "&amp;O4&amp;" ("&amp;TEXT(P4,"yyyy-mm-dd")&amp;" thru "&amp;TEXT(Q4,"yyyy-mm-dd")&amp;")"</f>
        <v>20250003 - PROMO PERIOD REGULAR 3 (2025-01-27 thru 2025-02-09)</v>
      </c>
      <c r="N4" s="528">
        <v>20250003</v>
      </c>
      <c r="O4" s="463" t="s">
        <v>982</v>
      </c>
      <c r="P4" s="529">
        <v>45684</v>
      </c>
      <c r="Q4" s="529">
        <v>45697</v>
      </c>
      <c r="R4" s="529">
        <v>45673</v>
      </c>
      <c r="S4" s="529">
        <v>45703</v>
      </c>
      <c r="T4" s="529">
        <v>45642</v>
      </c>
      <c r="U4" s="643">
        <v>45703</v>
      </c>
      <c r="V4" s="658">
        <v>0.02</v>
      </c>
      <c r="W4" s="518" t="s">
        <v>1110</v>
      </c>
      <c r="X4" s="518" t="s">
        <v>1139</v>
      </c>
      <c r="Y4" s="518"/>
    </row>
    <row r="5" spans="1:26" ht="15.75" x14ac:dyDescent="0.25">
      <c r="A5" s="218" t="s">
        <v>504</v>
      </c>
      <c r="B5" s="462" t="s">
        <v>531</v>
      </c>
      <c r="C5" s="463" t="s">
        <v>532</v>
      </c>
      <c r="D5" s="516" t="s">
        <v>507</v>
      </c>
      <c r="E5" s="463" t="s">
        <v>479</v>
      </c>
      <c r="F5" s="194" t="s">
        <v>556</v>
      </c>
      <c r="G5" s="676"/>
      <c r="J5" s="516" t="s">
        <v>1144</v>
      </c>
      <c r="K5" s="516" t="s">
        <v>791</v>
      </c>
      <c r="M5" s="528" t="str">
        <f t="shared" si="0"/>
        <v>20250004 - PROMO PERIOD REGULAR 4 (2025-02-10 thru 2025-02-23)</v>
      </c>
      <c r="N5" s="528">
        <v>20250004</v>
      </c>
      <c r="O5" s="463" t="s">
        <v>984</v>
      </c>
      <c r="P5" s="529">
        <v>45698</v>
      </c>
      <c r="Q5" s="529">
        <v>45711</v>
      </c>
      <c r="R5" s="529">
        <v>45689</v>
      </c>
      <c r="S5" s="529">
        <v>45716</v>
      </c>
      <c r="T5" s="529">
        <v>45658</v>
      </c>
      <c r="U5" s="643">
        <v>45716</v>
      </c>
      <c r="V5" s="658">
        <v>2.5000000000000001E-2</v>
      </c>
      <c r="W5" s="518" t="s">
        <v>1111</v>
      </c>
      <c r="X5" s="518"/>
      <c r="Y5" s="518"/>
    </row>
    <row r="6" spans="1:26" ht="15.75" x14ac:dyDescent="0.25">
      <c r="A6" s="218" t="s">
        <v>16</v>
      </c>
      <c r="B6" s="516" t="s">
        <v>527</v>
      </c>
      <c r="C6" s="463" t="s">
        <v>528</v>
      </c>
      <c r="D6" s="516" t="s">
        <v>508</v>
      </c>
      <c r="E6" s="463" t="s">
        <v>842</v>
      </c>
      <c r="F6" s="194" t="s">
        <v>557</v>
      </c>
      <c r="G6" s="676"/>
      <c r="K6" s="516" t="s">
        <v>843</v>
      </c>
      <c r="M6" s="528" t="str">
        <f t="shared" si="0"/>
        <v>20250005 - PROMO PERIOD REGULAR 5 (2025-02-24 thru 2025-03-09)</v>
      </c>
      <c r="N6" s="528">
        <v>20250005</v>
      </c>
      <c r="O6" s="463" t="s">
        <v>987</v>
      </c>
      <c r="P6" s="529">
        <v>45712</v>
      </c>
      <c r="Q6" s="529">
        <v>45725</v>
      </c>
      <c r="R6" s="529">
        <v>45704</v>
      </c>
      <c r="S6" s="529">
        <v>45731</v>
      </c>
      <c r="T6" s="529">
        <v>45673</v>
      </c>
      <c r="U6" s="643">
        <v>45731</v>
      </c>
      <c r="V6" s="658">
        <v>3.0000000000000002E-2</v>
      </c>
      <c r="W6" s="518" t="s">
        <v>1112</v>
      </c>
      <c r="X6" s="518"/>
      <c r="Y6" s="518"/>
    </row>
    <row r="7" spans="1:26" ht="15.75" x14ac:dyDescent="0.25">
      <c r="A7" s="218" t="s">
        <v>17</v>
      </c>
      <c r="B7" s="516" t="s">
        <v>486</v>
      </c>
      <c r="C7" s="463" t="s">
        <v>471</v>
      </c>
      <c r="D7" s="516" t="s">
        <v>509</v>
      </c>
      <c r="E7" s="463" t="s">
        <v>844</v>
      </c>
      <c r="F7" s="194" t="s">
        <v>558</v>
      </c>
      <c r="G7" s="676"/>
      <c r="M7" s="528" t="str">
        <f t="shared" si="0"/>
        <v>20250006 - PROMO PERIOD REGULAR 6 (2025-03-10 thru 2025-03-23)</v>
      </c>
      <c r="N7" s="528">
        <v>20250006</v>
      </c>
      <c r="O7" s="463" t="s">
        <v>991</v>
      </c>
      <c r="P7" s="529">
        <v>45726</v>
      </c>
      <c r="Q7" s="529">
        <v>45739</v>
      </c>
      <c r="R7" s="529">
        <v>45717</v>
      </c>
      <c r="S7" s="529">
        <v>45747</v>
      </c>
      <c r="T7" s="529">
        <v>45689</v>
      </c>
      <c r="U7" s="643">
        <v>45747</v>
      </c>
      <c r="V7" s="658">
        <v>3.5000000000000003E-2</v>
      </c>
      <c r="W7" s="518" t="s">
        <v>1113</v>
      </c>
      <c r="X7" s="518"/>
      <c r="Y7" s="518"/>
    </row>
    <row r="8" spans="1:26" ht="15.75" x14ac:dyDescent="0.25">
      <c r="A8" s="218" t="s">
        <v>54</v>
      </c>
      <c r="B8" s="462" t="s">
        <v>487</v>
      </c>
      <c r="C8" s="463" t="s">
        <v>473</v>
      </c>
      <c r="D8" s="516" t="s">
        <v>493</v>
      </c>
      <c r="E8" s="463" t="s">
        <v>468</v>
      </c>
      <c r="F8" s="194" t="s">
        <v>559</v>
      </c>
      <c r="M8" s="528" t="str">
        <f t="shared" si="0"/>
        <v>20250007 - PROMO PERIOD REGULAR 7 (2025-03-24 thru 2025-04-06)</v>
      </c>
      <c r="N8" s="528">
        <v>20250007</v>
      </c>
      <c r="O8" s="463" t="s">
        <v>994</v>
      </c>
      <c r="P8" s="529">
        <v>45740</v>
      </c>
      <c r="Q8" s="529">
        <v>45753</v>
      </c>
      <c r="R8" s="529">
        <v>45732</v>
      </c>
      <c r="S8" s="529">
        <v>45762</v>
      </c>
      <c r="T8" s="529">
        <v>45704</v>
      </c>
      <c r="U8" s="643">
        <v>45762</v>
      </c>
      <c r="V8" s="658">
        <v>0.04</v>
      </c>
      <c r="W8" s="518" t="s">
        <v>1114</v>
      </c>
      <c r="X8" s="518"/>
      <c r="Y8" s="518"/>
    </row>
    <row r="9" spans="1:26" ht="15.75" x14ac:dyDescent="0.25">
      <c r="A9" s="218" t="s">
        <v>18</v>
      </c>
      <c r="B9" s="462" t="s">
        <v>488</v>
      </c>
      <c r="C9" s="463" t="s">
        <v>475</v>
      </c>
      <c r="D9" s="516" t="s">
        <v>510</v>
      </c>
      <c r="E9" s="463" t="s">
        <v>845</v>
      </c>
      <c r="F9" s="194" t="s">
        <v>560</v>
      </c>
      <c r="M9" s="528" t="str">
        <f t="shared" si="0"/>
        <v>20250008 - PROMO PERIOD REGULAR 8 (2025-04-07 thru 2025-04-20)</v>
      </c>
      <c r="N9" s="528">
        <v>20250008</v>
      </c>
      <c r="O9" s="463" t="s">
        <v>999</v>
      </c>
      <c r="P9" s="529">
        <v>45754</v>
      </c>
      <c r="Q9" s="529">
        <v>45767</v>
      </c>
      <c r="R9" s="529">
        <v>45748</v>
      </c>
      <c r="S9" s="529">
        <v>45777</v>
      </c>
      <c r="T9" s="529">
        <v>45717</v>
      </c>
      <c r="U9" s="643" t="s">
        <v>1043</v>
      </c>
      <c r="V9" s="658">
        <v>4.4999999999999998E-2</v>
      </c>
      <c r="W9" s="518" t="s">
        <v>1115</v>
      </c>
      <c r="X9" s="518"/>
      <c r="Y9" s="518"/>
    </row>
    <row r="10" spans="1:26" ht="15.75" x14ac:dyDescent="0.25">
      <c r="A10" s="218" t="s">
        <v>141</v>
      </c>
      <c r="B10" s="516" t="s">
        <v>489</v>
      </c>
      <c r="C10" s="463" t="s">
        <v>477</v>
      </c>
      <c r="D10" s="516" t="s">
        <v>511</v>
      </c>
      <c r="E10" s="463" t="s">
        <v>846</v>
      </c>
      <c r="F10" s="194" t="s">
        <v>561</v>
      </c>
      <c r="M10" s="528" t="str">
        <f t="shared" si="0"/>
        <v>20250009 - PROMO PERIOD REGULAR 9 (2025-04-21 thru 2025-05-04)</v>
      </c>
      <c r="N10" s="528">
        <v>20250009</v>
      </c>
      <c r="O10" s="463" t="s">
        <v>1002</v>
      </c>
      <c r="P10" s="529">
        <v>45768</v>
      </c>
      <c r="Q10" s="529">
        <v>45781</v>
      </c>
      <c r="R10" s="529">
        <v>45763</v>
      </c>
      <c r="S10" s="529">
        <v>45792</v>
      </c>
      <c r="T10" s="529">
        <v>45732</v>
      </c>
      <c r="U10" s="643">
        <v>45792</v>
      </c>
      <c r="V10" s="658">
        <v>4.9999999999999996E-2</v>
      </c>
      <c r="W10" s="518" t="s">
        <v>1116</v>
      </c>
      <c r="X10" s="518"/>
      <c r="Y10" s="518"/>
    </row>
    <row r="11" spans="1:26" ht="15.75" x14ac:dyDescent="0.25">
      <c r="A11" s="218" t="s">
        <v>847</v>
      </c>
      <c r="B11" s="462" t="s">
        <v>490</v>
      </c>
      <c r="C11" s="463" t="s">
        <v>479</v>
      </c>
      <c r="D11" s="462" t="s">
        <v>512</v>
      </c>
      <c r="E11" s="463" t="s">
        <v>848</v>
      </c>
      <c r="F11" s="194" t="s">
        <v>562</v>
      </c>
      <c r="G11" s="373"/>
      <c r="I11" s="373"/>
      <c r="J11" s="373"/>
      <c r="K11" s="373"/>
      <c r="L11" s="373"/>
      <c r="M11" s="528" t="str">
        <f t="shared" si="0"/>
        <v>20250010 - PROMO PERIOD REGULAR 10 (2025-05-05 thru 2025-05-18)</v>
      </c>
      <c r="N11" s="528">
        <v>20250010</v>
      </c>
      <c r="O11" s="463" t="s">
        <v>1007</v>
      </c>
      <c r="P11" s="529">
        <v>45782</v>
      </c>
      <c r="Q11" s="529">
        <v>45795</v>
      </c>
      <c r="R11" s="529">
        <v>45778</v>
      </c>
      <c r="S11" s="529">
        <v>45808</v>
      </c>
      <c r="T11" s="529">
        <v>45748</v>
      </c>
      <c r="U11" s="643">
        <v>45807</v>
      </c>
      <c r="V11" s="658">
        <v>5.4999999999999993E-2</v>
      </c>
      <c r="W11" s="518" t="s">
        <v>1117</v>
      </c>
      <c r="X11" s="518"/>
      <c r="Y11" s="518"/>
    </row>
    <row r="12" spans="1:26" ht="15.75" x14ac:dyDescent="0.25">
      <c r="A12" s="218" t="s">
        <v>142</v>
      </c>
      <c r="B12" s="462" t="s">
        <v>491</v>
      </c>
      <c r="C12" s="463" t="s">
        <v>481</v>
      </c>
      <c r="D12" s="462" t="s">
        <v>849</v>
      </c>
      <c r="E12" s="463" t="s">
        <v>850</v>
      </c>
      <c r="F12" s="194" t="s">
        <v>563</v>
      </c>
      <c r="G12" s="373"/>
      <c r="K12" s="373"/>
      <c r="M12" s="528" t="str">
        <f t="shared" si="0"/>
        <v>20250011 - PROMO PERIOD REGULAR 11 (2025-05-19 thru 2025-06-01)</v>
      </c>
      <c r="N12" s="528">
        <v>20250011</v>
      </c>
      <c r="O12" s="463" t="s">
        <v>1011</v>
      </c>
      <c r="P12" s="529">
        <v>45796</v>
      </c>
      <c r="Q12" s="529">
        <v>45809</v>
      </c>
      <c r="R12" s="529">
        <v>45793</v>
      </c>
      <c r="S12" s="529">
        <v>45823</v>
      </c>
      <c r="T12" s="529">
        <v>45763</v>
      </c>
      <c r="U12" s="643">
        <v>45823</v>
      </c>
      <c r="V12" s="658">
        <v>5.9999999999999991E-2</v>
      </c>
      <c r="W12" s="518" t="s">
        <v>1118</v>
      </c>
      <c r="X12" s="518"/>
      <c r="Y12" s="518"/>
    </row>
    <row r="13" spans="1:26" ht="15.75" x14ac:dyDescent="0.25">
      <c r="A13" s="218" t="s">
        <v>461</v>
      </c>
      <c r="B13" s="516" t="s">
        <v>492</v>
      </c>
      <c r="C13" s="463" t="s">
        <v>483</v>
      </c>
      <c r="D13" s="516" t="s">
        <v>851</v>
      </c>
      <c r="E13" s="463" t="s">
        <v>852</v>
      </c>
      <c r="F13" s="194" t="s">
        <v>564</v>
      </c>
      <c r="M13" s="528" t="str">
        <f t="shared" si="0"/>
        <v>20250012 - PROMO PERIOD REGULAR 12 (2025-06-02 thru 2025-06-15)</v>
      </c>
      <c r="N13" s="528">
        <v>20250012</v>
      </c>
      <c r="O13" s="463" t="s">
        <v>1013</v>
      </c>
      <c r="P13" s="529">
        <v>45810</v>
      </c>
      <c r="Q13" s="529">
        <v>45823</v>
      </c>
      <c r="R13" s="529">
        <v>45809</v>
      </c>
      <c r="S13" s="529">
        <v>45838</v>
      </c>
      <c r="T13" s="529">
        <v>45778</v>
      </c>
      <c r="U13" s="643">
        <v>45838</v>
      </c>
      <c r="V13" s="658">
        <v>6.4999999999999988E-2</v>
      </c>
      <c r="W13" s="518" t="s">
        <v>1119</v>
      </c>
      <c r="X13" s="518"/>
      <c r="Y13" s="518"/>
    </row>
    <row r="14" spans="1:26" ht="15.75" x14ac:dyDescent="0.25">
      <c r="A14" s="218" t="s">
        <v>462</v>
      </c>
      <c r="B14" s="462" t="s">
        <v>493</v>
      </c>
      <c r="C14" s="463" t="s">
        <v>468</v>
      </c>
      <c r="D14" s="462" t="s">
        <v>853</v>
      </c>
      <c r="E14" s="463" t="s">
        <v>854</v>
      </c>
      <c r="F14" s="194" t="s">
        <v>565</v>
      </c>
      <c r="M14" s="528" t="str">
        <f t="shared" si="0"/>
        <v>20250013 - PROMO PERIOD REGULAR 13 (2025-06-16 thru 2025-06-29)</v>
      </c>
      <c r="N14" s="528">
        <v>20250013</v>
      </c>
      <c r="O14" s="463" t="s">
        <v>1015</v>
      </c>
      <c r="P14" s="529">
        <v>45824</v>
      </c>
      <c r="Q14" s="529">
        <v>45837</v>
      </c>
      <c r="R14" s="529">
        <v>45824</v>
      </c>
      <c r="S14" s="529">
        <v>45853</v>
      </c>
      <c r="T14" s="529">
        <v>45793</v>
      </c>
      <c r="U14" s="643">
        <v>45853</v>
      </c>
      <c r="V14" s="658">
        <v>6.9999999999999993E-2</v>
      </c>
      <c r="W14" s="518" t="s">
        <v>1120</v>
      </c>
      <c r="X14" s="518"/>
      <c r="Y14" s="518"/>
    </row>
    <row r="15" spans="1:26" ht="15.75" x14ac:dyDescent="0.25">
      <c r="A15" s="218" t="s">
        <v>463</v>
      </c>
      <c r="B15" s="462" t="s">
        <v>494</v>
      </c>
      <c r="C15" s="463" t="s">
        <v>470</v>
      </c>
      <c r="D15" s="462" t="s">
        <v>855</v>
      </c>
      <c r="E15" s="463" t="s">
        <v>856</v>
      </c>
      <c r="F15" s="194" t="s">
        <v>566</v>
      </c>
      <c r="M15" s="528" t="str">
        <f t="shared" si="0"/>
        <v>20250014 - PROMO PERIOD REGULAR 14 (2025-06-30 thru 2025-07-13)</v>
      </c>
      <c r="N15" s="528">
        <v>20250014</v>
      </c>
      <c r="O15" s="463" t="s">
        <v>1018</v>
      </c>
      <c r="P15" s="529">
        <v>45838</v>
      </c>
      <c r="Q15" s="529">
        <v>45851</v>
      </c>
      <c r="R15" s="529">
        <v>45839</v>
      </c>
      <c r="S15" s="529">
        <v>45869</v>
      </c>
      <c r="T15" s="529">
        <v>45809</v>
      </c>
      <c r="U15" s="643">
        <v>45869</v>
      </c>
      <c r="V15" s="658">
        <v>7.4999999999999997E-2</v>
      </c>
      <c r="W15" s="518" t="s">
        <v>1121</v>
      </c>
      <c r="X15" s="518"/>
      <c r="Y15" s="518"/>
    </row>
    <row r="16" spans="1:26" ht="15.75" x14ac:dyDescent="0.25">
      <c r="A16" s="218" t="s">
        <v>464</v>
      </c>
      <c r="B16" s="462" t="s">
        <v>495</v>
      </c>
      <c r="C16" s="463" t="s">
        <v>472</v>
      </c>
      <c r="F16" s="194" t="s">
        <v>567</v>
      </c>
      <c r="M16" s="528" t="str">
        <f t="shared" si="0"/>
        <v>20250015 - PROMO PERIOD REGULAR 15 (2025-07-14 thru 2025-07-27)</v>
      </c>
      <c r="N16" s="528">
        <v>20250015</v>
      </c>
      <c r="O16" s="463" t="s">
        <v>1020</v>
      </c>
      <c r="P16" s="529">
        <v>45852</v>
      </c>
      <c r="Q16" s="529">
        <v>45865</v>
      </c>
      <c r="R16" s="529">
        <v>45854</v>
      </c>
      <c r="S16" s="529">
        <v>45884</v>
      </c>
      <c r="T16" s="529">
        <v>45824</v>
      </c>
      <c r="U16" s="643">
        <v>45884</v>
      </c>
      <c r="V16" s="658">
        <v>0.08</v>
      </c>
      <c r="W16" s="518" t="s">
        <v>1122</v>
      </c>
      <c r="X16" s="518"/>
      <c r="Y16" s="518"/>
    </row>
    <row r="17" spans="1:25" ht="15.75" x14ac:dyDescent="0.25">
      <c r="A17" s="218" t="s">
        <v>465</v>
      </c>
      <c r="B17" s="462" t="s">
        <v>496</v>
      </c>
      <c r="C17" s="463" t="s">
        <v>474</v>
      </c>
      <c r="F17" s="194" t="s">
        <v>568</v>
      </c>
      <c r="M17" s="528" t="str">
        <f t="shared" si="0"/>
        <v>20250016 - PROMO PERIOD REGULAR 16 (2025-07-28 thru 2025-08-10)</v>
      </c>
      <c r="N17" s="528">
        <v>20250016</v>
      </c>
      <c r="O17" s="463" t="s">
        <v>1022</v>
      </c>
      <c r="P17" s="529">
        <v>45866</v>
      </c>
      <c r="Q17" s="529">
        <v>45879</v>
      </c>
      <c r="R17" s="529">
        <v>45854</v>
      </c>
      <c r="S17" s="529">
        <v>45884</v>
      </c>
      <c r="T17" s="529">
        <v>45824</v>
      </c>
      <c r="U17" s="643">
        <v>45884</v>
      </c>
      <c r="V17" s="658">
        <v>8.5000000000000006E-2</v>
      </c>
      <c r="W17" s="518" t="s">
        <v>914</v>
      </c>
      <c r="X17" s="518"/>
      <c r="Y17" s="518"/>
    </row>
    <row r="18" spans="1:25" ht="15.75" x14ac:dyDescent="0.25">
      <c r="A18" s="218" t="s">
        <v>466</v>
      </c>
      <c r="B18" s="462" t="s">
        <v>497</v>
      </c>
      <c r="C18" s="463" t="s">
        <v>476</v>
      </c>
      <c r="D18" s="373"/>
      <c r="E18" s="373"/>
      <c r="F18" s="194" t="s">
        <v>569</v>
      </c>
      <c r="M18" s="528" t="str">
        <f t="shared" si="0"/>
        <v>20250017 - PROMO PERIOD REGULAR 17 (2025-08-11 thru 2025-08-24)</v>
      </c>
      <c r="N18" s="528">
        <v>20250017</v>
      </c>
      <c r="O18" s="463" t="s">
        <v>1044</v>
      </c>
      <c r="P18" s="529">
        <v>45880</v>
      </c>
      <c r="Q18" s="529">
        <v>45893</v>
      </c>
      <c r="R18" s="529">
        <v>45870</v>
      </c>
      <c r="S18" s="529">
        <v>45900</v>
      </c>
      <c r="T18" s="529">
        <v>45839</v>
      </c>
      <c r="U18" s="643">
        <v>45900</v>
      </c>
      <c r="V18" s="658">
        <v>9.0000000000000011E-2</v>
      </c>
      <c r="W18" s="518" t="s">
        <v>1123</v>
      </c>
      <c r="X18" s="518"/>
      <c r="Y18" s="518"/>
    </row>
    <row r="19" spans="1:25" ht="15.75" x14ac:dyDescent="0.25">
      <c r="A19" s="218" t="s">
        <v>19</v>
      </c>
      <c r="B19" s="462" t="s">
        <v>498</v>
      </c>
      <c r="C19" s="463" t="s">
        <v>478</v>
      </c>
      <c r="D19" s="373"/>
      <c r="E19" s="373"/>
      <c r="F19" s="194" t="s">
        <v>570</v>
      </c>
      <c r="M19" s="528" t="str">
        <f t="shared" si="0"/>
        <v>20250018 - PROMO PERIOD REGULAR 18 (2025-08-25 thru 2025-09-07)</v>
      </c>
      <c r="N19" s="528">
        <v>20250018</v>
      </c>
      <c r="O19" s="463" t="s">
        <v>1046</v>
      </c>
      <c r="P19" s="529">
        <v>45894</v>
      </c>
      <c r="Q19" s="529">
        <v>45907</v>
      </c>
      <c r="R19" s="529">
        <v>45885</v>
      </c>
      <c r="S19" s="529">
        <v>45915</v>
      </c>
      <c r="T19" s="529">
        <v>45854</v>
      </c>
      <c r="U19" s="643">
        <v>45915</v>
      </c>
      <c r="V19" s="658">
        <v>9.5000000000000015E-2</v>
      </c>
      <c r="W19" s="518" t="s">
        <v>1124</v>
      </c>
      <c r="X19" s="518"/>
      <c r="Y19" s="518"/>
    </row>
    <row r="20" spans="1:25" ht="15.75" x14ac:dyDescent="0.25">
      <c r="A20" s="218" t="s">
        <v>20</v>
      </c>
      <c r="B20" s="462" t="s">
        <v>499</v>
      </c>
      <c r="C20" s="463" t="s">
        <v>480</v>
      </c>
      <c r="D20" s="373"/>
      <c r="E20" s="373"/>
      <c r="F20" s="194" t="s">
        <v>571</v>
      </c>
      <c r="M20" s="528" t="str">
        <f t="shared" si="0"/>
        <v>20250019 - PROMO PERIOD REGULAR 19 (2025-09-08 thru 2025-09-21)</v>
      </c>
      <c r="N20" s="528">
        <v>20250019</v>
      </c>
      <c r="O20" s="463" t="s">
        <v>1048</v>
      </c>
      <c r="P20" s="529">
        <v>45908</v>
      </c>
      <c r="Q20" s="529">
        <v>45921</v>
      </c>
      <c r="R20" s="529">
        <v>45901</v>
      </c>
      <c r="S20" s="529">
        <v>45930</v>
      </c>
      <c r="T20" s="529">
        <v>45870</v>
      </c>
      <c r="U20" s="643">
        <v>45565</v>
      </c>
      <c r="V20" s="658">
        <v>0.10000000000000002</v>
      </c>
      <c r="W20" s="518" t="s">
        <v>1125</v>
      </c>
      <c r="X20" s="518"/>
      <c r="Y20" s="518"/>
    </row>
    <row r="21" spans="1:25" ht="15.75" x14ac:dyDescent="0.25">
      <c r="A21" s="218" t="s">
        <v>21</v>
      </c>
      <c r="B21" s="516" t="s">
        <v>500</v>
      </c>
      <c r="C21" s="463" t="s">
        <v>482</v>
      </c>
      <c r="F21" s="194" t="s">
        <v>572</v>
      </c>
      <c r="M21" s="528" t="str">
        <f t="shared" si="0"/>
        <v>20250020 - PROMO PERIOD REGULAR 20 (2025-09-22 thru 2025-10-05)</v>
      </c>
      <c r="N21" s="528">
        <v>20250020</v>
      </c>
      <c r="O21" s="463" t="s">
        <v>1050</v>
      </c>
      <c r="P21" s="529">
        <v>45922</v>
      </c>
      <c r="Q21" s="529">
        <v>45935</v>
      </c>
      <c r="R21" s="529">
        <v>45916</v>
      </c>
      <c r="S21" s="529">
        <v>45945</v>
      </c>
      <c r="T21" s="529">
        <v>45885</v>
      </c>
      <c r="U21" s="643">
        <v>45945</v>
      </c>
      <c r="V21" s="658">
        <v>0.10500000000000002</v>
      </c>
      <c r="W21" s="518" t="s">
        <v>1126</v>
      </c>
      <c r="X21" s="518"/>
      <c r="Y21" s="518"/>
    </row>
    <row r="22" spans="1:25" ht="15.75" x14ac:dyDescent="0.25">
      <c r="A22" s="218" t="s">
        <v>22</v>
      </c>
      <c r="B22" s="373"/>
      <c r="C22" s="373"/>
      <c r="F22" s="194" t="s">
        <v>573</v>
      </c>
      <c r="M22" s="528" t="str">
        <f t="shared" si="0"/>
        <v>20250021 - PROMO PERIOD REGULAR 21 (2025-10-06 thru 2025-10-19)</v>
      </c>
      <c r="N22" s="528">
        <v>20250021</v>
      </c>
      <c r="O22" s="463" t="s">
        <v>1052</v>
      </c>
      <c r="P22" s="529">
        <v>45936</v>
      </c>
      <c r="Q22" s="529">
        <v>45949</v>
      </c>
      <c r="R22" s="529">
        <v>45931</v>
      </c>
      <c r="S22" s="529">
        <v>45961</v>
      </c>
      <c r="T22" s="529">
        <v>45901</v>
      </c>
      <c r="U22" s="643">
        <v>45961</v>
      </c>
      <c r="V22" s="658">
        <v>0.11000000000000003</v>
      </c>
      <c r="W22" s="518" t="s">
        <v>1127</v>
      </c>
      <c r="X22" s="518"/>
      <c r="Y22" s="518"/>
    </row>
    <row r="23" spans="1:25" ht="15.75" x14ac:dyDescent="0.25">
      <c r="A23" s="218" t="s">
        <v>32</v>
      </c>
      <c r="F23" s="194" t="s">
        <v>574</v>
      </c>
      <c r="M23" s="528" t="str">
        <f t="shared" si="0"/>
        <v>20250022 - PROMO PERIOD REGULAR 22 (2025-10-20 thru 2025-11-02)</v>
      </c>
      <c r="N23" s="528">
        <v>20250022</v>
      </c>
      <c r="O23" s="463" t="s">
        <v>1054</v>
      </c>
      <c r="P23" s="529">
        <v>45950</v>
      </c>
      <c r="Q23" s="529">
        <v>45963</v>
      </c>
      <c r="R23" s="529">
        <v>45946</v>
      </c>
      <c r="S23" s="529">
        <v>45976</v>
      </c>
      <c r="T23" s="529">
        <v>45916</v>
      </c>
      <c r="U23" s="643">
        <v>45976</v>
      </c>
      <c r="V23" s="658">
        <v>0.11500000000000003</v>
      </c>
      <c r="W23" s="518" t="s">
        <v>1128</v>
      </c>
      <c r="X23" s="518"/>
      <c r="Y23" s="518"/>
    </row>
    <row r="24" spans="1:25" ht="15.75" x14ac:dyDescent="0.25">
      <c r="A24" s="218" t="s">
        <v>33</v>
      </c>
      <c r="B24" s="373"/>
      <c r="C24" s="373"/>
      <c r="D24" s="373"/>
      <c r="E24" s="373"/>
      <c r="F24" s="194" t="s">
        <v>575</v>
      </c>
      <c r="M24" s="528" t="str">
        <f t="shared" si="0"/>
        <v>20250023 - PROMO PERIOD REGULAR 23 (2025-11-03 thru 2025-11-16)</v>
      </c>
      <c r="N24" s="528">
        <v>20250023</v>
      </c>
      <c r="O24" s="463" t="s">
        <v>1056</v>
      </c>
      <c r="P24" s="529">
        <v>45964</v>
      </c>
      <c r="Q24" s="529">
        <v>45977</v>
      </c>
      <c r="R24" s="529">
        <v>45962</v>
      </c>
      <c r="S24" s="529">
        <v>45991</v>
      </c>
      <c r="T24" s="529">
        <v>45931</v>
      </c>
      <c r="U24" s="643">
        <v>45991</v>
      </c>
      <c r="V24" s="658">
        <v>0.12000000000000004</v>
      </c>
      <c r="W24" s="518" t="s">
        <v>1129</v>
      </c>
      <c r="X24" s="518"/>
      <c r="Y24" s="518"/>
    </row>
    <row r="25" spans="1:25" ht="15.75" x14ac:dyDescent="0.25">
      <c r="A25" s="218" t="s">
        <v>459</v>
      </c>
      <c r="F25" s="194" t="s">
        <v>576</v>
      </c>
      <c r="M25" s="528" t="str">
        <f t="shared" si="0"/>
        <v>20250024 - PROMO PERIOD REGULAR 24 (2025-11-17 thru 2025-11-30)</v>
      </c>
      <c r="N25" s="528">
        <v>20250024</v>
      </c>
      <c r="O25" s="463" t="s">
        <v>1058</v>
      </c>
      <c r="P25" s="529">
        <v>45978</v>
      </c>
      <c r="Q25" s="529">
        <v>45991</v>
      </c>
      <c r="R25" s="529">
        <v>45977</v>
      </c>
      <c r="S25" s="529">
        <v>46006</v>
      </c>
      <c r="T25" s="529">
        <v>45946</v>
      </c>
      <c r="U25" s="643">
        <v>46006</v>
      </c>
      <c r="V25" s="658">
        <v>0.12500000000000003</v>
      </c>
      <c r="W25" s="518" t="s">
        <v>1130</v>
      </c>
      <c r="X25" s="518"/>
      <c r="Y25" s="518"/>
    </row>
    <row r="26" spans="1:25" ht="15.75" x14ac:dyDescent="0.25">
      <c r="A26" s="373"/>
      <c r="B26" s="373"/>
      <c r="C26" s="373"/>
      <c r="D26" s="373"/>
      <c r="E26" s="373"/>
      <c r="F26" s="194" t="s">
        <v>577</v>
      </c>
      <c r="G26" s="373"/>
      <c r="K26" s="373"/>
      <c r="M26" s="528" t="str">
        <f t="shared" si="0"/>
        <v>20250025 - PROMO PERIOD REGULAR 25 (2025-12-01 thru 2025-12-14)</v>
      </c>
      <c r="N26" s="528">
        <v>20250025</v>
      </c>
      <c r="O26" s="463" t="s">
        <v>1060</v>
      </c>
      <c r="P26" s="529">
        <v>45992</v>
      </c>
      <c r="Q26" s="529">
        <v>46005</v>
      </c>
      <c r="R26" s="529">
        <v>45992</v>
      </c>
      <c r="S26" s="529">
        <v>46022</v>
      </c>
      <c r="T26" s="529">
        <v>45962</v>
      </c>
      <c r="U26" s="643">
        <v>46022</v>
      </c>
      <c r="V26" s="658">
        <v>0.13000000000000003</v>
      </c>
      <c r="W26" s="518" t="s">
        <v>1131</v>
      </c>
      <c r="X26" s="518"/>
      <c r="Y26" s="518"/>
    </row>
    <row r="27" spans="1:25" ht="15.75" x14ac:dyDescent="0.25">
      <c r="F27" s="194" t="s">
        <v>578</v>
      </c>
      <c r="M27" s="528" t="str">
        <f t="shared" si="0"/>
        <v>20250026 - PROMO PERIOD REGULAR 26 (2025-12-15 thru 2025-12-28)</v>
      </c>
      <c r="N27" s="528">
        <v>20250026</v>
      </c>
      <c r="O27" s="463" t="s">
        <v>1062</v>
      </c>
      <c r="P27" s="529">
        <v>46006</v>
      </c>
      <c r="Q27" s="529">
        <v>46019</v>
      </c>
      <c r="R27" s="529">
        <v>46007</v>
      </c>
      <c r="S27" s="529">
        <v>46037</v>
      </c>
      <c r="T27" s="529">
        <v>45977</v>
      </c>
      <c r="U27" s="643">
        <v>46037</v>
      </c>
      <c r="V27" s="658">
        <v>0.13500000000000004</v>
      </c>
      <c r="W27" s="518" t="s">
        <v>1132</v>
      </c>
      <c r="X27" s="518"/>
      <c r="Y27" s="518"/>
    </row>
    <row r="28" spans="1:25" ht="15.75" x14ac:dyDescent="0.25">
      <c r="A28" s="373"/>
      <c r="B28" s="373"/>
      <c r="C28" s="373"/>
      <c r="D28" s="373"/>
      <c r="E28" s="373"/>
      <c r="F28" s="194" t="s">
        <v>579</v>
      </c>
      <c r="G28" s="373"/>
      <c r="M28" s="528" t="str">
        <f t="shared" si="0"/>
        <v>20250030 - VALENTINE'S DAY (2025-01-02 thru 2025-02-14)</v>
      </c>
      <c r="N28" s="528">
        <v>20250030</v>
      </c>
      <c r="O28" s="463" t="s">
        <v>978</v>
      </c>
      <c r="P28" s="529">
        <v>45659</v>
      </c>
      <c r="Q28" s="529">
        <v>45702</v>
      </c>
      <c r="R28" s="529">
        <v>45642</v>
      </c>
      <c r="S28" s="529">
        <v>45716</v>
      </c>
      <c r="T28" s="529">
        <v>45566</v>
      </c>
      <c r="U28" s="643">
        <v>45716</v>
      </c>
      <c r="V28" s="658">
        <v>0.14000000000000004</v>
      </c>
      <c r="W28" s="518" t="s">
        <v>1133</v>
      </c>
      <c r="X28" s="518"/>
      <c r="Y28" s="518"/>
    </row>
    <row r="29" spans="1:25" ht="15.75" x14ac:dyDescent="0.25">
      <c r="A29" s="373"/>
      <c r="B29" s="373"/>
      <c r="C29" s="373"/>
      <c r="D29" s="373"/>
      <c r="E29" s="373"/>
      <c r="F29" s="194" t="s">
        <v>580</v>
      </c>
      <c r="M29" s="528" t="str">
        <f t="shared" si="0"/>
        <v>20250031 - EASTER  (April 20) (2025-02-15 thru 2025-04-20)</v>
      </c>
      <c r="N29" s="528">
        <v>20250031</v>
      </c>
      <c r="O29" s="463" t="s">
        <v>986</v>
      </c>
      <c r="P29" s="529">
        <v>45703</v>
      </c>
      <c r="Q29" s="529">
        <v>45767</v>
      </c>
      <c r="R29" s="529">
        <v>45689</v>
      </c>
      <c r="S29" s="529">
        <v>45777</v>
      </c>
      <c r="T29" s="529">
        <v>45612</v>
      </c>
      <c r="U29" s="643">
        <v>45777</v>
      </c>
      <c r="V29" s="658">
        <v>0.14500000000000005</v>
      </c>
      <c r="W29" s="518" t="s">
        <v>1134</v>
      </c>
      <c r="X29" s="518"/>
      <c r="Y29" s="518"/>
    </row>
    <row r="30" spans="1:25" ht="15.75" x14ac:dyDescent="0.25">
      <c r="A30" s="373"/>
      <c r="B30" s="373"/>
      <c r="C30" s="373"/>
      <c r="D30" s="373"/>
      <c r="E30" s="373"/>
      <c r="F30" s="194" t="s">
        <v>581</v>
      </c>
      <c r="J30" s="373"/>
      <c r="K30" s="373"/>
      <c r="L30" s="373"/>
      <c r="M30" s="528" t="str">
        <f t="shared" si="0"/>
        <v>20250032 - MOTHER'S DAY (May 11) (2025-04-16 thru 2025-05-11)</v>
      </c>
      <c r="N30" s="528">
        <v>20250032</v>
      </c>
      <c r="O30" s="463" t="s">
        <v>1001</v>
      </c>
      <c r="P30" s="529">
        <v>45763</v>
      </c>
      <c r="Q30" s="529">
        <v>45788</v>
      </c>
      <c r="R30" s="529">
        <v>45748</v>
      </c>
      <c r="S30" s="529">
        <v>45792</v>
      </c>
      <c r="T30" s="529">
        <v>45673</v>
      </c>
      <c r="U30" s="643">
        <v>45792</v>
      </c>
      <c r="V30" s="658">
        <v>0.15000000000000005</v>
      </c>
      <c r="W30" s="518" t="s">
        <v>1135</v>
      </c>
      <c r="X30" s="518"/>
      <c r="Y30" s="518"/>
    </row>
    <row r="31" spans="1:25" ht="15.75" x14ac:dyDescent="0.25">
      <c r="F31" s="195" t="s">
        <v>582</v>
      </c>
      <c r="M31" s="528" t="str">
        <f t="shared" si="0"/>
        <v>20250033 - FATHER'S DAY  (June 15) (2025-05-16 thru 2025-06-15)</v>
      </c>
      <c r="N31" s="528">
        <v>20250033</v>
      </c>
      <c r="O31" s="463" t="s">
        <v>1010</v>
      </c>
      <c r="P31" s="529">
        <v>45793</v>
      </c>
      <c r="Q31" s="529">
        <v>45823</v>
      </c>
      <c r="R31" s="529">
        <v>45778</v>
      </c>
      <c r="S31" s="529">
        <v>45838</v>
      </c>
      <c r="T31" s="529">
        <v>45704</v>
      </c>
      <c r="U31" s="643">
        <v>45838</v>
      </c>
      <c r="V31" s="658">
        <v>0.15500000000000005</v>
      </c>
      <c r="W31" s="518" t="s">
        <v>1136</v>
      </c>
      <c r="X31" s="518"/>
      <c r="Y31" s="518"/>
    </row>
    <row r="32" spans="1:25" ht="15.75" x14ac:dyDescent="0.25">
      <c r="A32" s="373"/>
      <c r="B32" s="373"/>
      <c r="C32" s="373"/>
      <c r="D32" s="373"/>
      <c r="E32" s="373"/>
      <c r="F32" s="196" t="s">
        <v>583</v>
      </c>
      <c r="M32" s="528" t="str">
        <f t="shared" si="0"/>
        <v>20250034 - HALLOWEEN DAY  (October 31) (2025-08-01 thru 2025-10-31)</v>
      </c>
      <c r="N32" s="528">
        <v>20250034</v>
      </c>
      <c r="O32" s="463" t="s">
        <v>1024</v>
      </c>
      <c r="P32" s="529">
        <v>45870</v>
      </c>
      <c r="Q32" s="529">
        <v>45961</v>
      </c>
      <c r="R32" s="529">
        <v>45870</v>
      </c>
      <c r="S32" s="529">
        <v>45976</v>
      </c>
      <c r="T32" s="529">
        <v>45778</v>
      </c>
      <c r="U32" s="643">
        <v>45976</v>
      </c>
      <c r="V32" s="658">
        <v>0.16000000000000006</v>
      </c>
      <c r="W32" s="518" t="s">
        <v>1137</v>
      </c>
      <c r="X32" s="518"/>
      <c r="Y32" s="518"/>
    </row>
    <row r="33" spans="6:25" ht="15.75" x14ac:dyDescent="0.25">
      <c r="F33" s="196" t="s">
        <v>584</v>
      </c>
      <c r="M33" s="528" t="str">
        <f t="shared" si="0"/>
        <v>20250035 - SEVERE WEATHER 2025 (2025-04-01 thru 2025-10-31)</v>
      </c>
      <c r="N33" s="528">
        <v>20250035</v>
      </c>
      <c r="O33" s="463" t="s">
        <v>997</v>
      </c>
      <c r="P33" s="529">
        <v>45748</v>
      </c>
      <c r="Q33" s="529">
        <v>45961</v>
      </c>
      <c r="R33" s="529">
        <v>45732</v>
      </c>
      <c r="S33" s="529">
        <v>45961</v>
      </c>
      <c r="T33" s="529">
        <v>45658</v>
      </c>
      <c r="U33" s="643">
        <v>45961</v>
      </c>
      <c r="V33" s="658">
        <v>0.16500000000000006</v>
      </c>
      <c r="W33" s="518"/>
      <c r="X33" s="518"/>
      <c r="Y33" s="518"/>
    </row>
    <row r="34" spans="6:25" ht="15.75" x14ac:dyDescent="0.25">
      <c r="F34" s="196" t="s">
        <v>585</v>
      </c>
      <c r="M34" s="528" t="str">
        <f t="shared" si="0"/>
        <v>20250036 - HEALTHY PET SUMMER EVENT 2023 (2025-05-05 thru 2025-06-29)</v>
      </c>
      <c r="N34" s="528">
        <v>20250036</v>
      </c>
      <c r="O34" s="463" t="s">
        <v>1008</v>
      </c>
      <c r="P34" s="529">
        <v>45782</v>
      </c>
      <c r="Q34" s="529">
        <v>45837</v>
      </c>
      <c r="R34" s="529">
        <v>45778</v>
      </c>
      <c r="S34" s="529">
        <v>45853</v>
      </c>
      <c r="T34" s="529">
        <v>45704</v>
      </c>
      <c r="U34" s="643">
        <v>45853</v>
      </c>
      <c r="V34" s="658">
        <v>0.17000000000000007</v>
      </c>
      <c r="W34" s="518"/>
      <c r="X34" s="518"/>
      <c r="Y34" s="518"/>
    </row>
    <row r="35" spans="6:25" ht="15.75" x14ac:dyDescent="0.25">
      <c r="F35" s="196" t="s">
        <v>586</v>
      </c>
      <c r="M35" s="528" t="str">
        <f t="shared" si="0"/>
        <v>20250038 - HEALTHY PET FALL EVENT 2025 (2025-08-25 thru 2025-09-21)</v>
      </c>
      <c r="N35" s="528">
        <v>20250038</v>
      </c>
      <c r="O35" s="463" t="s">
        <v>1027</v>
      </c>
      <c r="P35" s="529">
        <v>45894</v>
      </c>
      <c r="Q35" s="529">
        <v>45921</v>
      </c>
      <c r="R35" s="529">
        <v>45885</v>
      </c>
      <c r="S35" s="529">
        <v>45930</v>
      </c>
      <c r="T35" s="529">
        <v>45824</v>
      </c>
      <c r="U35" s="643">
        <v>45930</v>
      </c>
      <c r="V35" s="658">
        <v>0.17500000000000007</v>
      </c>
      <c r="W35" s="518"/>
      <c r="X35" s="518"/>
      <c r="Y35" s="518"/>
    </row>
    <row r="36" spans="6:25" ht="15.75" x14ac:dyDescent="0.25">
      <c r="F36" s="196" t="s">
        <v>587</v>
      </c>
      <c r="M36" s="528" t="str">
        <f t="shared" si="0"/>
        <v>20250039 - BEVERAGE SUMMER EVENT 2025 (2025-05-01 thru 2025-09-30)</v>
      </c>
      <c r="N36" s="528">
        <v>20250039</v>
      </c>
      <c r="O36" s="463" t="s">
        <v>1004</v>
      </c>
      <c r="P36" s="529">
        <v>45778</v>
      </c>
      <c r="Q36" s="529">
        <v>45930</v>
      </c>
      <c r="R36" s="529">
        <v>45778</v>
      </c>
      <c r="S36" s="529">
        <v>45930</v>
      </c>
      <c r="T36" s="529">
        <v>45717</v>
      </c>
      <c r="U36" s="643">
        <v>45930</v>
      </c>
      <c r="V36" s="658">
        <v>0.18000000000000008</v>
      </c>
      <c r="W36" s="518"/>
      <c r="X36" s="518"/>
      <c r="Y36" s="518"/>
    </row>
    <row r="37" spans="6:25" ht="15.75" x14ac:dyDescent="0.25">
      <c r="F37" s="196" t="s">
        <v>588</v>
      </c>
      <c r="M37" s="528" t="str">
        <f t="shared" si="0"/>
        <v>20250040 - WINTER COCOA/CIDER 2025 (2025-10-01 thru 2026-03-31)</v>
      </c>
      <c r="N37" s="528">
        <v>20250040</v>
      </c>
      <c r="O37" s="463" t="s">
        <v>1029</v>
      </c>
      <c r="P37" s="529">
        <v>45931</v>
      </c>
      <c r="Q37" s="529">
        <v>46112</v>
      </c>
      <c r="R37" s="529">
        <v>45916</v>
      </c>
      <c r="S37" s="529">
        <v>46112</v>
      </c>
      <c r="T37" s="529">
        <v>45839</v>
      </c>
      <c r="U37" s="643">
        <v>46112</v>
      </c>
      <c r="V37" s="658">
        <v>0.18500000000000008</v>
      </c>
      <c r="W37" s="518"/>
      <c r="X37" s="518"/>
      <c r="Y37" s="518"/>
    </row>
    <row r="38" spans="6:25" ht="15.75" x14ac:dyDescent="0.25">
      <c r="F38" s="196" t="s">
        <v>589</v>
      </c>
      <c r="M38" s="528" t="str">
        <f t="shared" si="0"/>
        <v>20250041 - EASTER HAMS 2025 (2025-03-24 thru 2025-04-20)</v>
      </c>
      <c r="N38" s="528">
        <v>20250041</v>
      </c>
      <c r="O38" s="463" t="s">
        <v>995</v>
      </c>
      <c r="P38" s="529">
        <v>45740</v>
      </c>
      <c r="Q38" s="529">
        <v>45767</v>
      </c>
      <c r="R38" s="529">
        <v>45704</v>
      </c>
      <c r="S38" s="529">
        <v>45777</v>
      </c>
      <c r="T38" s="529">
        <v>45658</v>
      </c>
      <c r="U38" s="643">
        <v>45777</v>
      </c>
      <c r="V38" s="658">
        <v>0.19000000000000009</v>
      </c>
      <c r="W38" s="518"/>
      <c r="X38" s="518"/>
      <c r="Y38" s="518"/>
    </row>
    <row r="39" spans="6:25" ht="15.75" x14ac:dyDescent="0.25">
      <c r="F39" s="196" t="s">
        <v>590</v>
      </c>
      <c r="M39" s="528" t="str">
        <f t="shared" si="0"/>
        <v>20250042 - PASSOVER  (April 12 - 20) (2025-03-17 thru 2025-04-20)</v>
      </c>
      <c r="N39" s="528">
        <v>20250042</v>
      </c>
      <c r="O39" s="463" t="s">
        <v>993</v>
      </c>
      <c r="P39" s="529">
        <v>45733</v>
      </c>
      <c r="Q39" s="529">
        <v>45767</v>
      </c>
      <c r="R39" s="529">
        <v>45717</v>
      </c>
      <c r="S39" s="529">
        <v>45777</v>
      </c>
      <c r="T39" s="529">
        <v>45642</v>
      </c>
      <c r="U39" s="643">
        <v>45777</v>
      </c>
      <c r="V39" s="658">
        <v>0.19500000000000009</v>
      </c>
      <c r="W39" s="518"/>
      <c r="X39" s="518"/>
      <c r="Y39" s="518"/>
    </row>
    <row r="40" spans="6:25" ht="15.75" x14ac:dyDescent="0.25">
      <c r="F40" s="196" t="s">
        <v>591</v>
      </c>
      <c r="M40" s="528" t="str">
        <f t="shared" si="0"/>
        <v>20250046 - HEALTH &amp; WELLNESS EXPO EVENT SUMMER  (2025-06-16 thru 2025-06-29)</v>
      </c>
      <c r="N40" s="528">
        <v>20250046</v>
      </c>
      <c r="O40" s="463" t="s">
        <v>1016</v>
      </c>
      <c r="P40" s="529">
        <v>45824</v>
      </c>
      <c r="Q40" s="529">
        <v>45837</v>
      </c>
      <c r="R40" s="529">
        <v>45824</v>
      </c>
      <c r="S40" s="529">
        <v>45853</v>
      </c>
      <c r="T40" s="529">
        <v>45793</v>
      </c>
      <c r="U40" s="643">
        <v>45853</v>
      </c>
      <c r="V40" s="658">
        <v>0.20000000000000009</v>
      </c>
      <c r="W40" s="518"/>
      <c r="X40" s="518"/>
      <c r="Y40" s="518"/>
    </row>
    <row r="41" spans="6:25" ht="15.75" x14ac:dyDescent="0.25">
      <c r="F41" s="196" t="s">
        <v>592</v>
      </c>
      <c r="M41" s="528" t="str">
        <f t="shared" si="0"/>
        <v>20250048 - HEALTH &amp; WELLNESS EXPO EVENT WINTER (2025-01-13 thru 2025-01-26)</v>
      </c>
      <c r="N41" s="528">
        <v>20250048</v>
      </c>
      <c r="O41" s="463" t="s">
        <v>980</v>
      </c>
      <c r="P41" s="529">
        <v>45670</v>
      </c>
      <c r="Q41" s="529">
        <v>45683</v>
      </c>
      <c r="R41" s="529">
        <v>45658</v>
      </c>
      <c r="S41" s="529">
        <v>45688</v>
      </c>
      <c r="T41" s="529">
        <v>45627</v>
      </c>
      <c r="U41" s="643">
        <v>45688</v>
      </c>
      <c r="V41" s="658">
        <v>0.2050000000000001</v>
      </c>
      <c r="W41" s="518"/>
      <c r="X41" s="518"/>
      <c r="Y41" s="518"/>
    </row>
    <row r="42" spans="6:25" ht="15.75" x14ac:dyDescent="0.25">
      <c r="F42" s="196" t="s">
        <v>593</v>
      </c>
      <c r="M42" s="528" t="str">
        <f t="shared" si="0"/>
        <v>20250054 - MAY SIDEWALK SALE 2025 (2025-05-01 thru 2025-05-31)</v>
      </c>
      <c r="N42" s="528">
        <v>20250054</v>
      </c>
      <c r="O42" s="463" t="s">
        <v>1005</v>
      </c>
      <c r="P42" s="529">
        <v>45778</v>
      </c>
      <c r="Q42" s="529">
        <v>45808</v>
      </c>
      <c r="R42" s="529">
        <v>45763</v>
      </c>
      <c r="S42" s="529">
        <v>45808</v>
      </c>
      <c r="T42" s="529">
        <v>45717</v>
      </c>
      <c r="U42" s="643">
        <v>45808</v>
      </c>
      <c r="V42" s="658">
        <v>0.2100000000000001</v>
      </c>
      <c r="W42" s="518"/>
      <c r="X42" s="518"/>
      <c r="Y42" s="518"/>
    </row>
    <row r="43" spans="6:25" ht="15.75" x14ac:dyDescent="0.25">
      <c r="F43" s="196" t="s">
        <v>594</v>
      </c>
      <c r="M43" s="528" t="str">
        <f t="shared" si="0"/>
        <v>20250055 - SEPTEMBER SIDEWALK SALE 2025 (2025-09-01 thru 2025-09-30)</v>
      </c>
      <c r="N43" s="528">
        <v>20250055</v>
      </c>
      <c r="O43" s="463" t="s">
        <v>1028</v>
      </c>
      <c r="P43" s="529">
        <v>45901</v>
      </c>
      <c r="Q43" s="529">
        <v>45930</v>
      </c>
      <c r="R43" s="529">
        <v>45885</v>
      </c>
      <c r="S43" s="529">
        <v>45930</v>
      </c>
      <c r="T43" s="529">
        <v>45839</v>
      </c>
      <c r="U43" s="643">
        <v>45930</v>
      </c>
      <c r="V43" s="658">
        <v>0.21500000000000011</v>
      </c>
      <c r="W43" s="518"/>
      <c r="X43" s="518"/>
      <c r="Y43" s="518"/>
    </row>
    <row r="44" spans="6:25" ht="15.75" x14ac:dyDescent="0.25">
      <c r="F44" s="196" t="s">
        <v>595</v>
      </c>
      <c r="M44" s="528" t="str">
        <f t="shared" si="0"/>
        <v>20250056 - ANNUAL CLUB PACK UPDATE 2025 ACP (2025-01-01 thru 2025-12-31)</v>
      </c>
      <c r="N44" s="528">
        <v>20250056</v>
      </c>
      <c r="O44" s="463" t="s">
        <v>1200</v>
      </c>
      <c r="P44" s="529">
        <v>45658</v>
      </c>
      <c r="Q44" s="529">
        <v>46022</v>
      </c>
      <c r="R44" s="529"/>
      <c r="S44" s="529"/>
      <c r="T44" s="529">
        <v>45566</v>
      </c>
      <c r="U44" s="643">
        <v>46022</v>
      </c>
      <c r="V44" s="658">
        <v>0.22000000000000011</v>
      </c>
      <c r="W44" s="518"/>
      <c r="X44" s="518"/>
      <c r="Y44" s="518"/>
    </row>
    <row r="45" spans="6:25" ht="15.75" x14ac:dyDescent="0.25">
      <c r="F45" s="196" t="s">
        <v>596</v>
      </c>
      <c r="M45" s="528" t="str">
        <f t="shared" si="0"/>
        <v>20250057 - FALL/WINTER  CLUB PACK UPDATE 2025  FWCP (2025-10-01 thru 2026-03-31)</v>
      </c>
      <c r="N45" s="528">
        <v>20250057</v>
      </c>
      <c r="O45" s="463" t="s">
        <v>1030</v>
      </c>
      <c r="P45" s="529">
        <v>45931</v>
      </c>
      <c r="Q45" s="529">
        <v>46112</v>
      </c>
      <c r="R45" s="529"/>
      <c r="S45" s="529"/>
      <c r="T45" s="529">
        <v>45839</v>
      </c>
      <c r="U45" s="643">
        <v>46112</v>
      </c>
      <c r="V45" s="658">
        <v>0.22500000000000012</v>
      </c>
      <c r="W45" s="518"/>
      <c r="X45" s="518"/>
      <c r="Y45" s="518"/>
    </row>
    <row r="46" spans="6:25" ht="15.75" x14ac:dyDescent="0.25">
      <c r="F46" s="196" t="s">
        <v>597</v>
      </c>
      <c r="M46" s="528" t="str">
        <f t="shared" si="0"/>
        <v>20250058 - SPRING/SUMMER CLUB PACK UPDATE 2025  SSCP (2025-04-01 thru 2025-09-30)</v>
      </c>
      <c r="N46" s="528">
        <v>20250058</v>
      </c>
      <c r="O46" s="463" t="s">
        <v>998</v>
      </c>
      <c r="P46" s="529">
        <v>45748</v>
      </c>
      <c r="Q46" s="529">
        <v>45930</v>
      </c>
      <c r="R46" s="529"/>
      <c r="S46" s="529"/>
      <c r="T46" s="529">
        <v>45658</v>
      </c>
      <c r="U46" s="643">
        <v>45930</v>
      </c>
      <c r="V46" s="658">
        <v>0.23000000000000012</v>
      </c>
      <c r="W46" s="518"/>
      <c r="X46" s="518"/>
      <c r="Y46" s="518"/>
    </row>
    <row r="47" spans="6:25" ht="15.75" x14ac:dyDescent="0.25">
      <c r="F47" s="196" t="s">
        <v>598</v>
      </c>
      <c r="M47" s="528" t="str">
        <f t="shared" si="0"/>
        <v>20250060 - SINUS/ALLERGY SPRING 2025 (2025-03-01 thru 2025-04-30)</v>
      </c>
      <c r="N47" s="528">
        <v>20250060</v>
      </c>
      <c r="O47" s="463" t="s">
        <v>989</v>
      </c>
      <c r="P47" s="529">
        <v>45717</v>
      </c>
      <c r="Q47" s="529">
        <v>45777</v>
      </c>
      <c r="R47" s="529">
        <v>45717</v>
      </c>
      <c r="S47" s="529">
        <v>45777</v>
      </c>
      <c r="T47" s="529">
        <v>45704</v>
      </c>
      <c r="U47" s="643">
        <v>45777</v>
      </c>
      <c r="V47" s="658">
        <v>0.23500000000000013</v>
      </c>
      <c r="W47" s="518"/>
      <c r="X47" s="518"/>
      <c r="Y47" s="518"/>
    </row>
    <row r="48" spans="6:25" ht="15.75" x14ac:dyDescent="0.25">
      <c r="F48" s="196" t="s">
        <v>599</v>
      </c>
      <c r="M48" s="528" t="str">
        <f t="shared" si="0"/>
        <v>20250061 - SUN CARE 2025 (2025-03-01 thru 2026-02-28)</v>
      </c>
      <c r="N48" s="528">
        <v>20250061</v>
      </c>
      <c r="O48" s="463" t="s">
        <v>990</v>
      </c>
      <c r="P48" s="529">
        <v>45717</v>
      </c>
      <c r="Q48" s="529">
        <v>46081</v>
      </c>
      <c r="R48" s="529">
        <v>45352</v>
      </c>
      <c r="S48" s="529">
        <v>46081</v>
      </c>
      <c r="T48" s="529">
        <v>45642</v>
      </c>
      <c r="U48" s="643">
        <v>46081</v>
      </c>
      <c r="V48" s="658">
        <v>0.24000000000000013</v>
      </c>
      <c r="W48" s="518"/>
      <c r="X48" s="518"/>
      <c r="Y48" s="518"/>
    </row>
    <row r="49" spans="6:25" ht="15.75" x14ac:dyDescent="0.25">
      <c r="F49" s="196" t="s">
        <v>600</v>
      </c>
      <c r="M49" s="528" t="str">
        <f t="shared" si="0"/>
        <v>20250062 - FIRST AID RACK 2025 (2025-05-01 thru 2025-07-31)</v>
      </c>
      <c r="N49" s="528">
        <v>20250062</v>
      </c>
      <c r="O49" s="463" t="s">
        <v>1006</v>
      </c>
      <c r="P49" s="529">
        <v>45778</v>
      </c>
      <c r="Q49" s="529">
        <v>45869</v>
      </c>
      <c r="R49" s="529">
        <v>45778</v>
      </c>
      <c r="S49" s="529">
        <v>45869</v>
      </c>
      <c r="T49" s="529">
        <v>45763</v>
      </c>
      <c r="U49" s="643">
        <v>45869</v>
      </c>
      <c r="V49" s="658">
        <v>0.24500000000000013</v>
      </c>
      <c r="W49" s="518"/>
      <c r="X49" s="518"/>
      <c r="Y49" s="518"/>
    </row>
    <row r="50" spans="6:25" ht="15.75" x14ac:dyDescent="0.25">
      <c r="F50" s="196" t="s">
        <v>601</v>
      </c>
      <c r="M50" s="528" t="str">
        <f t="shared" si="0"/>
        <v>20250063 - SINUS/ALLERGY FALL 2025 (2025-08-01 thru 2025-09-30)</v>
      </c>
      <c r="N50" s="528">
        <v>20250063</v>
      </c>
      <c r="O50" s="463" t="s">
        <v>1025</v>
      </c>
      <c r="P50" s="529">
        <v>45870</v>
      </c>
      <c r="Q50" s="529">
        <v>45930</v>
      </c>
      <c r="R50" s="529">
        <v>45870</v>
      </c>
      <c r="S50" s="529">
        <v>45930</v>
      </c>
      <c r="T50" s="529">
        <v>45854</v>
      </c>
      <c r="U50" s="643">
        <v>45930</v>
      </c>
      <c r="V50" s="658">
        <v>0.25000000000000011</v>
      </c>
      <c r="W50" s="518"/>
      <c r="X50" s="518"/>
      <c r="Y50" s="518"/>
    </row>
    <row r="51" spans="6:25" ht="15.75" x14ac:dyDescent="0.25">
      <c r="F51" s="196" t="s">
        <v>602</v>
      </c>
      <c r="M51" s="528" t="str">
        <f t="shared" si="0"/>
        <v>20250064 - COUGH/COLD 2025 (2025-10-01 thru 2026-02-28)</v>
      </c>
      <c r="N51" s="528">
        <v>20250064</v>
      </c>
      <c r="O51" s="463" t="s">
        <v>1031</v>
      </c>
      <c r="P51" s="529">
        <v>45931</v>
      </c>
      <c r="Q51" s="529">
        <v>46081</v>
      </c>
      <c r="R51" s="529">
        <v>45931</v>
      </c>
      <c r="S51" s="529">
        <v>46081</v>
      </c>
      <c r="T51" s="529">
        <v>45916</v>
      </c>
      <c r="U51" s="643">
        <v>46081</v>
      </c>
      <c r="V51" s="658">
        <v>0.25500000000000012</v>
      </c>
      <c r="W51" s="518"/>
      <c r="X51" s="518"/>
      <c r="Y51" s="518"/>
    </row>
    <row r="52" spans="6:25" ht="15.75" x14ac:dyDescent="0.25">
      <c r="F52" s="196" t="s">
        <v>603</v>
      </c>
      <c r="M52" s="528" t="str">
        <f t="shared" si="0"/>
        <v>20250090 - INTERNATIONAL 2025 (2025-10-06 thru 2025-12-25)</v>
      </c>
      <c r="N52" s="528">
        <v>20250090</v>
      </c>
      <c r="O52" s="463" t="s">
        <v>1033</v>
      </c>
      <c r="P52" s="529">
        <v>45936</v>
      </c>
      <c r="Q52" s="529">
        <v>46016</v>
      </c>
      <c r="R52" s="529">
        <v>45931</v>
      </c>
      <c r="S52" s="529">
        <v>46037</v>
      </c>
      <c r="T52" s="529">
        <v>45809</v>
      </c>
      <c r="U52" s="643">
        <v>46037</v>
      </c>
      <c r="V52" s="658">
        <v>0.26000000000000012</v>
      </c>
      <c r="W52" s="518"/>
      <c r="X52" s="518"/>
      <c r="Y52" s="518"/>
    </row>
    <row r="53" spans="6:25" ht="15.75" x14ac:dyDescent="0.25">
      <c r="F53" s="196" t="s">
        <v>604</v>
      </c>
      <c r="M53" s="528" t="str">
        <f t="shared" si="0"/>
        <v>20250091 - CHILL/FREEZE/PREPACKED MEAT 2025 (2025-10-06 thru 2025-12-25)</v>
      </c>
      <c r="N53" s="528">
        <v>20250091</v>
      </c>
      <c r="O53" s="463" t="s">
        <v>1034</v>
      </c>
      <c r="P53" s="529">
        <v>45936</v>
      </c>
      <c r="Q53" s="529">
        <v>46016</v>
      </c>
      <c r="R53" s="529">
        <v>45931</v>
      </c>
      <c r="S53" s="529">
        <v>46037</v>
      </c>
      <c r="T53" s="529">
        <v>45839</v>
      </c>
      <c r="U53" s="643">
        <v>46037</v>
      </c>
      <c r="V53" s="658">
        <v>0.26500000000000012</v>
      </c>
      <c r="W53" s="518"/>
      <c r="X53" s="518"/>
      <c r="Y53" s="518"/>
    </row>
    <row r="54" spans="6:25" ht="15.75" x14ac:dyDescent="0.25">
      <c r="F54" s="196" t="s">
        <v>605</v>
      </c>
      <c r="M54" s="528" t="str">
        <f t="shared" si="0"/>
        <v>20250092 - COOKIES/CRACKERS/FRUITCAKE 2025 (2025-10-06 thru 2025-12-25)</v>
      </c>
      <c r="N54" s="528">
        <v>20250092</v>
      </c>
      <c r="O54" s="463" t="s">
        <v>1035</v>
      </c>
      <c r="P54" s="529">
        <v>45936</v>
      </c>
      <c r="Q54" s="529">
        <v>46016</v>
      </c>
      <c r="R54" s="529">
        <v>45931</v>
      </c>
      <c r="S54" s="529">
        <v>46037</v>
      </c>
      <c r="T54" s="529">
        <v>45839</v>
      </c>
      <c r="U54" s="643">
        <v>46037</v>
      </c>
      <c r="V54" s="658">
        <v>0.27000000000000013</v>
      </c>
      <c r="W54" s="518"/>
      <c r="X54" s="518"/>
      <c r="Y54" s="518"/>
    </row>
    <row r="55" spans="6:25" ht="15.75" x14ac:dyDescent="0.25">
      <c r="F55" s="196" t="s">
        <v>606</v>
      </c>
      <c r="M55" s="528" t="str">
        <f t="shared" si="0"/>
        <v>20250093 - GIFT PACKS/HBC GIFT PACKS 2025 (2025-10-06 thru 2025-12-25)</v>
      </c>
      <c r="N55" s="528">
        <v>20250093</v>
      </c>
      <c r="O55" s="463" t="s">
        <v>1036</v>
      </c>
      <c r="P55" s="529">
        <v>45936</v>
      </c>
      <c r="Q55" s="529">
        <v>46016</v>
      </c>
      <c r="R55" s="529">
        <v>45931</v>
      </c>
      <c r="S55" s="529">
        <v>46037</v>
      </c>
      <c r="T55" s="529">
        <v>45839</v>
      </c>
      <c r="U55" s="643">
        <v>46037</v>
      </c>
      <c r="V55" s="658">
        <v>0.27500000000000013</v>
      </c>
      <c r="W55" s="518"/>
      <c r="X55" s="518"/>
      <c r="Y55" s="518"/>
    </row>
    <row r="56" spans="6:25" ht="15.75" x14ac:dyDescent="0.25">
      <c r="F56" s="196" t="s">
        <v>607</v>
      </c>
      <c r="M56" s="528" t="str">
        <f t="shared" si="0"/>
        <v>20250094 - NONFOOD 2025 (2025-10-06 thru 2025-12-25)</v>
      </c>
      <c r="N56" s="528">
        <v>20250094</v>
      </c>
      <c r="O56" s="463" t="s">
        <v>1037</v>
      </c>
      <c r="P56" s="529">
        <v>45936</v>
      </c>
      <c r="Q56" s="529">
        <v>46016</v>
      </c>
      <c r="R56" s="529">
        <v>45931</v>
      </c>
      <c r="S56" s="529">
        <v>46037</v>
      </c>
      <c r="T56" s="529">
        <v>45839</v>
      </c>
      <c r="U56" s="643">
        <v>46037</v>
      </c>
      <c r="V56" s="658">
        <v>0.28000000000000014</v>
      </c>
      <c r="W56" s="518"/>
      <c r="X56" s="518"/>
      <c r="Y56" s="518"/>
    </row>
    <row r="57" spans="6:25" ht="15.75" x14ac:dyDescent="0.25">
      <c r="F57" s="196" t="s">
        <v>608</v>
      </c>
      <c r="M57" s="528" t="str">
        <f t="shared" si="0"/>
        <v>20250095 - BAKING 2025 (2025-10-06 thru 2025-12-25)</v>
      </c>
      <c r="N57" s="528">
        <v>20250095</v>
      </c>
      <c r="O57" s="463" t="s">
        <v>1038</v>
      </c>
      <c r="P57" s="529">
        <v>45936</v>
      </c>
      <c r="Q57" s="529">
        <v>46016</v>
      </c>
      <c r="R57" s="529">
        <v>45931</v>
      </c>
      <c r="S57" s="529">
        <v>46037</v>
      </c>
      <c r="T57" s="529">
        <v>45839</v>
      </c>
      <c r="U57" s="643">
        <v>46037</v>
      </c>
      <c r="V57" s="658">
        <v>0.28500000000000014</v>
      </c>
      <c r="W57" s="518"/>
      <c r="X57" s="518"/>
      <c r="Y57" s="518"/>
    </row>
    <row r="58" spans="6:25" ht="15.75" x14ac:dyDescent="0.25">
      <c r="F58" s="196" t="s">
        <v>609</v>
      </c>
      <c r="M58" s="528" t="str">
        <f t="shared" si="0"/>
        <v>20250096 - CANDY 2025 (2025-11-03 thru 2025-12-25)</v>
      </c>
      <c r="N58" s="528">
        <v>20250096</v>
      </c>
      <c r="O58" s="463" t="s">
        <v>1041</v>
      </c>
      <c r="P58" s="529">
        <v>45964</v>
      </c>
      <c r="Q58" s="529">
        <v>46016</v>
      </c>
      <c r="R58" s="529">
        <v>45946</v>
      </c>
      <c r="S58" s="529">
        <v>46037</v>
      </c>
      <c r="T58" s="529">
        <v>45870</v>
      </c>
      <c r="U58" s="643">
        <v>46037</v>
      </c>
      <c r="V58" s="658">
        <v>0.29000000000000015</v>
      </c>
      <c r="W58" s="518"/>
      <c r="X58" s="518"/>
      <c r="Y58" s="518"/>
    </row>
    <row r="59" spans="6:25" ht="15.75" x14ac:dyDescent="0.25">
      <c r="F59" s="196" t="s">
        <v>610</v>
      </c>
      <c r="M59" s="528" t="str">
        <f t="shared" si="0"/>
        <v>20250097 - HOLIDAY HAMS 2025 (2025-10-06 thru 2025-12-25)</v>
      </c>
      <c r="N59" s="528">
        <v>20250097</v>
      </c>
      <c r="O59" s="463" t="s">
        <v>1039</v>
      </c>
      <c r="P59" s="529">
        <v>45936</v>
      </c>
      <c r="Q59" s="529">
        <v>46016</v>
      </c>
      <c r="R59" s="529">
        <v>45931</v>
      </c>
      <c r="S59" s="529">
        <v>46037</v>
      </c>
      <c r="T59" s="529">
        <v>45885</v>
      </c>
      <c r="U59" s="643">
        <v>46037</v>
      </c>
      <c r="V59" s="658">
        <v>0.29500000000000015</v>
      </c>
      <c r="W59" s="518"/>
      <c r="X59" s="518"/>
      <c r="Y59" s="518"/>
    </row>
    <row r="60" spans="6:25" ht="15.75" x14ac:dyDescent="0.25">
      <c r="F60" s="196" t="s">
        <v>611</v>
      </c>
      <c r="M60" s="528" t="str">
        <f t="shared" si="0"/>
        <v>20250098 - FOOTBALL MADNESS/SUPER BOWL (February 8) (2025-10-01 thru 2026-02-08)</v>
      </c>
      <c r="N60" s="528">
        <v>20250098</v>
      </c>
      <c r="O60" s="463" t="s">
        <v>1032</v>
      </c>
      <c r="P60" s="529">
        <v>45931</v>
      </c>
      <c r="Q60" s="529">
        <v>46061</v>
      </c>
      <c r="R60" s="529">
        <v>45551</v>
      </c>
      <c r="S60" s="529">
        <v>46081</v>
      </c>
      <c r="T60" s="529">
        <v>45489</v>
      </c>
      <c r="U60" s="643">
        <v>46081</v>
      </c>
      <c r="V60" s="658">
        <v>0.30000000000000016</v>
      </c>
      <c r="W60" s="518"/>
      <c r="X60" s="518"/>
      <c r="Y60" s="518"/>
    </row>
    <row r="61" spans="6:25" ht="15.75" x14ac:dyDescent="0.25">
      <c r="F61" s="196" t="s">
        <v>612</v>
      </c>
      <c r="M61" s="528" t="str">
        <f t="shared" si="0"/>
        <v>20250099 - DRY GROCERY 2025 (2025-10-06 thru 2025-12-25)</v>
      </c>
      <c r="N61" s="528">
        <v>20250099</v>
      </c>
      <c r="O61" s="463" t="s">
        <v>1040</v>
      </c>
      <c r="P61" s="529">
        <v>45936</v>
      </c>
      <c r="Q61" s="529">
        <v>46016</v>
      </c>
      <c r="R61" s="529">
        <v>45931</v>
      </c>
      <c r="S61" s="529">
        <v>46037</v>
      </c>
      <c r="T61" s="529">
        <v>45839</v>
      </c>
      <c r="U61" s="643">
        <v>46037</v>
      </c>
      <c r="V61" s="658">
        <v>0.30500000000000016</v>
      </c>
      <c r="W61" s="518"/>
      <c r="X61" s="518"/>
      <c r="Y61" s="518"/>
    </row>
    <row r="62" spans="6:25" ht="15.75" x14ac:dyDescent="0.25">
      <c r="F62" s="197" t="s">
        <v>613</v>
      </c>
      <c r="M62" s="528" t="str">
        <f t="shared" si="0"/>
        <v>20250302 - PROMO PERIOD SHIPPERS 2 (2025-01-13 thru 2025-01-26)</v>
      </c>
      <c r="N62" s="528">
        <v>20250302</v>
      </c>
      <c r="O62" s="463" t="s">
        <v>981</v>
      </c>
      <c r="P62" s="529">
        <v>45670</v>
      </c>
      <c r="Q62" s="529">
        <v>45683</v>
      </c>
      <c r="R62" s="529">
        <v>45658</v>
      </c>
      <c r="S62" s="529">
        <v>45688</v>
      </c>
      <c r="T62" s="529">
        <v>45627</v>
      </c>
      <c r="U62" s="643">
        <v>45322</v>
      </c>
      <c r="V62" s="658">
        <v>0.31000000000000016</v>
      </c>
      <c r="W62" s="518"/>
      <c r="X62" s="518"/>
      <c r="Y62" s="518"/>
    </row>
    <row r="63" spans="6:25" ht="15.75" x14ac:dyDescent="0.25">
      <c r="F63" s="196" t="s">
        <v>614</v>
      </c>
      <c r="M63" s="528" t="str">
        <f t="shared" si="0"/>
        <v>20250303 - PROMO PERIOD SHIPPERS 3 (2025-01-27 thru 2025-02-09)</v>
      </c>
      <c r="N63" s="528">
        <v>20250303</v>
      </c>
      <c r="O63" s="463" t="s">
        <v>983</v>
      </c>
      <c r="P63" s="529">
        <v>45684</v>
      </c>
      <c r="Q63" s="529">
        <v>45697</v>
      </c>
      <c r="R63" s="529">
        <v>45673</v>
      </c>
      <c r="S63" s="529">
        <v>45703</v>
      </c>
      <c r="T63" s="529">
        <v>45642</v>
      </c>
      <c r="U63" s="643">
        <v>45703</v>
      </c>
      <c r="V63" s="658">
        <v>0.31500000000000017</v>
      </c>
      <c r="W63" s="518"/>
      <c r="X63" s="518"/>
      <c r="Y63" s="518"/>
    </row>
    <row r="64" spans="6:25" ht="15.75" x14ac:dyDescent="0.25">
      <c r="F64" s="196" t="s">
        <v>615</v>
      </c>
      <c r="M64" s="528" t="str">
        <f t="shared" si="0"/>
        <v>20250304 - PROMO PERIOD SHIPPERS 4 (2025-02-10 thru 2025-02-23)</v>
      </c>
      <c r="N64" s="528">
        <v>20250304</v>
      </c>
      <c r="O64" s="463" t="s">
        <v>985</v>
      </c>
      <c r="P64" s="529">
        <v>45698</v>
      </c>
      <c r="Q64" s="529">
        <v>45711</v>
      </c>
      <c r="R64" s="529">
        <v>45689</v>
      </c>
      <c r="S64" s="529">
        <v>45716</v>
      </c>
      <c r="T64" s="529">
        <v>45658</v>
      </c>
      <c r="U64" s="643">
        <v>45716</v>
      </c>
      <c r="V64" s="658">
        <v>0.32000000000000017</v>
      </c>
      <c r="W64" s="518"/>
      <c r="X64" s="518"/>
      <c r="Y64" s="518"/>
    </row>
    <row r="65" spans="6:25" ht="15.75" x14ac:dyDescent="0.25">
      <c r="F65" s="196" t="s">
        <v>616</v>
      </c>
      <c r="M65" s="528" t="str">
        <f t="shared" si="0"/>
        <v>20250305 - PROMO PERIOD SHIPPERS 5 (2025-02-24 thru 2025-03-09)</v>
      </c>
      <c r="N65" s="528">
        <v>20250305</v>
      </c>
      <c r="O65" s="463" t="s">
        <v>988</v>
      </c>
      <c r="P65" s="529">
        <v>45712</v>
      </c>
      <c r="Q65" s="529">
        <v>45725</v>
      </c>
      <c r="R65" s="529">
        <v>45704</v>
      </c>
      <c r="S65" s="529">
        <v>45731</v>
      </c>
      <c r="T65" s="529">
        <v>45673</v>
      </c>
      <c r="U65" s="643">
        <v>45731</v>
      </c>
      <c r="V65" s="658">
        <v>0.32500000000000018</v>
      </c>
      <c r="W65" s="518"/>
      <c r="X65" s="518"/>
      <c r="Y65" s="518"/>
    </row>
    <row r="66" spans="6:25" ht="15.75" x14ac:dyDescent="0.25">
      <c r="F66" s="196" t="s">
        <v>617</v>
      </c>
      <c r="M66" s="528" t="str">
        <f t="shared" si="0"/>
        <v>20250306 - PROMO PERIOD SHIPPERS 6 (2025-03-10 thru 2025-03-23)</v>
      </c>
      <c r="N66" s="528">
        <v>20250306</v>
      </c>
      <c r="O66" s="463" t="s">
        <v>992</v>
      </c>
      <c r="P66" s="529">
        <v>45726</v>
      </c>
      <c r="Q66" s="529">
        <v>45739</v>
      </c>
      <c r="R66" s="529">
        <v>45717</v>
      </c>
      <c r="S66" s="529">
        <v>45747</v>
      </c>
      <c r="T66" s="529">
        <v>45689</v>
      </c>
      <c r="U66" s="643">
        <v>45747</v>
      </c>
      <c r="V66" s="658">
        <v>0.33000000000000018</v>
      </c>
      <c r="W66" s="518"/>
      <c r="X66" s="518"/>
      <c r="Y66" s="518"/>
    </row>
    <row r="67" spans="6:25" ht="15.75" x14ac:dyDescent="0.25">
      <c r="F67" s="196" t="s">
        <v>618</v>
      </c>
      <c r="M67" s="528" t="str">
        <f t="shared" si="0"/>
        <v>20250307 - PROMO PERIOD SHIPPERS 7 (2025-03-24 thru 2025-04-06)</v>
      </c>
      <c r="N67" s="528">
        <v>20250307</v>
      </c>
      <c r="O67" s="463" t="s">
        <v>996</v>
      </c>
      <c r="P67" s="529">
        <v>45740</v>
      </c>
      <c r="Q67" s="529">
        <v>45753</v>
      </c>
      <c r="R67" s="529">
        <v>45732</v>
      </c>
      <c r="S67" s="529">
        <v>45762</v>
      </c>
      <c r="T67" s="529">
        <v>45704</v>
      </c>
      <c r="U67" s="643">
        <v>45762</v>
      </c>
      <c r="V67" s="658">
        <v>0.33500000000000019</v>
      </c>
      <c r="W67" s="518"/>
      <c r="X67" s="518"/>
      <c r="Y67" s="518"/>
    </row>
    <row r="68" spans="6:25" ht="15.75" x14ac:dyDescent="0.25">
      <c r="F68" s="196" t="s">
        <v>619</v>
      </c>
      <c r="M68" s="528" t="str">
        <f t="shared" ref="M68:M88" si="1">N68&amp;" - "&amp;O68&amp;" ("&amp;TEXT(P68,"yyyy-mm-dd")&amp;" thru "&amp;TEXT(Q68,"yyyy-mm-dd")&amp;")"</f>
        <v>20250308 - PROMO PERIOD SHIPPERS 8 (2025-04-07 thru 2025-04-20)</v>
      </c>
      <c r="N68" s="528">
        <v>20250308</v>
      </c>
      <c r="O68" s="463" t="s">
        <v>1000</v>
      </c>
      <c r="P68" s="529">
        <v>45754</v>
      </c>
      <c r="Q68" s="529">
        <v>45767</v>
      </c>
      <c r="R68" s="529">
        <v>45748</v>
      </c>
      <c r="S68" s="529">
        <v>45777</v>
      </c>
      <c r="T68" s="529">
        <v>45717</v>
      </c>
      <c r="U68" s="643" t="s">
        <v>1043</v>
      </c>
      <c r="V68" s="658">
        <v>0.34000000000000019</v>
      </c>
      <c r="W68" s="518"/>
      <c r="X68" s="518"/>
      <c r="Y68" s="518"/>
    </row>
    <row r="69" spans="6:25" ht="15.75" x14ac:dyDescent="0.25">
      <c r="F69" s="196" t="s">
        <v>620</v>
      </c>
      <c r="M69" s="528" t="str">
        <f t="shared" si="1"/>
        <v>20250309 - PROMO PERIOD SHIPPERS 9 (2025-04-21 thru 2025-05-04)</v>
      </c>
      <c r="N69" s="528">
        <v>20250309</v>
      </c>
      <c r="O69" s="463" t="s">
        <v>1003</v>
      </c>
      <c r="P69" s="529">
        <v>45768</v>
      </c>
      <c r="Q69" s="529">
        <v>45781</v>
      </c>
      <c r="R69" s="529">
        <v>45763</v>
      </c>
      <c r="S69" s="529">
        <v>45792</v>
      </c>
      <c r="T69" s="529">
        <v>45732</v>
      </c>
      <c r="U69" s="643">
        <v>45792</v>
      </c>
      <c r="V69" s="658">
        <v>0.3450000000000002</v>
      </c>
      <c r="W69" s="518"/>
      <c r="X69" s="518"/>
      <c r="Y69" s="518"/>
    </row>
    <row r="70" spans="6:25" ht="15.75" x14ac:dyDescent="0.25">
      <c r="F70" s="196" t="s">
        <v>621</v>
      </c>
      <c r="M70" s="528" t="str">
        <f t="shared" si="1"/>
        <v>20250310 - PROMO PERIOD SHIPPERS 10 (2025-05-05 thru 2025-05-18)</v>
      </c>
      <c r="N70" s="528">
        <v>20250310</v>
      </c>
      <c r="O70" s="463" t="s">
        <v>1009</v>
      </c>
      <c r="P70" s="529">
        <v>45782</v>
      </c>
      <c r="Q70" s="529">
        <v>45795</v>
      </c>
      <c r="R70" s="529">
        <v>45778</v>
      </c>
      <c r="S70" s="529">
        <v>45808</v>
      </c>
      <c r="T70" s="529">
        <v>45748</v>
      </c>
      <c r="U70" s="643">
        <v>45807</v>
      </c>
      <c r="V70" s="658">
        <v>0.3500000000000002</v>
      </c>
      <c r="W70" s="518"/>
      <c r="X70" s="518"/>
      <c r="Y70" s="518"/>
    </row>
    <row r="71" spans="6:25" ht="15.75" x14ac:dyDescent="0.25">
      <c r="F71" s="196" t="s">
        <v>622</v>
      </c>
      <c r="M71" s="528" t="str">
        <f t="shared" si="1"/>
        <v>20250311 - PROMO PERIOD SHIPPERS 11 (2025-05-19 thru 2025-06-01)</v>
      </c>
      <c r="N71" s="528">
        <v>20250311</v>
      </c>
      <c r="O71" s="463" t="s">
        <v>1012</v>
      </c>
      <c r="P71" s="529">
        <v>45796</v>
      </c>
      <c r="Q71" s="529">
        <v>45809</v>
      </c>
      <c r="R71" s="529">
        <v>45793</v>
      </c>
      <c r="S71" s="529">
        <v>45823</v>
      </c>
      <c r="T71" s="529">
        <v>45763</v>
      </c>
      <c r="U71" s="643">
        <v>45823</v>
      </c>
      <c r="V71" s="658">
        <v>0.3550000000000002</v>
      </c>
      <c r="W71" s="518"/>
      <c r="X71" s="518"/>
      <c r="Y71" s="518"/>
    </row>
    <row r="72" spans="6:25" ht="15.75" x14ac:dyDescent="0.25">
      <c r="F72" s="196" t="s">
        <v>623</v>
      </c>
      <c r="M72" s="528" t="str">
        <f t="shared" si="1"/>
        <v>20250312 - PROMO PERIOD SHIPPERS 12 (2025-06-02 thru 2025-06-15)</v>
      </c>
      <c r="N72" s="528">
        <v>20250312</v>
      </c>
      <c r="O72" s="463" t="s">
        <v>1014</v>
      </c>
      <c r="P72" s="529">
        <v>45810</v>
      </c>
      <c r="Q72" s="529">
        <v>45823</v>
      </c>
      <c r="R72" s="529">
        <v>45809</v>
      </c>
      <c r="S72" s="529">
        <v>45838</v>
      </c>
      <c r="T72" s="529">
        <v>45778</v>
      </c>
      <c r="U72" s="643">
        <v>45838</v>
      </c>
      <c r="V72" s="658">
        <v>0.36000000000000021</v>
      </c>
      <c r="W72" s="518"/>
      <c r="X72" s="518"/>
      <c r="Y72" s="518"/>
    </row>
    <row r="73" spans="6:25" ht="15.75" x14ac:dyDescent="0.25">
      <c r="F73" s="196" t="s">
        <v>624</v>
      </c>
      <c r="M73" s="528" t="str">
        <f t="shared" si="1"/>
        <v>20250313 - PROMO PERIOD SHIPPERS 13 (2025-06-16 thru 2025-06-29)</v>
      </c>
      <c r="N73" s="528">
        <v>20250313</v>
      </c>
      <c r="O73" s="463" t="s">
        <v>1017</v>
      </c>
      <c r="P73" s="529">
        <v>45824</v>
      </c>
      <c r="Q73" s="529">
        <v>45837</v>
      </c>
      <c r="R73" s="529">
        <v>45824</v>
      </c>
      <c r="S73" s="529">
        <v>45853</v>
      </c>
      <c r="T73" s="529">
        <v>45793</v>
      </c>
      <c r="U73" s="643">
        <v>45853</v>
      </c>
      <c r="V73" s="658">
        <v>0.36500000000000021</v>
      </c>
      <c r="W73" s="518"/>
      <c r="X73" s="518"/>
      <c r="Y73" s="518"/>
    </row>
    <row r="74" spans="6:25" ht="15.75" x14ac:dyDescent="0.25">
      <c r="F74" s="196" t="s">
        <v>625</v>
      </c>
      <c r="M74" s="528" t="str">
        <f t="shared" si="1"/>
        <v>20250314 - PROMO PERIOD SHIPPERS 14 (2025-06-30 thru 2025-07-13)</v>
      </c>
      <c r="N74" s="528">
        <v>20250314</v>
      </c>
      <c r="O74" s="463" t="s">
        <v>1019</v>
      </c>
      <c r="P74" s="529">
        <v>45838</v>
      </c>
      <c r="Q74" s="529">
        <v>45851</v>
      </c>
      <c r="R74" s="529">
        <v>45839</v>
      </c>
      <c r="S74" s="529">
        <v>45869</v>
      </c>
      <c r="T74" s="529">
        <v>45809</v>
      </c>
      <c r="U74" s="643">
        <v>45869</v>
      </c>
      <c r="V74" s="658">
        <v>0.37000000000000022</v>
      </c>
      <c r="W74" s="518"/>
      <c r="X74" s="518"/>
      <c r="Y74" s="518"/>
    </row>
    <row r="75" spans="6:25" ht="15.75" x14ac:dyDescent="0.25">
      <c r="F75" s="196" t="s">
        <v>626</v>
      </c>
      <c r="M75" s="528" t="str">
        <f t="shared" si="1"/>
        <v>20250315 - PROMO PERIOD SHIPPERS 15 (2025-07-14 thru 2025-07-27)</v>
      </c>
      <c r="N75" s="528">
        <v>20250315</v>
      </c>
      <c r="O75" s="463" t="s">
        <v>1021</v>
      </c>
      <c r="P75" s="529">
        <v>45852</v>
      </c>
      <c r="Q75" s="529">
        <v>45865</v>
      </c>
      <c r="R75" s="529">
        <v>45854</v>
      </c>
      <c r="S75" s="529">
        <v>45884</v>
      </c>
      <c r="T75" s="529">
        <v>45824</v>
      </c>
      <c r="U75" s="643">
        <v>45884</v>
      </c>
      <c r="V75" s="658">
        <v>0.37500000000000022</v>
      </c>
      <c r="W75" s="518"/>
      <c r="X75" s="518"/>
      <c r="Y75" s="518"/>
    </row>
    <row r="76" spans="6:25" ht="15.75" x14ac:dyDescent="0.25">
      <c r="F76" s="196" t="s">
        <v>627</v>
      </c>
      <c r="M76" s="528" t="str">
        <f t="shared" si="1"/>
        <v>20250316 - PROMO PERIOD SHIPPERS 16 (2025-07-28 thru 2025-08-10)</v>
      </c>
      <c r="N76" s="528">
        <v>20250316</v>
      </c>
      <c r="O76" s="463" t="s">
        <v>1023</v>
      </c>
      <c r="P76" s="529">
        <v>45866</v>
      </c>
      <c r="Q76" s="529">
        <v>45879</v>
      </c>
      <c r="R76" s="529">
        <v>45854</v>
      </c>
      <c r="S76" s="529">
        <v>45884</v>
      </c>
      <c r="T76" s="529">
        <v>45824</v>
      </c>
      <c r="U76" s="643">
        <v>45884</v>
      </c>
      <c r="V76" s="658">
        <v>0.38000000000000023</v>
      </c>
      <c r="W76" s="518"/>
      <c r="X76" s="518"/>
      <c r="Y76" s="518"/>
    </row>
    <row r="77" spans="6:25" ht="15.75" x14ac:dyDescent="0.25">
      <c r="F77" s="196" t="s">
        <v>628</v>
      </c>
      <c r="M77" s="528" t="str">
        <f t="shared" si="1"/>
        <v>20250317 - PROMO PERIOD SHIPPERS 17 (2025-08-11 thru 2025-08-24)</v>
      </c>
      <c r="N77" s="528">
        <v>20250317</v>
      </c>
      <c r="O77" s="463" t="s">
        <v>1026</v>
      </c>
      <c r="P77" s="529">
        <v>45880</v>
      </c>
      <c r="Q77" s="529">
        <v>45893</v>
      </c>
      <c r="R77" s="529">
        <v>45870</v>
      </c>
      <c r="S77" s="529">
        <v>45900</v>
      </c>
      <c r="T77" s="529">
        <v>45839</v>
      </c>
      <c r="U77" s="643">
        <v>45900</v>
      </c>
      <c r="V77" s="658">
        <v>0.38500000000000023</v>
      </c>
      <c r="W77" s="518"/>
      <c r="X77" s="518"/>
      <c r="Y77" s="518"/>
    </row>
    <row r="78" spans="6:25" ht="15.75" x14ac:dyDescent="0.25">
      <c r="F78" s="196" t="s">
        <v>629</v>
      </c>
      <c r="M78" s="528" t="str">
        <f t="shared" si="1"/>
        <v>20250318 - PROMO PERIOD SHIPPERS 18 (2025-08-25 thru 2025-09-07)</v>
      </c>
      <c r="N78" s="528">
        <v>20250318</v>
      </c>
      <c r="O78" s="463" t="s">
        <v>1045</v>
      </c>
      <c r="P78" s="529">
        <v>45894</v>
      </c>
      <c r="Q78" s="529">
        <v>45907</v>
      </c>
      <c r="R78" s="529">
        <v>45885</v>
      </c>
      <c r="S78" s="529">
        <v>45915</v>
      </c>
      <c r="T78" s="529">
        <v>45854</v>
      </c>
      <c r="U78" s="643">
        <v>45915</v>
      </c>
      <c r="V78" s="658">
        <v>0.39000000000000024</v>
      </c>
      <c r="W78" s="518"/>
      <c r="X78" s="518"/>
      <c r="Y78" s="518"/>
    </row>
    <row r="79" spans="6:25" ht="15.75" x14ac:dyDescent="0.25">
      <c r="F79" s="196" t="s">
        <v>630</v>
      </c>
      <c r="M79" s="528" t="str">
        <f t="shared" si="1"/>
        <v>20250319 - PROMO PERIOD SHIPPERS 19 (2025-09-08 thru 2025-09-21)</v>
      </c>
      <c r="N79" s="528">
        <v>20250319</v>
      </c>
      <c r="O79" s="463" t="s">
        <v>1047</v>
      </c>
      <c r="P79" s="529">
        <v>45908</v>
      </c>
      <c r="Q79" s="529">
        <v>45921</v>
      </c>
      <c r="R79" s="529">
        <v>45901</v>
      </c>
      <c r="S79" s="529">
        <v>45930</v>
      </c>
      <c r="T79" s="529">
        <v>45870</v>
      </c>
      <c r="U79" s="643">
        <v>45930</v>
      </c>
      <c r="V79" s="658">
        <v>0.39500000000000024</v>
      </c>
      <c r="W79" s="518"/>
      <c r="X79" s="518"/>
      <c r="Y79" s="518"/>
    </row>
    <row r="80" spans="6:25" ht="15.75" x14ac:dyDescent="0.25">
      <c r="F80" s="196" t="s">
        <v>631</v>
      </c>
      <c r="M80" s="528" t="str">
        <f t="shared" si="1"/>
        <v>20250320 - PROMO PERIOD SHIPPERS 20 (2025-09-22 thru 2025-10-05)</v>
      </c>
      <c r="N80" s="528">
        <v>20250320</v>
      </c>
      <c r="O80" s="463" t="s">
        <v>1049</v>
      </c>
      <c r="P80" s="529">
        <v>45922</v>
      </c>
      <c r="Q80" s="529">
        <v>45935</v>
      </c>
      <c r="R80" s="529">
        <v>45916</v>
      </c>
      <c r="S80" s="529">
        <v>45945</v>
      </c>
      <c r="T80" s="529">
        <v>45885</v>
      </c>
      <c r="U80" s="643">
        <v>45945</v>
      </c>
      <c r="V80" s="658">
        <v>0.40000000000000024</v>
      </c>
      <c r="W80" s="518"/>
      <c r="X80" s="518"/>
      <c r="Y80" s="518"/>
    </row>
    <row r="81" spans="6:25" ht="15.75" x14ac:dyDescent="0.25">
      <c r="F81" s="196" t="s">
        <v>632</v>
      </c>
      <c r="M81" s="528" t="str">
        <f t="shared" si="1"/>
        <v>20250321 - PROMO PERIOD SHIPPERS 21 (2025-10-06 thru 2025-10-19)</v>
      </c>
      <c r="N81" s="528">
        <v>20250321</v>
      </c>
      <c r="O81" s="463" t="s">
        <v>1051</v>
      </c>
      <c r="P81" s="529">
        <v>45936</v>
      </c>
      <c r="Q81" s="529">
        <v>45949</v>
      </c>
      <c r="R81" s="529">
        <v>45931</v>
      </c>
      <c r="S81" s="529">
        <v>45961</v>
      </c>
      <c r="T81" s="529">
        <v>45901</v>
      </c>
      <c r="U81" s="643">
        <v>45961</v>
      </c>
      <c r="V81" s="658">
        <v>0.40500000000000025</v>
      </c>
      <c r="W81" s="518"/>
      <c r="X81" s="518"/>
      <c r="Y81" s="518"/>
    </row>
    <row r="82" spans="6:25" ht="15.75" x14ac:dyDescent="0.25">
      <c r="F82" s="196" t="s">
        <v>633</v>
      </c>
      <c r="M82" s="528" t="str">
        <f t="shared" si="1"/>
        <v>20250322 - PROMO PERIOD SHIPPERS 22 (2025-10-20 thru 2025-11-02)</v>
      </c>
      <c r="N82" s="528">
        <v>20250322</v>
      </c>
      <c r="O82" s="463" t="s">
        <v>1053</v>
      </c>
      <c r="P82" s="529">
        <v>45950</v>
      </c>
      <c r="Q82" s="529">
        <v>45963</v>
      </c>
      <c r="R82" s="529">
        <v>45946</v>
      </c>
      <c r="S82" s="529">
        <v>45976</v>
      </c>
      <c r="T82" s="529">
        <v>45916</v>
      </c>
      <c r="U82" s="643">
        <v>45976</v>
      </c>
      <c r="V82" s="658">
        <v>0.41000000000000025</v>
      </c>
      <c r="W82" s="518"/>
      <c r="X82" s="518"/>
      <c r="Y82" s="518"/>
    </row>
    <row r="83" spans="6:25" ht="15.75" x14ac:dyDescent="0.25">
      <c r="F83" s="196" t="s">
        <v>634</v>
      </c>
      <c r="M83" s="528" t="str">
        <f t="shared" si="1"/>
        <v>20250323 - PROMO PERIOD SHIPPERS 23 (2025-11-03 thru 2025-11-16)</v>
      </c>
      <c r="N83" s="528">
        <v>20250323</v>
      </c>
      <c r="O83" s="463" t="s">
        <v>1055</v>
      </c>
      <c r="P83" s="529">
        <v>45964</v>
      </c>
      <c r="Q83" s="529">
        <v>45977</v>
      </c>
      <c r="R83" s="529">
        <v>45962</v>
      </c>
      <c r="S83" s="529">
        <v>45991</v>
      </c>
      <c r="T83" s="529">
        <v>45931</v>
      </c>
      <c r="U83" s="643">
        <v>45991</v>
      </c>
      <c r="V83" s="658">
        <v>0.41500000000000026</v>
      </c>
      <c r="W83" s="518"/>
      <c r="X83" s="518"/>
      <c r="Y83" s="518"/>
    </row>
    <row r="84" spans="6:25" ht="15.75" x14ac:dyDescent="0.25">
      <c r="F84" s="196" t="s">
        <v>635</v>
      </c>
      <c r="M84" s="528" t="str">
        <f t="shared" si="1"/>
        <v>20250324 - PROMO PERIOD SHIPPERS 24 (2025-11-17 thru 2025-11-30)</v>
      </c>
      <c r="N84" s="528">
        <v>20250324</v>
      </c>
      <c r="O84" s="463" t="s">
        <v>1057</v>
      </c>
      <c r="P84" s="529">
        <v>45978</v>
      </c>
      <c r="Q84" s="529">
        <v>45991</v>
      </c>
      <c r="R84" s="529">
        <v>45977</v>
      </c>
      <c r="S84" s="529">
        <v>46006</v>
      </c>
      <c r="T84" s="529">
        <v>45946</v>
      </c>
      <c r="U84" s="643">
        <v>46006</v>
      </c>
      <c r="V84" s="658">
        <v>0.42000000000000026</v>
      </c>
      <c r="W84" s="518"/>
      <c r="X84" s="518"/>
      <c r="Y84" s="518"/>
    </row>
    <row r="85" spans="6:25" ht="15.75" x14ac:dyDescent="0.25">
      <c r="F85" s="196" t="s">
        <v>636</v>
      </c>
      <c r="M85" s="528" t="str">
        <f t="shared" si="1"/>
        <v>20250325 - PROMO PERIOD SHIPPERS 25 (2025-12-01 thru 2025-12-14)</v>
      </c>
      <c r="N85" s="528">
        <v>20250325</v>
      </c>
      <c r="O85" s="463" t="s">
        <v>1059</v>
      </c>
      <c r="P85" s="529">
        <v>45992</v>
      </c>
      <c r="Q85" s="529">
        <v>46005</v>
      </c>
      <c r="R85" s="529">
        <v>45992</v>
      </c>
      <c r="S85" s="529">
        <v>46022</v>
      </c>
      <c r="T85" s="529">
        <v>45962</v>
      </c>
      <c r="U85" s="643">
        <v>46022</v>
      </c>
      <c r="V85" s="658">
        <v>0.42500000000000027</v>
      </c>
      <c r="W85" s="518"/>
      <c r="X85" s="518"/>
      <c r="Y85" s="518"/>
    </row>
    <row r="86" spans="6:25" ht="15.75" x14ac:dyDescent="0.25">
      <c r="F86" s="196" t="s">
        <v>637</v>
      </c>
      <c r="M86" s="528" t="str">
        <f t="shared" si="1"/>
        <v>20250326 - PROMO PERIOD SHIPPERS 26 (2025-12-15 thru 2025-12-28)</v>
      </c>
      <c r="N86" s="528">
        <v>20250326</v>
      </c>
      <c r="O86" s="463" t="s">
        <v>1061</v>
      </c>
      <c r="P86" s="529">
        <v>46006</v>
      </c>
      <c r="Q86" s="529">
        <v>46019</v>
      </c>
      <c r="R86" s="529">
        <v>46007</v>
      </c>
      <c r="S86" s="529">
        <v>46037</v>
      </c>
      <c r="T86" s="529">
        <v>45977</v>
      </c>
      <c r="U86" s="643">
        <v>46037</v>
      </c>
      <c r="V86" s="658">
        <v>0.43000000000000027</v>
      </c>
      <c r="W86" s="518"/>
      <c r="X86" s="518"/>
      <c r="Y86" s="518"/>
    </row>
    <row r="87" spans="6:25" ht="15.75" x14ac:dyDescent="0.25">
      <c r="F87" s="196" t="s">
        <v>638</v>
      </c>
      <c r="M87" s="528" t="str">
        <f t="shared" si="1"/>
        <v>20260056 - ANNUAL CLUB PACK UPDATE 2026  ACP (2026-01-01 thru 2026-12-31)</v>
      </c>
      <c r="N87" s="528">
        <v>20260056</v>
      </c>
      <c r="O87" s="463" t="s">
        <v>1042</v>
      </c>
      <c r="P87" s="529">
        <v>46023</v>
      </c>
      <c r="Q87" s="529">
        <v>46387</v>
      </c>
      <c r="R87" s="529"/>
      <c r="S87" s="529"/>
      <c r="T87" s="529">
        <v>45931</v>
      </c>
      <c r="U87" s="643">
        <v>46387</v>
      </c>
      <c r="V87" s="658">
        <v>0.43500000000000028</v>
      </c>
      <c r="W87" s="518"/>
      <c r="X87" s="518"/>
      <c r="Y87" s="518"/>
    </row>
    <row r="88" spans="6:25" ht="15.75" x14ac:dyDescent="0.25">
      <c r="F88" s="196" t="s">
        <v>639</v>
      </c>
      <c r="M88" s="528" t="str">
        <f t="shared" si="1"/>
        <v>20260301 - PROMO PERIOD SHIPPERS 1 (2025-12-29 thru 2026-01-11)</v>
      </c>
      <c r="N88" s="528">
        <v>20260301</v>
      </c>
      <c r="O88" s="463" t="s">
        <v>1063</v>
      </c>
      <c r="P88" s="529">
        <v>46020</v>
      </c>
      <c r="Q88" s="529">
        <v>46033</v>
      </c>
      <c r="R88" s="529">
        <v>46023</v>
      </c>
      <c r="S88" s="529">
        <v>46053</v>
      </c>
      <c r="T88" s="529">
        <v>45992</v>
      </c>
      <c r="U88" s="643">
        <v>46053</v>
      </c>
      <c r="V88" s="658">
        <v>0.44000000000000028</v>
      </c>
      <c r="W88" s="518"/>
      <c r="X88" s="518"/>
      <c r="Y88" s="518"/>
    </row>
    <row r="89" spans="6:25" ht="15.75" x14ac:dyDescent="0.25">
      <c r="F89" s="196" t="s">
        <v>640</v>
      </c>
      <c r="O89" s="373"/>
      <c r="P89" s="373"/>
      <c r="Q89" s="373"/>
      <c r="R89" s="373"/>
      <c r="S89" s="373"/>
      <c r="T89" s="373"/>
      <c r="U89" s="870"/>
      <c r="V89" s="658">
        <v>0.44500000000000028</v>
      </c>
      <c r="W89" s="518"/>
      <c r="X89" s="518"/>
      <c r="Y89" s="518"/>
    </row>
    <row r="90" spans="6:25" ht="15.75" x14ac:dyDescent="0.25">
      <c r="F90" s="196" t="s">
        <v>641</v>
      </c>
      <c r="V90" s="658">
        <v>0.45000000000000029</v>
      </c>
      <c r="W90" s="518"/>
      <c r="X90" s="518"/>
      <c r="Y90" s="518"/>
    </row>
    <row r="91" spans="6:25" ht="15.75" x14ac:dyDescent="0.25">
      <c r="F91" s="196" t="s">
        <v>642</v>
      </c>
      <c r="V91" s="658">
        <v>0.45500000000000029</v>
      </c>
      <c r="W91" s="518"/>
      <c r="X91" s="518"/>
      <c r="Y91" s="518"/>
    </row>
    <row r="92" spans="6:25" ht="15.75" x14ac:dyDescent="0.25">
      <c r="F92" s="196" t="s">
        <v>643</v>
      </c>
      <c r="V92" s="658">
        <v>0.4600000000000003</v>
      </c>
      <c r="W92" s="518"/>
      <c r="X92" s="518"/>
      <c r="Y92" s="518"/>
    </row>
    <row r="93" spans="6:25" ht="15.75" x14ac:dyDescent="0.25">
      <c r="F93" s="196" t="s">
        <v>644</v>
      </c>
      <c r="V93" s="658">
        <v>0.4650000000000003</v>
      </c>
      <c r="W93" s="518"/>
      <c r="X93" s="518"/>
      <c r="Y93" s="518"/>
    </row>
    <row r="94" spans="6:25" ht="15.75" x14ac:dyDescent="0.25">
      <c r="F94" s="196" t="s">
        <v>645</v>
      </c>
      <c r="V94" s="658">
        <v>0.47000000000000031</v>
      </c>
      <c r="W94" s="518"/>
      <c r="X94" s="518"/>
      <c r="Y94" s="518"/>
    </row>
    <row r="95" spans="6:25" ht="15.75" x14ac:dyDescent="0.25">
      <c r="F95" s="196" t="s">
        <v>646</v>
      </c>
      <c r="V95" s="658">
        <v>0.47500000000000031</v>
      </c>
      <c r="W95" s="518"/>
      <c r="X95" s="518"/>
      <c r="Y95" s="518"/>
    </row>
    <row r="96" spans="6:25" ht="15.75" x14ac:dyDescent="0.25">
      <c r="F96" s="196" t="s">
        <v>647</v>
      </c>
      <c r="V96" s="658">
        <v>0.48000000000000032</v>
      </c>
      <c r="W96" s="518"/>
      <c r="X96" s="518"/>
      <c r="Y96" s="518"/>
    </row>
    <row r="97" spans="6:25" ht="15.75" x14ac:dyDescent="0.25">
      <c r="F97" s="196" t="s">
        <v>648</v>
      </c>
      <c r="V97" s="658">
        <v>0.48500000000000032</v>
      </c>
      <c r="W97" s="518"/>
      <c r="X97" s="518"/>
      <c r="Y97" s="518"/>
    </row>
    <row r="98" spans="6:25" ht="15.75" x14ac:dyDescent="0.25">
      <c r="F98" s="196" t="s">
        <v>649</v>
      </c>
      <c r="V98" s="658">
        <v>0.49000000000000032</v>
      </c>
      <c r="W98" s="518"/>
      <c r="X98" s="518"/>
      <c r="Y98" s="518"/>
    </row>
    <row r="99" spans="6:25" ht="15.75" x14ac:dyDescent="0.25">
      <c r="F99" s="196" t="s">
        <v>650</v>
      </c>
      <c r="V99" s="658">
        <v>0.49500000000000033</v>
      </c>
      <c r="W99" s="518"/>
      <c r="X99" s="518"/>
      <c r="Y99" s="518"/>
    </row>
    <row r="100" spans="6:25" ht="15.75" x14ac:dyDescent="0.25">
      <c r="F100" s="196" t="s">
        <v>651</v>
      </c>
      <c r="V100" s="658">
        <v>0.50000000000000033</v>
      </c>
      <c r="W100" s="518"/>
      <c r="X100" s="518"/>
      <c r="Y100" s="518"/>
    </row>
    <row r="101" spans="6:25" ht="15.75" x14ac:dyDescent="0.25">
      <c r="F101" s="196" t="s">
        <v>652</v>
      </c>
      <c r="W101" s="518"/>
      <c r="X101" s="518"/>
      <c r="Y101" s="518"/>
    </row>
    <row r="102" spans="6:25" ht="15.75" x14ac:dyDescent="0.25">
      <c r="F102" s="196" t="s">
        <v>653</v>
      </c>
      <c r="W102" s="518"/>
      <c r="X102" s="518"/>
      <c r="Y102" s="518"/>
    </row>
    <row r="103" spans="6:25" ht="15.75" x14ac:dyDescent="0.25">
      <c r="F103" s="196" t="s">
        <v>744</v>
      </c>
      <c r="W103" s="518"/>
      <c r="X103" s="518"/>
      <c r="Y103" s="518"/>
    </row>
    <row r="104" spans="6:25" x14ac:dyDescent="0.25">
      <c r="F104" s="193" t="s">
        <v>654</v>
      </c>
      <c r="W104" s="518"/>
      <c r="X104" s="518"/>
      <c r="Y104" s="518"/>
    </row>
    <row r="105" spans="6:25" ht="15.75" x14ac:dyDescent="0.25">
      <c r="F105" s="196" t="s">
        <v>655</v>
      </c>
      <c r="W105" s="518"/>
      <c r="X105" s="518"/>
      <c r="Y105" s="518"/>
    </row>
    <row r="106" spans="6:25" ht="15.75" x14ac:dyDescent="0.25">
      <c r="F106" s="196" t="s">
        <v>656</v>
      </c>
      <c r="W106" s="518"/>
      <c r="X106" s="518"/>
      <c r="Y106" s="518"/>
    </row>
    <row r="107" spans="6:25" ht="15.75" x14ac:dyDescent="0.25">
      <c r="F107" s="196" t="s">
        <v>657</v>
      </c>
      <c r="W107" s="518"/>
      <c r="X107" s="518"/>
      <c r="Y107" s="518"/>
    </row>
    <row r="108" spans="6:25" ht="15.75" x14ac:dyDescent="0.25">
      <c r="F108" s="196" t="s">
        <v>658</v>
      </c>
      <c r="W108" s="518"/>
      <c r="X108" s="518"/>
      <c r="Y108" s="518"/>
    </row>
    <row r="109" spans="6:25" ht="15.75" x14ac:dyDescent="0.25">
      <c r="F109" s="196" t="s">
        <v>659</v>
      </c>
      <c r="W109" s="518"/>
      <c r="X109" s="518"/>
      <c r="Y109" s="518"/>
    </row>
    <row r="110" spans="6:25" ht="15.75" x14ac:dyDescent="0.25">
      <c r="F110" s="196" t="s">
        <v>660</v>
      </c>
      <c r="W110" s="518"/>
      <c r="X110" s="518"/>
      <c r="Y110" s="518"/>
    </row>
    <row r="111" spans="6:25" ht="15.75" x14ac:dyDescent="0.25">
      <c r="F111" s="196" t="s">
        <v>661</v>
      </c>
      <c r="W111" s="518"/>
      <c r="X111" s="518"/>
      <c r="Y111" s="518"/>
    </row>
    <row r="112" spans="6:25" ht="15.75" x14ac:dyDescent="0.25">
      <c r="F112" s="196" t="s">
        <v>662</v>
      </c>
      <c r="W112" s="518"/>
      <c r="X112" s="518"/>
      <c r="Y112" s="518"/>
    </row>
    <row r="113" spans="6:25" ht="15.75" x14ac:dyDescent="0.25">
      <c r="F113" s="196" t="s">
        <v>663</v>
      </c>
      <c r="W113" s="518"/>
      <c r="X113" s="518"/>
      <c r="Y113" s="518"/>
    </row>
    <row r="114" spans="6:25" ht="15.75" x14ac:dyDescent="0.25">
      <c r="F114" s="196" t="s">
        <v>664</v>
      </c>
      <c r="W114" s="518"/>
      <c r="X114" s="518"/>
      <c r="Y114" s="518"/>
    </row>
    <row r="115" spans="6:25" ht="15.75" x14ac:dyDescent="0.25">
      <c r="F115" s="196" t="s">
        <v>665</v>
      </c>
      <c r="W115" s="518"/>
      <c r="X115" s="518"/>
      <c r="Y115" s="518"/>
    </row>
    <row r="116" spans="6:25" ht="15.75" x14ac:dyDescent="0.25">
      <c r="F116" s="196" t="s">
        <v>666</v>
      </c>
      <c r="W116" s="518"/>
      <c r="X116" s="518"/>
      <c r="Y116" s="518"/>
    </row>
    <row r="117" spans="6:25" ht="15.75" x14ac:dyDescent="0.25">
      <c r="F117" s="196" t="s">
        <v>667</v>
      </c>
      <c r="W117" s="518"/>
      <c r="X117" s="518"/>
      <c r="Y117" s="518"/>
    </row>
    <row r="118" spans="6:25" ht="15.75" x14ac:dyDescent="0.25">
      <c r="F118" s="196" t="s">
        <v>668</v>
      </c>
      <c r="W118" s="518"/>
      <c r="X118" s="518"/>
      <c r="Y118" s="518"/>
    </row>
    <row r="119" spans="6:25" ht="15.75" x14ac:dyDescent="0.25">
      <c r="F119" s="196" t="s">
        <v>669</v>
      </c>
      <c r="W119" s="518"/>
      <c r="X119" s="518"/>
      <c r="Y119" s="518"/>
    </row>
    <row r="120" spans="6:25" ht="15.75" x14ac:dyDescent="0.25">
      <c r="F120" s="196" t="s">
        <v>670</v>
      </c>
      <c r="W120" s="518"/>
      <c r="X120" s="518"/>
      <c r="Y120" s="518"/>
    </row>
    <row r="121" spans="6:25" ht="15.75" x14ac:dyDescent="0.25">
      <c r="F121" s="196" t="s">
        <v>671</v>
      </c>
      <c r="W121" s="518"/>
      <c r="X121" s="518"/>
      <c r="Y121" s="518"/>
    </row>
    <row r="122" spans="6:25" ht="15.75" x14ac:dyDescent="0.25">
      <c r="F122" s="196" t="s">
        <v>672</v>
      </c>
      <c r="W122" s="518"/>
      <c r="X122" s="518"/>
      <c r="Y122" s="518"/>
    </row>
    <row r="123" spans="6:25" ht="15.75" x14ac:dyDescent="0.25">
      <c r="F123" s="196" t="s">
        <v>673</v>
      </c>
      <c r="W123" s="518"/>
      <c r="X123" s="518"/>
      <c r="Y123" s="518"/>
    </row>
    <row r="124" spans="6:25" ht="15.75" x14ac:dyDescent="0.25">
      <c r="F124" s="196" t="s">
        <v>674</v>
      </c>
      <c r="W124" s="518"/>
      <c r="X124" s="518"/>
      <c r="Y124" s="518"/>
    </row>
    <row r="125" spans="6:25" ht="15.75" x14ac:dyDescent="0.25">
      <c r="F125" s="196" t="s">
        <v>675</v>
      </c>
      <c r="W125" s="518"/>
      <c r="X125" s="518"/>
      <c r="Y125" s="518"/>
    </row>
    <row r="126" spans="6:25" ht="15.75" x14ac:dyDescent="0.25">
      <c r="F126" s="196" t="s">
        <v>676</v>
      </c>
      <c r="W126" s="518"/>
      <c r="X126" s="518"/>
      <c r="Y126" s="518"/>
    </row>
    <row r="127" spans="6:25" ht="15.75" x14ac:dyDescent="0.25">
      <c r="F127" s="196" t="s">
        <v>677</v>
      </c>
      <c r="W127" s="518"/>
      <c r="X127" s="518"/>
      <c r="Y127" s="518"/>
    </row>
    <row r="128" spans="6:25" ht="15.75" x14ac:dyDescent="0.25">
      <c r="F128" s="196" t="s">
        <v>678</v>
      </c>
      <c r="W128" s="518"/>
      <c r="X128" s="518"/>
      <c r="Y128" s="518"/>
    </row>
    <row r="129" spans="6:25" ht="15.75" x14ac:dyDescent="0.25">
      <c r="F129" s="196" t="s">
        <v>679</v>
      </c>
      <c r="W129" s="518"/>
      <c r="X129" s="518"/>
      <c r="Y129" s="518"/>
    </row>
    <row r="130" spans="6:25" ht="15.75" x14ac:dyDescent="0.25">
      <c r="F130" s="196" t="s">
        <v>680</v>
      </c>
      <c r="W130" s="518"/>
      <c r="X130" s="518"/>
      <c r="Y130" s="518"/>
    </row>
    <row r="131" spans="6:25" ht="15.75" x14ac:dyDescent="0.25">
      <c r="F131" s="196" t="s">
        <v>681</v>
      </c>
      <c r="W131" s="518"/>
      <c r="X131" s="518"/>
      <c r="Y131" s="518"/>
    </row>
    <row r="132" spans="6:25" ht="15.75" x14ac:dyDescent="0.25">
      <c r="F132" s="196" t="s">
        <v>682</v>
      </c>
      <c r="W132" s="518"/>
      <c r="X132" s="518"/>
      <c r="Y132" s="518"/>
    </row>
    <row r="133" spans="6:25" ht="15.75" x14ac:dyDescent="0.25">
      <c r="F133" s="196" t="s">
        <v>683</v>
      </c>
      <c r="W133" s="518"/>
      <c r="X133" s="518"/>
      <c r="Y133" s="518"/>
    </row>
    <row r="134" spans="6:25" ht="15.75" x14ac:dyDescent="0.25">
      <c r="F134" s="196" t="s">
        <v>684</v>
      </c>
      <c r="W134" s="518"/>
      <c r="X134" s="518"/>
      <c r="Y134" s="518"/>
    </row>
    <row r="135" spans="6:25" ht="15.75" x14ac:dyDescent="0.25">
      <c r="F135" s="196" t="s">
        <v>685</v>
      </c>
      <c r="W135" s="518"/>
      <c r="X135" s="518"/>
      <c r="Y135" s="518"/>
    </row>
    <row r="136" spans="6:25" ht="15.75" x14ac:dyDescent="0.25">
      <c r="F136" s="196" t="s">
        <v>686</v>
      </c>
      <c r="W136" s="518"/>
      <c r="X136" s="518"/>
      <c r="Y136" s="518"/>
    </row>
    <row r="137" spans="6:25" ht="15.75" x14ac:dyDescent="0.25">
      <c r="F137" s="196" t="s">
        <v>687</v>
      </c>
      <c r="W137" s="518"/>
      <c r="X137" s="518"/>
      <c r="Y137" s="518"/>
    </row>
    <row r="138" spans="6:25" x14ac:dyDescent="0.25">
      <c r="F138" s="193" t="s">
        <v>688</v>
      </c>
      <c r="W138" s="518"/>
      <c r="X138" s="518"/>
      <c r="Y138" s="518"/>
    </row>
    <row r="139" spans="6:25" ht="15.75" x14ac:dyDescent="0.25">
      <c r="F139" s="194" t="s">
        <v>689</v>
      </c>
      <c r="W139" s="518"/>
      <c r="X139" s="518"/>
      <c r="Y139" s="518"/>
    </row>
    <row r="140" spans="6:25" ht="15.75" x14ac:dyDescent="0.25">
      <c r="F140" s="194" t="s">
        <v>690</v>
      </c>
      <c r="W140" s="518"/>
      <c r="X140" s="518"/>
      <c r="Y140" s="518"/>
    </row>
    <row r="141" spans="6:25" ht="15.75" x14ac:dyDescent="0.25">
      <c r="F141" s="194" t="s">
        <v>691</v>
      </c>
      <c r="W141" s="518"/>
      <c r="X141" s="518"/>
      <c r="Y141" s="518"/>
    </row>
    <row r="142" spans="6:25" ht="15.75" x14ac:dyDescent="0.25">
      <c r="F142" s="194" t="s">
        <v>692</v>
      </c>
      <c r="W142" s="518"/>
      <c r="X142" s="518"/>
      <c r="Y142" s="518"/>
    </row>
    <row r="143" spans="6:25" ht="15.75" x14ac:dyDescent="0.25">
      <c r="F143" s="194" t="s">
        <v>693</v>
      </c>
      <c r="W143" s="518"/>
      <c r="X143" s="518"/>
      <c r="Y143" s="518"/>
    </row>
    <row r="144" spans="6:25" ht="15.75" x14ac:dyDescent="0.25">
      <c r="F144" s="194" t="s">
        <v>694</v>
      </c>
      <c r="W144" s="518"/>
      <c r="X144" s="518"/>
      <c r="Y144" s="518"/>
    </row>
    <row r="145" spans="6:25" ht="15.75" x14ac:dyDescent="0.25">
      <c r="F145" s="194" t="s">
        <v>695</v>
      </c>
      <c r="W145" s="518"/>
      <c r="X145" s="518"/>
      <c r="Y145" s="518"/>
    </row>
    <row r="146" spans="6:25" ht="15.75" x14ac:dyDescent="0.25">
      <c r="F146" s="194" t="s">
        <v>696</v>
      </c>
      <c r="W146" s="518"/>
      <c r="X146" s="518"/>
      <c r="Y146" s="518"/>
    </row>
    <row r="147" spans="6:25" ht="15.75" x14ac:dyDescent="0.25">
      <c r="F147" s="194" t="s">
        <v>697</v>
      </c>
      <c r="W147" s="518"/>
      <c r="X147" s="518"/>
      <c r="Y147" s="518"/>
    </row>
    <row r="148" spans="6:25" ht="15.75" x14ac:dyDescent="0.25">
      <c r="F148" s="194" t="s">
        <v>698</v>
      </c>
      <c r="W148" s="518"/>
      <c r="X148" s="518"/>
      <c r="Y148" s="518"/>
    </row>
    <row r="149" spans="6:25" ht="15.75" x14ac:dyDescent="0.25">
      <c r="F149" s="194" t="s">
        <v>699</v>
      </c>
      <c r="W149" s="518"/>
      <c r="X149" s="518"/>
      <c r="Y149" s="518"/>
    </row>
    <row r="150" spans="6:25" ht="15.75" x14ac:dyDescent="0.25">
      <c r="F150" s="194" t="s">
        <v>700</v>
      </c>
      <c r="W150" s="518"/>
      <c r="X150" s="518"/>
      <c r="Y150" s="518"/>
    </row>
    <row r="151" spans="6:25" ht="15.75" x14ac:dyDescent="0.25">
      <c r="F151" s="194" t="s">
        <v>701</v>
      </c>
      <c r="W151" s="518"/>
      <c r="X151" s="518"/>
      <c r="Y151" s="518"/>
    </row>
    <row r="152" spans="6:25" ht="15.75" x14ac:dyDescent="0.25">
      <c r="F152" s="194" t="s">
        <v>702</v>
      </c>
    </row>
    <row r="153" spans="6:25" ht="15.75" x14ac:dyDescent="0.25">
      <c r="F153" s="194" t="s">
        <v>703</v>
      </c>
    </row>
    <row r="154" spans="6:25" ht="15.75" x14ac:dyDescent="0.25">
      <c r="F154" s="194" t="s">
        <v>704</v>
      </c>
    </row>
    <row r="155" spans="6:25" ht="15.75" x14ac:dyDescent="0.25">
      <c r="F155" s="194" t="s">
        <v>705</v>
      </c>
    </row>
    <row r="156" spans="6:25" ht="15.75" x14ac:dyDescent="0.25">
      <c r="F156" s="194" t="s">
        <v>706</v>
      </c>
    </row>
    <row r="157" spans="6:25" ht="15.75" x14ac:dyDescent="0.25">
      <c r="F157" s="194" t="s">
        <v>707</v>
      </c>
    </row>
    <row r="158" spans="6:25" ht="15.75" x14ac:dyDescent="0.25">
      <c r="F158" s="194" t="s">
        <v>708</v>
      </c>
    </row>
    <row r="159" spans="6:25" ht="15.75" x14ac:dyDescent="0.25">
      <c r="F159" s="194" t="s">
        <v>709</v>
      </c>
    </row>
    <row r="160" spans="6:25" ht="15.75" x14ac:dyDescent="0.25">
      <c r="F160" s="194" t="s">
        <v>710</v>
      </c>
    </row>
    <row r="161" spans="6:6" ht="15.75" x14ac:dyDescent="0.25">
      <c r="F161" s="194" t="s">
        <v>711</v>
      </c>
    </row>
    <row r="162" spans="6:6" ht="15.75" x14ac:dyDescent="0.25">
      <c r="F162" s="194" t="s">
        <v>712</v>
      </c>
    </row>
    <row r="163" spans="6:6" ht="15.75" x14ac:dyDescent="0.25">
      <c r="F163" s="194" t="s">
        <v>713</v>
      </c>
    </row>
    <row r="164" spans="6:6" ht="15.75" x14ac:dyDescent="0.25">
      <c r="F164" s="194" t="s">
        <v>714</v>
      </c>
    </row>
    <row r="165" spans="6:6" ht="15.75" x14ac:dyDescent="0.25">
      <c r="F165" s="194" t="s">
        <v>715</v>
      </c>
    </row>
    <row r="166" spans="6:6" ht="15.75" x14ac:dyDescent="0.25">
      <c r="F166" s="194" t="s">
        <v>716</v>
      </c>
    </row>
    <row r="167" spans="6:6" ht="15.75" x14ac:dyDescent="0.25">
      <c r="F167" s="194" t="s">
        <v>717</v>
      </c>
    </row>
    <row r="168" spans="6:6" ht="15.75" x14ac:dyDescent="0.25">
      <c r="F168" s="194" t="s">
        <v>718</v>
      </c>
    </row>
    <row r="169" spans="6:6" ht="15.75" x14ac:dyDescent="0.25">
      <c r="F169" s="194" t="s">
        <v>719</v>
      </c>
    </row>
    <row r="170" spans="6:6" ht="15.75" x14ac:dyDescent="0.25">
      <c r="F170" s="194" t="s">
        <v>720</v>
      </c>
    </row>
    <row r="171" spans="6:6" x14ac:dyDescent="0.25">
      <c r="F171" s="193" t="s">
        <v>721</v>
      </c>
    </row>
    <row r="172" spans="6:6" ht="15.75" x14ac:dyDescent="0.25">
      <c r="F172" s="196" t="s">
        <v>722</v>
      </c>
    </row>
    <row r="173" spans="6:6" ht="15.75" x14ac:dyDescent="0.25">
      <c r="F173" s="196" t="s">
        <v>723</v>
      </c>
    </row>
    <row r="174" spans="6:6" ht="15.75" x14ac:dyDescent="0.25">
      <c r="F174" s="196" t="s">
        <v>724</v>
      </c>
    </row>
    <row r="175" spans="6:6" ht="15.75" x14ac:dyDescent="0.25">
      <c r="F175" s="196" t="s">
        <v>725</v>
      </c>
    </row>
    <row r="176" spans="6:6" ht="15.75" x14ac:dyDescent="0.25">
      <c r="F176" s="196" t="s">
        <v>726</v>
      </c>
    </row>
    <row r="177" spans="6:6" ht="15.75" x14ac:dyDescent="0.25">
      <c r="F177" s="196" t="s">
        <v>727</v>
      </c>
    </row>
    <row r="178" spans="6:6" ht="15.75" x14ac:dyDescent="0.25">
      <c r="F178" s="196" t="s">
        <v>728</v>
      </c>
    </row>
    <row r="179" spans="6:6" ht="15.75" x14ac:dyDescent="0.25">
      <c r="F179" s="196" t="s">
        <v>729</v>
      </c>
    </row>
    <row r="180" spans="6:6" ht="15.75" x14ac:dyDescent="0.25">
      <c r="F180" s="196" t="s">
        <v>730</v>
      </c>
    </row>
    <row r="181" spans="6:6" ht="15.75" x14ac:dyDescent="0.25">
      <c r="F181" s="196" t="s">
        <v>731</v>
      </c>
    </row>
    <row r="182" spans="6:6" ht="15.75" x14ac:dyDescent="0.25">
      <c r="F182" s="196" t="s">
        <v>732</v>
      </c>
    </row>
    <row r="183" spans="6:6" ht="15.75" x14ac:dyDescent="0.25">
      <c r="F183" s="196" t="s">
        <v>733</v>
      </c>
    </row>
    <row r="184" spans="6:6" ht="15.75" x14ac:dyDescent="0.25">
      <c r="F184" s="196" t="s">
        <v>734</v>
      </c>
    </row>
    <row r="185" spans="6:6" ht="15.75" x14ac:dyDescent="0.25">
      <c r="F185" s="196" t="s">
        <v>735</v>
      </c>
    </row>
    <row r="186" spans="6:6" ht="15.75" x14ac:dyDescent="0.25">
      <c r="F186" s="196" t="s">
        <v>736</v>
      </c>
    </row>
    <row r="187" spans="6:6" ht="15.75" x14ac:dyDescent="0.25">
      <c r="F187" s="196" t="s">
        <v>737</v>
      </c>
    </row>
    <row r="188" spans="6:6" ht="15.75" x14ac:dyDescent="0.25">
      <c r="F188" s="196" t="s">
        <v>738</v>
      </c>
    </row>
    <row r="189" spans="6:6" ht="15.75" x14ac:dyDescent="0.25">
      <c r="F189" s="196" t="s">
        <v>739</v>
      </c>
    </row>
    <row r="190" spans="6:6" ht="15.75" x14ac:dyDescent="0.25">
      <c r="F190" s="196" t="s">
        <v>740</v>
      </c>
    </row>
    <row r="191" spans="6:6" ht="15.75" x14ac:dyDescent="0.25">
      <c r="F191" s="196" t="s">
        <v>741</v>
      </c>
    </row>
    <row r="192" spans="6:6" x14ac:dyDescent="0.25">
      <c r="F192" s="465" t="s">
        <v>857</v>
      </c>
    </row>
    <row r="193" spans="6:6" x14ac:dyDescent="0.25">
      <c r="F193" s="465" t="s">
        <v>858</v>
      </c>
    </row>
    <row r="194" spans="6:6" x14ac:dyDescent="0.25">
      <c r="F194" s="465" t="s">
        <v>859</v>
      </c>
    </row>
    <row r="195" spans="6:6" x14ac:dyDescent="0.25">
      <c r="F195" s="465" t="s">
        <v>860</v>
      </c>
    </row>
    <row r="196" spans="6:6" x14ac:dyDescent="0.25">
      <c r="F196" s="465" t="s">
        <v>861</v>
      </c>
    </row>
  </sheetData>
  <sheetProtection algorithmName="SHA-512" hashValue="s2tsO2JIB0qrNkhAmYY8vxVCLno4v9Z3+A+ThKap4z0O0NoJgBWhrpgPHKdyZSyZp7LUZSGlZOKe79plu/STgA==" saltValue="kWc5Llp4iDd6td80GgW8LA==" spinCount="100000" sheet="1" objects="1" scenarios="1"/>
  <autoFilter ref="A1:V196" xr:uid="{00000000-0001-0000-2400-000000000000}"/>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activeCell="A2" sqref="A2"/>
    </sheetView>
  </sheetViews>
  <sheetFormatPr defaultRowHeight="15" x14ac:dyDescent="0.25"/>
  <cols>
    <col min="1" max="1" width="15.140625" style="694" bestFit="1" customWidth="1"/>
    <col min="2" max="2" width="15.42578125" style="694" bestFit="1" customWidth="1"/>
    <col min="3" max="3" width="24" style="694" bestFit="1" customWidth="1"/>
    <col min="4" max="4" width="29" style="694" bestFit="1" customWidth="1"/>
    <col min="5" max="5" width="13.28515625" style="694" bestFit="1" customWidth="1"/>
    <col min="6" max="6" width="16" style="772" bestFit="1" customWidth="1"/>
    <col min="7" max="7" width="24.140625" style="780" bestFit="1" customWidth="1"/>
    <col min="8" max="8" width="200.7109375" style="772" customWidth="1"/>
    <col min="10" max="10" width="20.7109375" bestFit="1" customWidth="1"/>
  </cols>
  <sheetData>
    <row r="1" spans="1:10" s="768" customFormat="1" ht="41.25" x14ac:dyDescent="0.25">
      <c r="A1" s="773" t="s">
        <v>1175</v>
      </c>
      <c r="B1" s="774" t="s">
        <v>1151</v>
      </c>
      <c r="C1" s="774" t="s">
        <v>1154</v>
      </c>
      <c r="D1" s="774" t="s">
        <v>1155</v>
      </c>
      <c r="E1" s="774" t="s">
        <v>1172</v>
      </c>
      <c r="F1" s="776" t="s">
        <v>1178</v>
      </c>
      <c r="G1" s="779" t="s">
        <v>1177</v>
      </c>
      <c r="H1" s="776" t="s">
        <v>1176</v>
      </c>
      <c r="J1" s="769" t="s">
        <v>1106</v>
      </c>
    </row>
    <row r="2" spans="1:10" x14ac:dyDescent="0.25">
      <c r="A2" s="771"/>
      <c r="B2" s="771"/>
      <c r="C2" s="771"/>
      <c r="D2" s="771"/>
      <c r="E2" s="699"/>
      <c r="F2" s="781" t="str">
        <f>IF($A2="","",IF(NOT($A2=$A1),IFERROR(IF(INDEX('40-15 SCALE LABEL INFO'!I$2:I$65,MATCH($A2,'40-15 SCALE LABEL INFO'!$A$2:$A$65,0))="","",INDEX('40-15 SCALE LABEL INFO'!I$2:I$65,MATCH($A2,'40-15 SCALE LABEL INFO'!$A$2:$A$65,0))),"not found"),IF(F1="not found","not found",IF(F1="","","ditto"))))</f>
        <v/>
      </c>
      <c r="G2" s="782" t="str">
        <f>IF($A2="","",IF(NOT($A2=$A1),IFERROR(IF(INDEX('40-15 SCALE LABEL INFO'!J$2:J$65,MATCH($A2,'40-15 SCALE LABEL INFO'!$A$2:$A$65,0))="","",INDEX('40-15 SCALE LABEL INFO'!J$2:J$65,MATCH($A2,'40-15 SCALE LABEL INFO'!$A$2:$A$65,0))),"not found"),IF(G1="not found","not found",IF(G1="","","ditto"))))</f>
        <v/>
      </c>
      <c r="H2" s="775" t="str">
        <f>IF($A2="","",IF(NOT($A2=$A1),IFERROR(IF(INDEX('40-15 SCALE LABEL INFO'!K$2:K$65,MATCH($A2,'40-15 SCALE LABEL INFO'!$A$2:$A$65,0))="","",INDEX('40-15 SCALE LABEL INFO'!K$2:K$65,MATCH($A2,'40-15 SCALE LABEL INFO'!$A$2:$A$65,0))),"not found"),IF(H1="not found","not found",IF(H1="","","ditto"))))</f>
        <v/>
      </c>
    </row>
    <row r="3" spans="1:10" x14ac:dyDescent="0.25">
      <c r="A3" s="771"/>
      <c r="B3" s="770"/>
      <c r="C3" s="770"/>
      <c r="D3" s="770"/>
      <c r="E3" s="778"/>
      <c r="F3" s="781" t="str">
        <f>IF($A3="","",IF(NOT($A3=$A2),IFERROR(IF(INDEX('40-15 SCALE LABEL INFO'!I$2:I$65,MATCH($A3,'40-15 SCALE LABEL INFO'!$A$2:$A$65,0))="","",INDEX('40-15 SCALE LABEL INFO'!I$2:I$65,MATCH($A3,'40-15 SCALE LABEL INFO'!$A$2:$A$65,0))),"not found"),IF(F2="not found","not found",IF(F2="","","ditto"))))</f>
        <v/>
      </c>
      <c r="G3" s="782" t="str">
        <f>IF($A3="","",IF(NOT($A3=$A2),IFERROR(IF(INDEX('40-15 SCALE LABEL INFO'!J$2:J$65,MATCH($A3,'40-15 SCALE LABEL INFO'!$A$2:$A$65,0))="","",INDEX('40-15 SCALE LABEL INFO'!J$2:J$65,MATCH($A3,'40-15 SCALE LABEL INFO'!$A$2:$A$65,0))),"not found"),IF(G2="not found","not found",IF(G2="","","ditto"))))</f>
        <v/>
      </c>
      <c r="H3" s="775" t="str">
        <f>IF($A3="","",IF(NOT($A3=$A2),IFERROR(IF(INDEX('40-15 SCALE LABEL INFO'!K$2:K$65,MATCH($A3,'40-15 SCALE LABEL INFO'!$A$2:$A$65,0))="","",INDEX('40-15 SCALE LABEL INFO'!K$2:K$65,MATCH($A3,'40-15 SCALE LABEL INFO'!$A$2:$A$65,0))),"not found"),IF(H2="not found","not found",IF(H2="","","ditto"))))</f>
        <v/>
      </c>
    </row>
    <row r="4" spans="1:10" x14ac:dyDescent="0.25">
      <c r="A4" s="771"/>
      <c r="B4" s="770"/>
      <c r="C4" s="770"/>
      <c r="D4" s="770"/>
      <c r="E4" s="778"/>
      <c r="F4" s="781" t="str">
        <f>IF($A4="","",IF(NOT($A4=$A3),IFERROR(IF(INDEX('40-15 SCALE LABEL INFO'!I$2:I$65,MATCH($A4,'40-15 SCALE LABEL INFO'!$A$2:$A$65,0))="","",INDEX('40-15 SCALE LABEL INFO'!I$2:I$65,MATCH($A4,'40-15 SCALE LABEL INFO'!$A$2:$A$65,0))),"not found"),IF(F3="not found","not found",IF(F3="","","ditto"))))</f>
        <v/>
      </c>
      <c r="G4" s="782" t="str">
        <f>IF($A4="","",IF(NOT($A4=$A3),IFERROR(IF(INDEX('40-15 SCALE LABEL INFO'!J$2:J$65,MATCH($A4,'40-15 SCALE LABEL INFO'!$A$2:$A$65,0))="","",INDEX('40-15 SCALE LABEL INFO'!J$2:J$65,MATCH($A4,'40-15 SCALE LABEL INFO'!$A$2:$A$65,0))),"not found"),IF(G3="not found","not found",IF(G3="","","ditto"))))</f>
        <v/>
      </c>
      <c r="H4" s="775" t="str">
        <f>IF($A4="","",IF(NOT($A4=$A3),IFERROR(IF(INDEX('40-15 SCALE LABEL INFO'!K$2:K$65,MATCH($A4,'40-15 SCALE LABEL INFO'!$A$2:$A$65,0))="","",INDEX('40-15 SCALE LABEL INFO'!K$2:K$65,MATCH($A4,'40-15 SCALE LABEL INFO'!$A$2:$A$65,0))),"not found"),IF(H3="not found","not found",IF(H3="","","ditto"))))</f>
        <v/>
      </c>
    </row>
    <row r="5" spans="1:10" x14ac:dyDescent="0.25">
      <c r="A5" s="771"/>
      <c r="B5" s="770"/>
      <c r="C5" s="770"/>
      <c r="D5" s="770"/>
      <c r="E5" s="778"/>
      <c r="F5" s="781" t="str">
        <f>IF($A5="","",IF(NOT($A5=$A4),IFERROR(IF(INDEX('40-15 SCALE LABEL INFO'!I$2:I$65,MATCH($A5,'40-15 SCALE LABEL INFO'!$A$2:$A$65,0))="","",INDEX('40-15 SCALE LABEL INFO'!I$2:I$65,MATCH($A5,'40-15 SCALE LABEL INFO'!$A$2:$A$65,0))),"not found"),IF(F4="not found","not found",IF(F4="","","ditto"))))</f>
        <v/>
      </c>
      <c r="G5" s="782" t="str">
        <f>IF($A5="","",IF(NOT($A5=$A4),IFERROR(IF(INDEX('40-15 SCALE LABEL INFO'!J$2:J$65,MATCH($A5,'40-15 SCALE LABEL INFO'!$A$2:$A$65,0))="","",INDEX('40-15 SCALE LABEL INFO'!J$2:J$65,MATCH($A5,'40-15 SCALE LABEL INFO'!$A$2:$A$65,0))),"not found"),IF(G4="not found","not found",IF(G4="","","ditto"))))</f>
        <v/>
      </c>
      <c r="H5" s="775" t="str">
        <f>IF($A5="","",IF(NOT($A5=$A4),IFERROR(IF(INDEX('40-15 SCALE LABEL INFO'!K$2:K$65,MATCH($A5,'40-15 SCALE LABEL INFO'!$A$2:$A$65,0))="","",INDEX('40-15 SCALE LABEL INFO'!K$2:K$65,MATCH($A5,'40-15 SCALE LABEL INFO'!$A$2:$A$65,0))),"not found"),IF(H4="not found","not found",IF(H4="","","ditto"))))</f>
        <v/>
      </c>
    </row>
    <row r="6" spans="1:10" x14ac:dyDescent="0.25">
      <c r="A6" s="771"/>
      <c r="B6" s="770"/>
      <c r="C6" s="770"/>
      <c r="D6" s="770"/>
      <c r="E6" s="778"/>
      <c r="F6" s="781" t="str">
        <f>IF($A6="","",IF(NOT($A6=$A5),IFERROR(IF(INDEX('40-15 SCALE LABEL INFO'!I$2:I$65,MATCH($A6,'40-15 SCALE LABEL INFO'!$A$2:$A$65,0))="","",INDEX('40-15 SCALE LABEL INFO'!I$2:I$65,MATCH($A6,'40-15 SCALE LABEL INFO'!$A$2:$A$65,0))),"not found"),IF(F5="not found","not found",IF(F5="","","ditto"))))</f>
        <v/>
      </c>
      <c r="G6" s="782" t="str">
        <f>IF($A6="","",IF(NOT($A6=$A5),IFERROR(IF(INDEX('40-15 SCALE LABEL INFO'!J$2:J$65,MATCH($A6,'40-15 SCALE LABEL INFO'!$A$2:$A$65,0))="","",INDEX('40-15 SCALE LABEL INFO'!J$2:J$65,MATCH($A6,'40-15 SCALE LABEL INFO'!$A$2:$A$65,0))),"not found"),IF(G5="not found","not found",IF(G5="","","ditto"))))</f>
        <v/>
      </c>
      <c r="H6" s="775" t="str">
        <f>IF($A6="","",IF(NOT($A6=$A5),IFERROR(IF(INDEX('40-15 SCALE LABEL INFO'!K$2:K$65,MATCH($A6,'40-15 SCALE LABEL INFO'!$A$2:$A$65,0))="","",INDEX('40-15 SCALE LABEL INFO'!K$2:K$65,MATCH($A6,'40-15 SCALE LABEL INFO'!$A$2:$A$65,0))),"not found"),IF(H5="not found","not found",IF(H5="","","ditto"))))</f>
        <v/>
      </c>
    </row>
    <row r="7" spans="1:10" x14ac:dyDescent="0.25">
      <c r="A7" s="770"/>
      <c r="B7" s="770"/>
      <c r="C7" s="770"/>
      <c r="D7" s="770"/>
      <c r="E7" s="778"/>
      <c r="F7" s="781" t="str">
        <f>IF($A7="","",IF(NOT($A7=$A6),IFERROR(IF(INDEX('40-15 SCALE LABEL INFO'!I$2:I$65,MATCH($A7,'40-15 SCALE LABEL INFO'!$A$2:$A$65,0))="","",INDEX('40-15 SCALE LABEL INFO'!I$2:I$65,MATCH($A7,'40-15 SCALE LABEL INFO'!$A$2:$A$65,0))),"not found"),IF(F6="not found","not found",IF(F6="","","ditto"))))</f>
        <v/>
      </c>
      <c r="G7" s="782" t="str">
        <f>IF($A7="","",IF(NOT($A7=$A6),IFERROR(IF(INDEX('40-15 SCALE LABEL INFO'!J$2:J$65,MATCH($A7,'40-15 SCALE LABEL INFO'!$A$2:$A$65,0))="","",INDEX('40-15 SCALE LABEL INFO'!J$2:J$65,MATCH($A7,'40-15 SCALE LABEL INFO'!$A$2:$A$65,0))),"not found"),IF(G6="not found","not found",IF(G6="","","ditto"))))</f>
        <v/>
      </c>
      <c r="H7" s="775" t="str">
        <f>IF($A7="","",IF(NOT($A7=$A6),IFERROR(IF(INDEX('40-15 SCALE LABEL INFO'!K$2:K$65,MATCH($A7,'40-15 SCALE LABEL INFO'!$A$2:$A$65,0))="","",INDEX('40-15 SCALE LABEL INFO'!K$2:K$65,MATCH($A7,'40-15 SCALE LABEL INFO'!$A$2:$A$65,0))),"not found"),IF(H6="not found","not found",IF(H6="","","ditto"))))</f>
        <v/>
      </c>
    </row>
    <row r="8" spans="1:10" x14ac:dyDescent="0.25">
      <c r="A8" s="770"/>
      <c r="B8" s="770"/>
      <c r="C8" s="770"/>
      <c r="D8" s="770"/>
      <c r="E8" s="778"/>
      <c r="F8" s="781" t="str">
        <f>IF($A8="","",IF(NOT($A8=$A7),IFERROR(IF(INDEX('40-15 SCALE LABEL INFO'!I$2:I$65,MATCH($A8,'40-15 SCALE LABEL INFO'!$A$2:$A$65,0))="","",INDEX('40-15 SCALE LABEL INFO'!I$2:I$65,MATCH($A8,'40-15 SCALE LABEL INFO'!$A$2:$A$65,0))),"not found"),IF(F7="not found","not found",IF(F7="","","ditto"))))</f>
        <v/>
      </c>
      <c r="G8" s="782" t="str">
        <f>IF($A8="","",IF(NOT($A8=$A7),IFERROR(IF(INDEX('40-15 SCALE LABEL INFO'!J$2:J$65,MATCH($A8,'40-15 SCALE LABEL INFO'!$A$2:$A$65,0))="","",INDEX('40-15 SCALE LABEL INFO'!J$2:J$65,MATCH($A8,'40-15 SCALE LABEL INFO'!$A$2:$A$65,0))),"not found"),IF(G7="not found","not found",IF(G7="","","ditto"))))</f>
        <v/>
      </c>
      <c r="H8" s="775" t="str">
        <f>IF($A8="","",IF(NOT($A8=$A7),IFERROR(IF(INDEX('40-15 SCALE LABEL INFO'!K$2:K$65,MATCH($A8,'40-15 SCALE LABEL INFO'!$A$2:$A$65,0))="","",INDEX('40-15 SCALE LABEL INFO'!K$2:K$65,MATCH($A8,'40-15 SCALE LABEL INFO'!$A$2:$A$65,0))),"not found"),IF(H7="not found","not found",IF(H7="","","ditto"))))</f>
        <v/>
      </c>
    </row>
    <row r="9" spans="1:10" x14ac:dyDescent="0.25">
      <c r="A9" s="770"/>
      <c r="B9" s="770"/>
      <c r="C9" s="770"/>
      <c r="D9" s="770"/>
      <c r="E9" s="778"/>
      <c r="F9" s="781" t="str">
        <f>IF($A9="","",IF(NOT($A9=$A8),IFERROR(IF(INDEX('40-15 SCALE LABEL INFO'!I$2:I$65,MATCH($A9,'40-15 SCALE LABEL INFO'!$A$2:$A$65,0))="","",INDEX('40-15 SCALE LABEL INFO'!I$2:I$65,MATCH($A9,'40-15 SCALE LABEL INFO'!$A$2:$A$65,0))),"not found"),IF(F8="not found","not found",IF(F8="","","ditto"))))</f>
        <v/>
      </c>
      <c r="G9" s="782" t="str">
        <f>IF($A9="","",IF(NOT($A9=$A8),IFERROR(IF(INDEX('40-15 SCALE LABEL INFO'!J$2:J$65,MATCH($A9,'40-15 SCALE LABEL INFO'!$A$2:$A$65,0))="","",INDEX('40-15 SCALE LABEL INFO'!J$2:J$65,MATCH($A9,'40-15 SCALE LABEL INFO'!$A$2:$A$65,0))),"not found"),IF(G8="not found","not found",IF(G8="","","ditto"))))</f>
        <v/>
      </c>
      <c r="H9" s="775" t="str">
        <f>IF($A9="","",IF(NOT($A9=$A8),IFERROR(IF(INDEX('40-15 SCALE LABEL INFO'!K$2:K$65,MATCH($A9,'40-15 SCALE LABEL INFO'!$A$2:$A$65,0))="","",INDEX('40-15 SCALE LABEL INFO'!K$2:K$65,MATCH($A9,'40-15 SCALE LABEL INFO'!$A$2:$A$65,0))),"not found"),IF(H8="not found","not found",IF(H8="","","ditto"))))</f>
        <v/>
      </c>
    </row>
    <row r="10" spans="1:10" x14ac:dyDescent="0.25">
      <c r="A10" s="770"/>
      <c r="B10" s="770"/>
      <c r="C10" s="770"/>
      <c r="D10" s="770"/>
      <c r="E10" s="778"/>
      <c r="F10" s="781" t="str">
        <f>IF($A10="","",IF(NOT($A10=$A9),IFERROR(IF(INDEX('40-15 SCALE LABEL INFO'!I$2:I$65,MATCH($A10,'40-15 SCALE LABEL INFO'!$A$2:$A$65,0))="","",INDEX('40-15 SCALE LABEL INFO'!I$2:I$65,MATCH($A10,'40-15 SCALE LABEL INFO'!$A$2:$A$65,0))),"not found"),IF(F9="not found","not found",IF(F9="","","ditto"))))</f>
        <v/>
      </c>
      <c r="G10" s="782" t="str">
        <f>IF($A10="","",IF(NOT($A10=$A9),IFERROR(IF(INDEX('40-15 SCALE LABEL INFO'!J$2:J$65,MATCH($A10,'40-15 SCALE LABEL INFO'!$A$2:$A$65,0))="","",INDEX('40-15 SCALE LABEL INFO'!J$2:J$65,MATCH($A10,'40-15 SCALE LABEL INFO'!$A$2:$A$65,0))),"not found"),IF(G9="not found","not found",IF(G9="","","ditto"))))</f>
        <v/>
      </c>
      <c r="H10" s="775" t="str">
        <f>IF($A10="","",IF(NOT($A10=$A9),IFERROR(IF(INDEX('40-15 SCALE LABEL INFO'!K$2:K$65,MATCH($A10,'40-15 SCALE LABEL INFO'!$A$2:$A$65,0))="","",INDEX('40-15 SCALE LABEL INFO'!K$2:K$65,MATCH($A10,'40-15 SCALE LABEL INFO'!$A$2:$A$65,0))),"not found"),IF(H9="not found","not found",IF(H9="","","ditto"))))</f>
        <v/>
      </c>
    </row>
    <row r="11" spans="1:10" x14ac:dyDescent="0.25">
      <c r="A11" s="770"/>
      <c r="B11" s="770"/>
      <c r="C11" s="770"/>
      <c r="D11" s="770"/>
      <c r="E11" s="778"/>
      <c r="F11" s="781" t="str">
        <f>IF($A11="","",IF(NOT($A11=$A10),IFERROR(IF(INDEX('40-15 SCALE LABEL INFO'!I$2:I$65,MATCH($A11,'40-15 SCALE LABEL INFO'!$A$2:$A$65,0))="","",INDEX('40-15 SCALE LABEL INFO'!I$2:I$65,MATCH($A11,'40-15 SCALE LABEL INFO'!$A$2:$A$65,0))),"not found"),IF(F10="not found","not found",IF(F10="","","ditto"))))</f>
        <v/>
      </c>
      <c r="G11" s="782" t="str">
        <f>IF($A11="","",IF(NOT($A11=$A10),IFERROR(IF(INDEX('40-15 SCALE LABEL INFO'!J$2:J$65,MATCH($A11,'40-15 SCALE LABEL INFO'!$A$2:$A$65,0))="","",INDEX('40-15 SCALE LABEL INFO'!J$2:J$65,MATCH($A11,'40-15 SCALE LABEL INFO'!$A$2:$A$65,0))),"not found"),IF(G10="not found","not found",IF(G10="","","ditto"))))</f>
        <v/>
      </c>
      <c r="H11" s="775" t="str">
        <f>IF($A11="","",IF(NOT($A11=$A10),IFERROR(IF(INDEX('40-15 SCALE LABEL INFO'!K$2:K$65,MATCH($A11,'40-15 SCALE LABEL INFO'!$A$2:$A$65,0))="","",INDEX('40-15 SCALE LABEL INFO'!K$2:K$65,MATCH($A11,'40-15 SCALE LABEL INFO'!$A$2:$A$65,0))),"not found"),IF(H10="not found","not found",IF(H10="","","ditto"))))</f>
        <v/>
      </c>
    </row>
    <row r="12" spans="1:10" x14ac:dyDescent="0.25">
      <c r="A12" s="770"/>
      <c r="B12" s="770"/>
      <c r="C12" s="770"/>
      <c r="D12" s="770"/>
      <c r="E12" s="778"/>
      <c r="F12" s="781" t="str">
        <f>IF($A12="","",IF(NOT($A12=$A11),IFERROR(IF(INDEX('40-15 SCALE LABEL INFO'!I$2:I$65,MATCH($A12,'40-15 SCALE LABEL INFO'!$A$2:$A$65,0))="","",INDEX('40-15 SCALE LABEL INFO'!I$2:I$65,MATCH($A12,'40-15 SCALE LABEL INFO'!$A$2:$A$65,0))),"not found"),IF(F11="not found","not found",IF(F11="","","ditto"))))</f>
        <v/>
      </c>
      <c r="G12" s="782" t="str">
        <f>IF($A12="","",IF(NOT($A12=$A11),IFERROR(IF(INDEX('40-15 SCALE LABEL INFO'!J$2:J$65,MATCH($A12,'40-15 SCALE LABEL INFO'!$A$2:$A$65,0))="","",INDEX('40-15 SCALE LABEL INFO'!J$2:J$65,MATCH($A12,'40-15 SCALE LABEL INFO'!$A$2:$A$65,0))),"not found"),IF(G11="not found","not found",IF(G11="","","ditto"))))</f>
        <v/>
      </c>
      <c r="H12" s="775" t="str">
        <f>IF($A12="","",IF(NOT($A12=$A11),IFERROR(IF(INDEX('40-15 SCALE LABEL INFO'!K$2:K$65,MATCH($A12,'40-15 SCALE LABEL INFO'!$A$2:$A$65,0))="","",INDEX('40-15 SCALE LABEL INFO'!K$2:K$65,MATCH($A12,'40-15 SCALE LABEL INFO'!$A$2:$A$65,0))),"not found"),IF(H11="not found","not found",IF(H11="","","ditto"))))</f>
        <v/>
      </c>
    </row>
    <row r="13" spans="1:10" x14ac:dyDescent="0.25">
      <c r="A13" s="770"/>
      <c r="B13" s="770"/>
      <c r="C13" s="770"/>
      <c r="D13" s="770"/>
      <c r="E13" s="778"/>
      <c r="F13" s="781" t="str">
        <f>IF($A13="","",IF(NOT($A13=$A12),IFERROR(IF(INDEX('40-15 SCALE LABEL INFO'!I$2:I$65,MATCH($A13,'40-15 SCALE LABEL INFO'!$A$2:$A$65,0))="","",INDEX('40-15 SCALE LABEL INFO'!I$2:I$65,MATCH($A13,'40-15 SCALE LABEL INFO'!$A$2:$A$65,0))),"not found"),IF(F12="not found","not found",IF(F12="","","ditto"))))</f>
        <v/>
      </c>
      <c r="G13" s="782" t="str">
        <f>IF($A13="","",IF(NOT($A13=$A12),IFERROR(IF(INDEX('40-15 SCALE LABEL INFO'!J$2:J$65,MATCH($A13,'40-15 SCALE LABEL INFO'!$A$2:$A$65,0))="","",INDEX('40-15 SCALE LABEL INFO'!J$2:J$65,MATCH($A13,'40-15 SCALE LABEL INFO'!$A$2:$A$65,0))),"not found"),IF(G12="not found","not found",IF(G12="","","ditto"))))</f>
        <v/>
      </c>
      <c r="H13" s="775" t="str">
        <f>IF($A13="","",IF(NOT($A13=$A12),IFERROR(IF(INDEX('40-15 SCALE LABEL INFO'!K$2:K$65,MATCH($A13,'40-15 SCALE LABEL INFO'!$A$2:$A$65,0))="","",INDEX('40-15 SCALE LABEL INFO'!K$2:K$65,MATCH($A13,'40-15 SCALE LABEL INFO'!$A$2:$A$65,0))),"not found"),IF(H12="not found","not found",IF(H12="","","ditto"))))</f>
        <v/>
      </c>
    </row>
    <row r="14" spans="1:10" x14ac:dyDescent="0.25">
      <c r="A14" s="770"/>
      <c r="B14" s="770"/>
      <c r="C14" s="770"/>
      <c r="D14" s="770"/>
      <c r="E14" s="778"/>
      <c r="F14" s="781" t="str">
        <f>IF($A14="","",IF(NOT($A14=$A13),IFERROR(IF(INDEX('40-15 SCALE LABEL INFO'!I$2:I$65,MATCH($A14,'40-15 SCALE LABEL INFO'!$A$2:$A$65,0))="","",INDEX('40-15 SCALE LABEL INFO'!I$2:I$65,MATCH($A14,'40-15 SCALE LABEL INFO'!$A$2:$A$65,0))),"not found"),IF(F13="not found","not found",IF(F13="","","ditto"))))</f>
        <v/>
      </c>
      <c r="G14" s="782" t="str">
        <f>IF($A14="","",IF(NOT($A14=$A13),IFERROR(IF(INDEX('40-15 SCALE LABEL INFO'!J$2:J$65,MATCH($A14,'40-15 SCALE LABEL INFO'!$A$2:$A$65,0))="","",INDEX('40-15 SCALE LABEL INFO'!J$2:J$65,MATCH($A14,'40-15 SCALE LABEL INFO'!$A$2:$A$65,0))),"not found"),IF(G13="not found","not found",IF(G13="","","ditto"))))</f>
        <v/>
      </c>
      <c r="H14" s="775" t="str">
        <f>IF($A14="","",IF(NOT($A14=$A13),IFERROR(IF(INDEX('40-15 SCALE LABEL INFO'!K$2:K$65,MATCH($A14,'40-15 SCALE LABEL INFO'!$A$2:$A$65,0))="","",INDEX('40-15 SCALE LABEL INFO'!K$2:K$65,MATCH($A14,'40-15 SCALE LABEL INFO'!$A$2:$A$65,0))),"not found"),IF(H13="not found","not found",IF(H13="","","ditto"))))</f>
        <v/>
      </c>
    </row>
    <row r="15" spans="1:10" x14ac:dyDescent="0.25">
      <c r="A15" s="770"/>
      <c r="B15" s="770"/>
      <c r="C15" s="770"/>
      <c r="D15" s="770"/>
      <c r="E15" s="778"/>
      <c r="F15" s="781" t="str">
        <f>IF($A15="","",IF(NOT($A15=$A14),IFERROR(IF(INDEX('40-15 SCALE LABEL INFO'!I$2:I$65,MATCH($A15,'40-15 SCALE LABEL INFO'!$A$2:$A$65,0))="","",INDEX('40-15 SCALE LABEL INFO'!I$2:I$65,MATCH($A15,'40-15 SCALE LABEL INFO'!$A$2:$A$65,0))),"not found"),IF(F14="not found","not found",IF(F14="","","ditto"))))</f>
        <v/>
      </c>
      <c r="G15" s="782" t="str">
        <f>IF($A15="","",IF(NOT($A15=$A14),IFERROR(IF(INDEX('40-15 SCALE LABEL INFO'!J$2:J$65,MATCH($A15,'40-15 SCALE LABEL INFO'!$A$2:$A$65,0))="","",INDEX('40-15 SCALE LABEL INFO'!J$2:J$65,MATCH($A15,'40-15 SCALE LABEL INFO'!$A$2:$A$65,0))),"not found"),IF(G14="not found","not found",IF(G14="","","ditto"))))</f>
        <v/>
      </c>
      <c r="H15" s="775" t="str">
        <f>IF($A15="","",IF(NOT($A15=$A14),IFERROR(IF(INDEX('40-15 SCALE LABEL INFO'!K$2:K$65,MATCH($A15,'40-15 SCALE LABEL INFO'!$A$2:$A$65,0))="","",INDEX('40-15 SCALE LABEL INFO'!K$2:K$65,MATCH($A15,'40-15 SCALE LABEL INFO'!$A$2:$A$65,0))),"not found"),IF(H14="not found","not found",IF(H14="","","ditto"))))</f>
        <v/>
      </c>
    </row>
    <row r="16" spans="1:10" x14ac:dyDescent="0.25">
      <c r="A16" s="770"/>
      <c r="B16" s="770"/>
      <c r="C16" s="770"/>
      <c r="D16" s="770"/>
      <c r="E16" s="778"/>
      <c r="F16" s="781" t="str">
        <f>IF($A16="","",IF(NOT($A16=$A15),IFERROR(IF(INDEX('40-15 SCALE LABEL INFO'!I$2:I$65,MATCH($A16,'40-15 SCALE LABEL INFO'!$A$2:$A$65,0))="","",INDEX('40-15 SCALE LABEL INFO'!I$2:I$65,MATCH($A16,'40-15 SCALE LABEL INFO'!$A$2:$A$65,0))),"not found"),IF(F15="not found","not found",IF(F15="","","ditto"))))</f>
        <v/>
      </c>
      <c r="G16" s="782" t="str">
        <f>IF($A16="","",IF(NOT($A16=$A15),IFERROR(IF(INDEX('40-15 SCALE LABEL INFO'!J$2:J$65,MATCH($A16,'40-15 SCALE LABEL INFO'!$A$2:$A$65,0))="","",INDEX('40-15 SCALE LABEL INFO'!J$2:J$65,MATCH($A16,'40-15 SCALE LABEL INFO'!$A$2:$A$65,0))),"not found"),IF(G15="not found","not found",IF(G15="","","ditto"))))</f>
        <v/>
      </c>
      <c r="H16" s="775" t="str">
        <f>IF($A16="","",IF(NOT($A16=$A15),IFERROR(IF(INDEX('40-15 SCALE LABEL INFO'!K$2:K$65,MATCH($A16,'40-15 SCALE LABEL INFO'!$A$2:$A$65,0))="","",INDEX('40-15 SCALE LABEL INFO'!K$2:K$65,MATCH($A16,'40-15 SCALE LABEL INFO'!$A$2:$A$65,0))),"not found"),IF(H15="not found","not found",IF(H15="","","ditto"))))</f>
        <v/>
      </c>
    </row>
    <row r="17" spans="1:8" x14ac:dyDescent="0.25">
      <c r="A17" s="770"/>
      <c r="B17" s="770"/>
      <c r="C17" s="770"/>
      <c r="D17" s="770"/>
      <c r="E17" s="778"/>
      <c r="F17" s="781" t="str">
        <f>IF($A17="","",IF(NOT($A17=$A16),IFERROR(IF(INDEX('40-15 SCALE LABEL INFO'!I$2:I$65,MATCH($A17,'40-15 SCALE LABEL INFO'!$A$2:$A$65,0))="","",INDEX('40-15 SCALE LABEL INFO'!I$2:I$65,MATCH($A17,'40-15 SCALE LABEL INFO'!$A$2:$A$65,0))),"not found"),IF(F16="not found","not found",IF(F16="","","ditto"))))</f>
        <v/>
      </c>
      <c r="G17" s="782" t="str">
        <f>IF($A17="","",IF(NOT($A17=$A16),IFERROR(IF(INDEX('40-15 SCALE LABEL INFO'!J$2:J$65,MATCH($A17,'40-15 SCALE LABEL INFO'!$A$2:$A$65,0))="","",INDEX('40-15 SCALE LABEL INFO'!J$2:J$65,MATCH($A17,'40-15 SCALE LABEL INFO'!$A$2:$A$65,0))),"not found"),IF(G16="not found","not found",IF(G16="","","ditto"))))</f>
        <v/>
      </c>
      <c r="H17" s="775" t="str">
        <f>IF($A17="","",IF(NOT($A17=$A16),IFERROR(IF(INDEX('40-15 SCALE LABEL INFO'!K$2:K$65,MATCH($A17,'40-15 SCALE LABEL INFO'!$A$2:$A$65,0))="","",INDEX('40-15 SCALE LABEL INFO'!K$2:K$65,MATCH($A17,'40-15 SCALE LABEL INFO'!$A$2:$A$65,0))),"not found"),IF(H16="not found","not found",IF(H16="","","ditto"))))</f>
        <v/>
      </c>
    </row>
    <row r="18" spans="1:8" x14ac:dyDescent="0.25">
      <c r="A18" s="770"/>
      <c r="B18" s="770"/>
      <c r="C18" s="770"/>
      <c r="D18" s="770"/>
      <c r="E18" s="778"/>
      <c r="F18" s="781" t="str">
        <f>IF($A18="","",IF(NOT($A18=$A17),IFERROR(IF(INDEX('40-15 SCALE LABEL INFO'!I$2:I$65,MATCH($A18,'40-15 SCALE LABEL INFO'!$A$2:$A$65,0))="","",INDEX('40-15 SCALE LABEL INFO'!I$2:I$65,MATCH($A18,'40-15 SCALE LABEL INFO'!$A$2:$A$65,0))),"not found"),IF(F17="not found","not found",IF(F17="","","ditto"))))</f>
        <v/>
      </c>
      <c r="G18" s="782" t="str">
        <f>IF($A18="","",IF(NOT($A18=$A17),IFERROR(IF(INDEX('40-15 SCALE LABEL INFO'!J$2:J$65,MATCH($A18,'40-15 SCALE LABEL INFO'!$A$2:$A$65,0))="","",INDEX('40-15 SCALE LABEL INFO'!J$2:J$65,MATCH($A18,'40-15 SCALE LABEL INFO'!$A$2:$A$65,0))),"not found"),IF(G17="not found","not found",IF(G17="","","ditto"))))</f>
        <v/>
      </c>
      <c r="H18" s="775" t="str">
        <f>IF($A18="","",IF(NOT($A18=$A17),IFERROR(IF(INDEX('40-15 SCALE LABEL INFO'!K$2:K$65,MATCH($A18,'40-15 SCALE LABEL INFO'!$A$2:$A$65,0))="","",INDEX('40-15 SCALE LABEL INFO'!K$2:K$65,MATCH($A18,'40-15 SCALE LABEL INFO'!$A$2:$A$65,0))),"not found"),IF(H17="not found","not found",IF(H17="","","ditto"))))</f>
        <v/>
      </c>
    </row>
    <row r="19" spans="1:8" x14ac:dyDescent="0.25">
      <c r="A19" s="770"/>
      <c r="B19" s="770"/>
      <c r="C19" s="770"/>
      <c r="D19" s="770"/>
      <c r="E19" s="778"/>
      <c r="F19" s="781" t="str">
        <f>IF($A19="","",IF(NOT($A19=$A18),IFERROR(IF(INDEX('40-15 SCALE LABEL INFO'!I$2:I$65,MATCH($A19,'40-15 SCALE LABEL INFO'!$A$2:$A$65,0))="","",INDEX('40-15 SCALE LABEL INFO'!I$2:I$65,MATCH($A19,'40-15 SCALE LABEL INFO'!$A$2:$A$65,0))),"not found"),IF(F18="not found","not found",IF(F18="","","ditto"))))</f>
        <v/>
      </c>
      <c r="G19" s="782" t="str">
        <f>IF($A19="","",IF(NOT($A19=$A18),IFERROR(IF(INDEX('40-15 SCALE LABEL INFO'!J$2:J$65,MATCH($A19,'40-15 SCALE LABEL INFO'!$A$2:$A$65,0))="","",INDEX('40-15 SCALE LABEL INFO'!J$2:J$65,MATCH($A19,'40-15 SCALE LABEL INFO'!$A$2:$A$65,0))),"not found"),IF(G18="not found","not found",IF(G18="","","ditto"))))</f>
        <v/>
      </c>
      <c r="H19" s="775" t="str">
        <f>IF($A19="","",IF(NOT($A19=$A18),IFERROR(IF(INDEX('40-15 SCALE LABEL INFO'!K$2:K$65,MATCH($A19,'40-15 SCALE LABEL INFO'!$A$2:$A$65,0))="","",INDEX('40-15 SCALE LABEL INFO'!K$2:K$65,MATCH($A19,'40-15 SCALE LABEL INFO'!$A$2:$A$65,0))),"not found"),IF(H18="not found","not found",IF(H18="","","ditto"))))</f>
        <v/>
      </c>
    </row>
    <row r="20" spans="1:8" x14ac:dyDescent="0.25">
      <c r="A20" s="770"/>
      <c r="B20" s="770"/>
      <c r="C20" s="770"/>
      <c r="D20" s="770"/>
      <c r="E20" s="778"/>
      <c r="F20" s="781" t="str">
        <f>IF($A20="","",IF(NOT($A20=$A19),IFERROR(IF(INDEX('40-15 SCALE LABEL INFO'!I$2:I$65,MATCH($A20,'40-15 SCALE LABEL INFO'!$A$2:$A$65,0))="","",INDEX('40-15 SCALE LABEL INFO'!I$2:I$65,MATCH($A20,'40-15 SCALE LABEL INFO'!$A$2:$A$65,0))),"not found"),IF(F19="not found","not found",IF(F19="","","ditto"))))</f>
        <v/>
      </c>
      <c r="G20" s="782" t="str">
        <f>IF($A20="","",IF(NOT($A20=$A19),IFERROR(IF(INDEX('40-15 SCALE LABEL INFO'!J$2:J$65,MATCH($A20,'40-15 SCALE LABEL INFO'!$A$2:$A$65,0))="","",INDEX('40-15 SCALE LABEL INFO'!J$2:J$65,MATCH($A20,'40-15 SCALE LABEL INFO'!$A$2:$A$65,0))),"not found"),IF(G19="not found","not found",IF(G19="","","ditto"))))</f>
        <v/>
      </c>
      <c r="H20" s="775" t="str">
        <f>IF($A20="","",IF(NOT($A20=$A19),IFERROR(IF(INDEX('40-15 SCALE LABEL INFO'!K$2:K$65,MATCH($A20,'40-15 SCALE LABEL INFO'!$A$2:$A$65,0))="","",INDEX('40-15 SCALE LABEL INFO'!K$2:K$65,MATCH($A20,'40-15 SCALE LABEL INFO'!$A$2:$A$65,0))),"not found"),IF(H19="not found","not found",IF(H19="","","ditto"))))</f>
        <v/>
      </c>
    </row>
    <row r="21" spans="1:8" x14ac:dyDescent="0.25">
      <c r="A21" s="770"/>
      <c r="B21" s="770"/>
      <c r="C21" s="770"/>
      <c r="D21" s="770"/>
      <c r="E21" s="778"/>
      <c r="F21" s="781" t="str">
        <f>IF($A21="","",IF(NOT($A21=$A20),IFERROR(IF(INDEX('40-15 SCALE LABEL INFO'!I$2:I$65,MATCH($A21,'40-15 SCALE LABEL INFO'!$A$2:$A$65,0))="","",INDEX('40-15 SCALE LABEL INFO'!I$2:I$65,MATCH($A21,'40-15 SCALE LABEL INFO'!$A$2:$A$65,0))),"not found"),IF(F20="not found","not found",IF(F20="","","ditto"))))</f>
        <v/>
      </c>
      <c r="G21" s="782" t="str">
        <f>IF($A21="","",IF(NOT($A21=$A20),IFERROR(IF(INDEX('40-15 SCALE LABEL INFO'!J$2:J$65,MATCH($A21,'40-15 SCALE LABEL INFO'!$A$2:$A$65,0))="","",INDEX('40-15 SCALE LABEL INFO'!J$2:J$65,MATCH($A21,'40-15 SCALE LABEL INFO'!$A$2:$A$65,0))),"not found"),IF(G20="not found","not found",IF(G20="","","ditto"))))</f>
        <v/>
      </c>
      <c r="H21" s="775" t="str">
        <f>IF($A21="","",IF(NOT($A21=$A20),IFERROR(IF(INDEX('40-15 SCALE LABEL INFO'!K$2:K$65,MATCH($A21,'40-15 SCALE LABEL INFO'!$A$2:$A$65,0))="","",INDEX('40-15 SCALE LABEL INFO'!K$2:K$65,MATCH($A21,'40-15 SCALE LABEL INFO'!$A$2:$A$65,0))),"not found"),IF(H20="not found","not found",IF(H20="","","ditto"))))</f>
        <v/>
      </c>
    </row>
    <row r="22" spans="1:8" x14ac:dyDescent="0.25">
      <c r="A22" s="770"/>
      <c r="B22" s="770"/>
      <c r="C22" s="770"/>
      <c r="D22" s="770"/>
      <c r="E22" s="778"/>
      <c r="F22" s="781" t="str">
        <f>IF($A22="","",IF(NOT($A22=$A21),IFERROR(IF(INDEX('40-15 SCALE LABEL INFO'!I$2:I$65,MATCH($A22,'40-15 SCALE LABEL INFO'!$A$2:$A$65,0))="","",INDEX('40-15 SCALE LABEL INFO'!I$2:I$65,MATCH($A22,'40-15 SCALE LABEL INFO'!$A$2:$A$65,0))),"not found"),IF(F21="not found","not found",IF(F21="","","ditto"))))</f>
        <v/>
      </c>
      <c r="G22" s="782" t="str">
        <f>IF($A22="","",IF(NOT($A22=$A21),IFERROR(IF(INDEX('40-15 SCALE LABEL INFO'!J$2:J$65,MATCH($A22,'40-15 SCALE LABEL INFO'!$A$2:$A$65,0))="","",INDEX('40-15 SCALE LABEL INFO'!J$2:J$65,MATCH($A22,'40-15 SCALE LABEL INFO'!$A$2:$A$65,0))),"not found"),IF(G21="not found","not found",IF(G21="","","ditto"))))</f>
        <v/>
      </c>
      <c r="H22" s="775" t="str">
        <f>IF($A22="","",IF(NOT($A22=$A21),IFERROR(IF(INDEX('40-15 SCALE LABEL INFO'!K$2:K$65,MATCH($A22,'40-15 SCALE LABEL INFO'!$A$2:$A$65,0))="","",INDEX('40-15 SCALE LABEL INFO'!K$2:K$65,MATCH($A22,'40-15 SCALE LABEL INFO'!$A$2:$A$65,0))),"not found"),IF(H21="not found","not found",IF(H21="","","ditto"))))</f>
        <v/>
      </c>
    </row>
    <row r="23" spans="1:8" x14ac:dyDescent="0.25">
      <c r="A23" s="770"/>
      <c r="B23" s="770"/>
      <c r="C23" s="770"/>
      <c r="D23" s="770"/>
      <c r="E23" s="778"/>
      <c r="F23" s="781" t="str">
        <f>IF($A23="","",IF(NOT($A23=$A22),IFERROR(IF(INDEX('40-15 SCALE LABEL INFO'!I$2:I$65,MATCH($A23,'40-15 SCALE LABEL INFO'!$A$2:$A$65,0))="","",INDEX('40-15 SCALE LABEL INFO'!I$2:I$65,MATCH($A23,'40-15 SCALE LABEL INFO'!$A$2:$A$65,0))),"not found"),IF(F22="not found","not found",IF(F22="","","ditto"))))</f>
        <v/>
      </c>
      <c r="G23" s="782" t="str">
        <f>IF($A23="","",IF(NOT($A23=$A22),IFERROR(IF(INDEX('40-15 SCALE LABEL INFO'!J$2:J$65,MATCH($A23,'40-15 SCALE LABEL INFO'!$A$2:$A$65,0))="","",INDEX('40-15 SCALE LABEL INFO'!J$2:J$65,MATCH($A23,'40-15 SCALE LABEL INFO'!$A$2:$A$65,0))),"not found"),IF(G22="not found","not found",IF(G22="","","ditto"))))</f>
        <v/>
      </c>
      <c r="H23" s="775" t="str">
        <f>IF($A23="","",IF(NOT($A23=$A22),IFERROR(IF(INDEX('40-15 SCALE LABEL INFO'!K$2:K$65,MATCH($A23,'40-15 SCALE LABEL INFO'!$A$2:$A$65,0))="","",INDEX('40-15 SCALE LABEL INFO'!K$2:K$65,MATCH($A23,'40-15 SCALE LABEL INFO'!$A$2:$A$65,0))),"not found"),IF(H22="not found","not found",IF(H22="","","ditto"))))</f>
        <v/>
      </c>
    </row>
    <row r="24" spans="1:8" x14ac:dyDescent="0.25">
      <c r="A24" s="770"/>
      <c r="B24" s="770"/>
      <c r="C24" s="770"/>
      <c r="D24" s="770"/>
      <c r="E24" s="778"/>
      <c r="F24" s="781" t="str">
        <f>IF($A24="","",IF(NOT($A24=$A23),IFERROR(IF(INDEX('40-15 SCALE LABEL INFO'!I$2:I$65,MATCH($A24,'40-15 SCALE LABEL INFO'!$A$2:$A$65,0))="","",INDEX('40-15 SCALE LABEL INFO'!I$2:I$65,MATCH($A24,'40-15 SCALE LABEL INFO'!$A$2:$A$65,0))),"not found"),IF(F23="not found","not found",IF(F23="","","ditto"))))</f>
        <v/>
      </c>
      <c r="G24" s="782" t="str">
        <f>IF($A24="","",IF(NOT($A24=$A23),IFERROR(IF(INDEX('40-15 SCALE LABEL INFO'!J$2:J$65,MATCH($A24,'40-15 SCALE LABEL INFO'!$A$2:$A$65,0))="","",INDEX('40-15 SCALE LABEL INFO'!J$2:J$65,MATCH($A24,'40-15 SCALE LABEL INFO'!$A$2:$A$65,0))),"not found"),IF(G23="not found","not found",IF(G23="","","ditto"))))</f>
        <v/>
      </c>
      <c r="H24" s="775" t="str">
        <f>IF($A24="","",IF(NOT($A24=$A23),IFERROR(IF(INDEX('40-15 SCALE LABEL INFO'!K$2:K$65,MATCH($A24,'40-15 SCALE LABEL INFO'!$A$2:$A$65,0))="","",INDEX('40-15 SCALE LABEL INFO'!K$2:K$65,MATCH($A24,'40-15 SCALE LABEL INFO'!$A$2:$A$65,0))),"not found"),IF(H23="not found","not found",IF(H23="","","ditto"))))</f>
        <v/>
      </c>
    </row>
    <row r="25" spans="1:8" x14ac:dyDescent="0.25">
      <c r="A25" s="770"/>
      <c r="B25" s="770"/>
      <c r="C25" s="770"/>
      <c r="D25" s="770"/>
      <c r="E25" s="778"/>
      <c r="F25" s="781" t="str">
        <f>IF($A25="","",IF(NOT($A25=$A24),IFERROR(IF(INDEX('40-15 SCALE LABEL INFO'!I$2:I$65,MATCH($A25,'40-15 SCALE LABEL INFO'!$A$2:$A$65,0))="","",INDEX('40-15 SCALE LABEL INFO'!I$2:I$65,MATCH($A25,'40-15 SCALE LABEL INFO'!$A$2:$A$65,0))),"not found"),IF(F24="not found","not found",IF(F24="","","ditto"))))</f>
        <v/>
      </c>
      <c r="G25" s="782" t="str">
        <f>IF($A25="","",IF(NOT($A25=$A24),IFERROR(IF(INDEX('40-15 SCALE LABEL INFO'!J$2:J$65,MATCH($A25,'40-15 SCALE LABEL INFO'!$A$2:$A$65,0))="","",INDEX('40-15 SCALE LABEL INFO'!J$2:J$65,MATCH($A25,'40-15 SCALE LABEL INFO'!$A$2:$A$65,0))),"not found"),IF(G24="not found","not found",IF(G24="","","ditto"))))</f>
        <v/>
      </c>
      <c r="H25" s="775" t="str">
        <f>IF($A25="","",IF(NOT($A25=$A24),IFERROR(IF(INDEX('40-15 SCALE LABEL INFO'!K$2:K$65,MATCH($A25,'40-15 SCALE LABEL INFO'!$A$2:$A$65,0))="","",INDEX('40-15 SCALE LABEL INFO'!K$2:K$65,MATCH($A25,'40-15 SCALE LABEL INFO'!$A$2:$A$65,0))),"not found"),IF(H24="not found","not found",IF(H24="","","ditto"))))</f>
        <v/>
      </c>
    </row>
    <row r="26" spans="1:8" x14ac:dyDescent="0.25">
      <c r="A26" s="770"/>
      <c r="B26" s="770"/>
      <c r="C26" s="770"/>
      <c r="D26" s="770"/>
      <c r="E26" s="778"/>
      <c r="F26" s="781" t="str">
        <f>IF($A26="","",IF(NOT($A26=$A25),IFERROR(IF(INDEX('40-15 SCALE LABEL INFO'!I$2:I$65,MATCH($A26,'40-15 SCALE LABEL INFO'!$A$2:$A$65,0))="","",INDEX('40-15 SCALE LABEL INFO'!I$2:I$65,MATCH($A26,'40-15 SCALE LABEL INFO'!$A$2:$A$65,0))),"not found"),IF(F25="not found","not found",IF(F25="","","ditto"))))</f>
        <v/>
      </c>
      <c r="G26" s="782" t="str">
        <f>IF($A26="","",IF(NOT($A26=$A25),IFERROR(IF(INDEX('40-15 SCALE LABEL INFO'!J$2:J$65,MATCH($A26,'40-15 SCALE LABEL INFO'!$A$2:$A$65,0))="","",INDEX('40-15 SCALE LABEL INFO'!J$2:J$65,MATCH($A26,'40-15 SCALE LABEL INFO'!$A$2:$A$65,0))),"not found"),IF(G25="not found","not found",IF(G25="","","ditto"))))</f>
        <v/>
      </c>
      <c r="H26" s="775" t="str">
        <f>IF($A26="","",IF(NOT($A26=$A25),IFERROR(IF(INDEX('40-15 SCALE LABEL INFO'!K$2:K$65,MATCH($A26,'40-15 SCALE LABEL INFO'!$A$2:$A$65,0))="","",INDEX('40-15 SCALE LABEL INFO'!K$2:K$65,MATCH($A26,'40-15 SCALE LABEL INFO'!$A$2:$A$65,0))),"not found"),IF(H25="not found","not found",IF(H25="","","ditto"))))</f>
        <v/>
      </c>
    </row>
    <row r="27" spans="1:8" x14ac:dyDescent="0.25">
      <c r="A27" s="770"/>
      <c r="B27" s="770"/>
      <c r="C27" s="770"/>
      <c r="D27" s="770"/>
      <c r="E27" s="778"/>
      <c r="F27" s="781" t="str">
        <f>IF($A27="","",IF(NOT($A27=$A26),IFERROR(IF(INDEX('40-15 SCALE LABEL INFO'!I$2:I$65,MATCH($A27,'40-15 SCALE LABEL INFO'!$A$2:$A$65,0))="","",INDEX('40-15 SCALE LABEL INFO'!I$2:I$65,MATCH($A27,'40-15 SCALE LABEL INFO'!$A$2:$A$65,0))),"not found"),IF(F26="not found","not found",IF(F26="","","ditto"))))</f>
        <v/>
      </c>
      <c r="G27" s="782" t="str">
        <f>IF($A27="","",IF(NOT($A27=$A26),IFERROR(IF(INDEX('40-15 SCALE LABEL INFO'!J$2:J$65,MATCH($A27,'40-15 SCALE LABEL INFO'!$A$2:$A$65,0))="","",INDEX('40-15 SCALE LABEL INFO'!J$2:J$65,MATCH($A27,'40-15 SCALE LABEL INFO'!$A$2:$A$65,0))),"not found"),IF(G26="not found","not found",IF(G26="","","ditto"))))</f>
        <v/>
      </c>
      <c r="H27" s="775" t="str">
        <f>IF($A27="","",IF(NOT($A27=$A26),IFERROR(IF(INDEX('40-15 SCALE LABEL INFO'!K$2:K$65,MATCH($A27,'40-15 SCALE LABEL INFO'!$A$2:$A$65,0))="","",INDEX('40-15 SCALE LABEL INFO'!K$2:K$65,MATCH($A27,'40-15 SCALE LABEL INFO'!$A$2:$A$65,0))),"not found"),IF(H26="not found","not found",IF(H26="","","ditto"))))</f>
        <v/>
      </c>
    </row>
    <row r="28" spans="1:8" x14ac:dyDescent="0.25">
      <c r="A28" s="770"/>
      <c r="B28" s="770"/>
      <c r="C28" s="770"/>
      <c r="D28" s="770"/>
      <c r="E28" s="778"/>
      <c r="F28" s="781" t="str">
        <f>IF($A28="","",IF(NOT($A28=$A27),IFERROR(IF(INDEX('40-15 SCALE LABEL INFO'!I$2:I$65,MATCH($A28,'40-15 SCALE LABEL INFO'!$A$2:$A$65,0))="","",INDEX('40-15 SCALE LABEL INFO'!I$2:I$65,MATCH($A28,'40-15 SCALE LABEL INFO'!$A$2:$A$65,0))),"not found"),IF(F27="not found","not found",IF(F27="","","ditto"))))</f>
        <v/>
      </c>
      <c r="G28" s="782" t="str">
        <f>IF($A28="","",IF(NOT($A28=$A27),IFERROR(IF(INDEX('40-15 SCALE LABEL INFO'!J$2:J$65,MATCH($A28,'40-15 SCALE LABEL INFO'!$A$2:$A$65,0))="","",INDEX('40-15 SCALE LABEL INFO'!J$2:J$65,MATCH($A28,'40-15 SCALE LABEL INFO'!$A$2:$A$65,0))),"not found"),IF(G27="not found","not found",IF(G27="","","ditto"))))</f>
        <v/>
      </c>
      <c r="H28" s="775" t="str">
        <f>IF($A28="","",IF(NOT($A28=$A27),IFERROR(IF(INDEX('40-15 SCALE LABEL INFO'!K$2:K$65,MATCH($A28,'40-15 SCALE LABEL INFO'!$A$2:$A$65,0))="","",INDEX('40-15 SCALE LABEL INFO'!K$2:K$65,MATCH($A28,'40-15 SCALE LABEL INFO'!$A$2:$A$65,0))),"not found"),IF(H27="not found","not found",IF(H27="","","ditto"))))</f>
        <v/>
      </c>
    </row>
    <row r="29" spans="1:8" x14ac:dyDescent="0.25">
      <c r="A29" s="770"/>
      <c r="B29" s="770"/>
      <c r="C29" s="770"/>
      <c r="D29" s="770"/>
      <c r="E29" s="778"/>
      <c r="F29" s="781" t="str">
        <f>IF($A29="","",IF(NOT($A29=$A28),IFERROR(IF(INDEX('40-15 SCALE LABEL INFO'!I$2:I$65,MATCH($A29,'40-15 SCALE LABEL INFO'!$A$2:$A$65,0))="","",INDEX('40-15 SCALE LABEL INFO'!I$2:I$65,MATCH($A29,'40-15 SCALE LABEL INFO'!$A$2:$A$65,0))),"not found"),IF(F28="not found","not found",IF(F28="","","ditto"))))</f>
        <v/>
      </c>
      <c r="G29" s="782" t="str">
        <f>IF($A29="","",IF(NOT($A29=$A28),IFERROR(IF(INDEX('40-15 SCALE LABEL INFO'!J$2:J$65,MATCH($A29,'40-15 SCALE LABEL INFO'!$A$2:$A$65,0))="","",INDEX('40-15 SCALE LABEL INFO'!J$2:J$65,MATCH($A29,'40-15 SCALE LABEL INFO'!$A$2:$A$65,0))),"not found"),IF(G28="not found","not found",IF(G28="","","ditto"))))</f>
        <v/>
      </c>
      <c r="H29" s="775" t="str">
        <f>IF($A29="","",IF(NOT($A29=$A28),IFERROR(IF(INDEX('40-15 SCALE LABEL INFO'!K$2:K$65,MATCH($A29,'40-15 SCALE LABEL INFO'!$A$2:$A$65,0))="","",INDEX('40-15 SCALE LABEL INFO'!K$2:K$65,MATCH($A29,'40-15 SCALE LABEL INFO'!$A$2:$A$65,0))),"not found"),IF(H28="not found","not found",IF(H28="","","ditto"))))</f>
        <v/>
      </c>
    </row>
    <row r="30" spans="1:8" x14ac:dyDescent="0.25">
      <c r="A30" s="770"/>
      <c r="B30" s="770"/>
      <c r="C30" s="770"/>
      <c r="D30" s="770"/>
      <c r="E30" s="778"/>
      <c r="F30" s="781" t="str">
        <f>IF($A30="","",IF(NOT($A30=$A29),IFERROR(IF(INDEX('40-15 SCALE LABEL INFO'!I$2:I$65,MATCH($A30,'40-15 SCALE LABEL INFO'!$A$2:$A$65,0))="","",INDEX('40-15 SCALE LABEL INFO'!I$2:I$65,MATCH($A30,'40-15 SCALE LABEL INFO'!$A$2:$A$65,0))),"not found"),IF(F29="not found","not found",IF(F29="","","ditto"))))</f>
        <v/>
      </c>
      <c r="G30" s="782" t="str">
        <f>IF($A30="","",IF(NOT($A30=$A29),IFERROR(IF(INDEX('40-15 SCALE LABEL INFO'!J$2:J$65,MATCH($A30,'40-15 SCALE LABEL INFO'!$A$2:$A$65,0))="","",INDEX('40-15 SCALE LABEL INFO'!J$2:J$65,MATCH($A30,'40-15 SCALE LABEL INFO'!$A$2:$A$65,0))),"not found"),IF(G29="not found","not found",IF(G29="","","ditto"))))</f>
        <v/>
      </c>
      <c r="H30" s="775" t="str">
        <f>IF($A30="","",IF(NOT($A30=$A29),IFERROR(IF(INDEX('40-15 SCALE LABEL INFO'!K$2:K$65,MATCH($A30,'40-15 SCALE LABEL INFO'!$A$2:$A$65,0))="","",INDEX('40-15 SCALE LABEL INFO'!K$2:K$65,MATCH($A30,'40-15 SCALE LABEL INFO'!$A$2:$A$65,0))),"not found"),IF(H29="not found","not found",IF(H29="","","ditto"))))</f>
        <v/>
      </c>
    </row>
    <row r="31" spans="1:8" x14ac:dyDescent="0.25">
      <c r="A31" s="770"/>
      <c r="B31" s="770"/>
      <c r="C31" s="770"/>
      <c r="D31" s="770"/>
      <c r="E31" s="778"/>
      <c r="F31" s="781" t="str">
        <f>IF($A31="","",IF(NOT($A31=$A30),IFERROR(IF(INDEX('40-15 SCALE LABEL INFO'!I$2:I$65,MATCH($A31,'40-15 SCALE LABEL INFO'!$A$2:$A$65,0))="","",INDEX('40-15 SCALE LABEL INFO'!I$2:I$65,MATCH($A31,'40-15 SCALE LABEL INFO'!$A$2:$A$65,0))),"not found"),IF(F30="not found","not found",IF(F30="","","ditto"))))</f>
        <v/>
      </c>
      <c r="G31" s="782" t="str">
        <f>IF($A31="","",IF(NOT($A31=$A30),IFERROR(IF(INDEX('40-15 SCALE LABEL INFO'!J$2:J$65,MATCH($A31,'40-15 SCALE LABEL INFO'!$A$2:$A$65,0))="","",INDEX('40-15 SCALE LABEL INFO'!J$2:J$65,MATCH($A31,'40-15 SCALE LABEL INFO'!$A$2:$A$65,0))),"not found"),IF(G30="not found","not found",IF(G30="","","ditto"))))</f>
        <v/>
      </c>
      <c r="H31" s="775" t="str">
        <f>IF($A31="","",IF(NOT($A31=$A30),IFERROR(IF(INDEX('40-15 SCALE LABEL INFO'!K$2:K$65,MATCH($A31,'40-15 SCALE LABEL INFO'!$A$2:$A$65,0))="","",INDEX('40-15 SCALE LABEL INFO'!K$2:K$65,MATCH($A31,'40-15 SCALE LABEL INFO'!$A$2:$A$65,0))),"not found"),IF(H30="not found","not found",IF(H30="","","ditto"))))</f>
        <v/>
      </c>
    </row>
    <row r="32" spans="1:8" x14ac:dyDescent="0.25">
      <c r="A32" s="770"/>
      <c r="B32" s="770"/>
      <c r="C32" s="770"/>
      <c r="D32" s="770"/>
      <c r="E32" s="778"/>
      <c r="F32" s="781" t="str">
        <f>IF($A32="","",IF(NOT($A32=$A31),IFERROR(IF(INDEX('40-15 SCALE LABEL INFO'!I$2:I$65,MATCH($A32,'40-15 SCALE LABEL INFO'!$A$2:$A$65,0))="","",INDEX('40-15 SCALE LABEL INFO'!I$2:I$65,MATCH($A32,'40-15 SCALE LABEL INFO'!$A$2:$A$65,0))),"not found"),IF(F31="not found","not found",IF(F31="","","ditto"))))</f>
        <v/>
      </c>
      <c r="G32" s="782" t="str">
        <f>IF($A32="","",IF(NOT($A32=$A31),IFERROR(IF(INDEX('40-15 SCALE LABEL INFO'!J$2:J$65,MATCH($A32,'40-15 SCALE LABEL INFO'!$A$2:$A$65,0))="","",INDEX('40-15 SCALE LABEL INFO'!J$2:J$65,MATCH($A32,'40-15 SCALE LABEL INFO'!$A$2:$A$65,0))),"not found"),IF(G31="not found","not found",IF(G31="","","ditto"))))</f>
        <v/>
      </c>
      <c r="H32" s="775" t="str">
        <f>IF($A32="","",IF(NOT($A32=$A31),IFERROR(IF(INDEX('40-15 SCALE LABEL INFO'!K$2:K$65,MATCH($A32,'40-15 SCALE LABEL INFO'!$A$2:$A$65,0))="","",INDEX('40-15 SCALE LABEL INFO'!K$2:K$65,MATCH($A32,'40-15 SCALE LABEL INFO'!$A$2:$A$65,0))),"not found"),IF(H31="not found","not found",IF(H31="","","ditto"))))</f>
        <v/>
      </c>
    </row>
    <row r="33" spans="1:8" x14ac:dyDescent="0.25">
      <c r="A33" s="770"/>
      <c r="B33" s="770"/>
      <c r="C33" s="770"/>
      <c r="D33" s="770"/>
      <c r="E33" s="778"/>
      <c r="F33" s="781" t="str">
        <f>IF($A33="","",IF(NOT($A33=$A32),IFERROR(IF(INDEX('40-15 SCALE LABEL INFO'!I$2:I$65,MATCH($A33,'40-15 SCALE LABEL INFO'!$A$2:$A$65,0))="","",INDEX('40-15 SCALE LABEL INFO'!I$2:I$65,MATCH($A33,'40-15 SCALE LABEL INFO'!$A$2:$A$65,0))),"not found"),IF(F32="not found","not found",IF(F32="","","ditto"))))</f>
        <v/>
      </c>
      <c r="G33" s="782" t="str">
        <f>IF($A33="","",IF(NOT($A33=$A32),IFERROR(IF(INDEX('40-15 SCALE LABEL INFO'!J$2:J$65,MATCH($A33,'40-15 SCALE LABEL INFO'!$A$2:$A$65,0))="","",INDEX('40-15 SCALE LABEL INFO'!J$2:J$65,MATCH($A33,'40-15 SCALE LABEL INFO'!$A$2:$A$65,0))),"not found"),IF(G32="not found","not found",IF(G32="","","ditto"))))</f>
        <v/>
      </c>
      <c r="H33" s="775" t="str">
        <f>IF($A33="","",IF(NOT($A33=$A32),IFERROR(IF(INDEX('40-15 SCALE LABEL INFO'!K$2:K$65,MATCH($A33,'40-15 SCALE LABEL INFO'!$A$2:$A$65,0))="","",INDEX('40-15 SCALE LABEL INFO'!K$2:K$65,MATCH($A33,'40-15 SCALE LABEL INFO'!$A$2:$A$65,0))),"not found"),IF(H32="not found","not found",IF(H32="","","ditto"))))</f>
        <v/>
      </c>
    </row>
    <row r="34" spans="1:8" x14ac:dyDescent="0.25">
      <c r="A34" s="770"/>
      <c r="B34" s="770"/>
      <c r="C34" s="770"/>
      <c r="D34" s="770"/>
      <c r="E34" s="778"/>
      <c r="F34" s="781" t="str">
        <f>IF($A34="","",IF(NOT($A34=$A33),IFERROR(IF(INDEX('40-15 SCALE LABEL INFO'!I$2:I$65,MATCH($A34,'40-15 SCALE LABEL INFO'!$A$2:$A$65,0))="","",INDEX('40-15 SCALE LABEL INFO'!I$2:I$65,MATCH($A34,'40-15 SCALE LABEL INFO'!$A$2:$A$65,0))),"not found"),IF(F33="not found","not found",IF(F33="","","ditto"))))</f>
        <v/>
      </c>
      <c r="G34" s="782" t="str">
        <f>IF($A34="","",IF(NOT($A34=$A33),IFERROR(IF(INDEX('40-15 SCALE LABEL INFO'!J$2:J$65,MATCH($A34,'40-15 SCALE LABEL INFO'!$A$2:$A$65,0))="","",INDEX('40-15 SCALE LABEL INFO'!J$2:J$65,MATCH($A34,'40-15 SCALE LABEL INFO'!$A$2:$A$65,0))),"not found"),IF(G33="not found","not found",IF(G33="","","ditto"))))</f>
        <v/>
      </c>
      <c r="H34" s="775" t="str">
        <f>IF($A34="","",IF(NOT($A34=$A33),IFERROR(IF(INDEX('40-15 SCALE LABEL INFO'!K$2:K$65,MATCH($A34,'40-15 SCALE LABEL INFO'!$A$2:$A$65,0))="","",INDEX('40-15 SCALE LABEL INFO'!K$2:K$65,MATCH($A34,'40-15 SCALE LABEL INFO'!$A$2:$A$65,0))),"not found"),IF(H33="not found","not found",IF(H33="","","ditto"))))</f>
        <v/>
      </c>
    </row>
    <row r="35" spans="1:8" x14ac:dyDescent="0.25">
      <c r="A35" s="770"/>
      <c r="B35" s="770"/>
      <c r="C35" s="770"/>
      <c r="D35" s="770"/>
      <c r="E35" s="778"/>
      <c r="F35" s="781" t="str">
        <f>IF($A35="","",IF(NOT($A35=$A34),IFERROR(IF(INDEX('40-15 SCALE LABEL INFO'!I$2:I$65,MATCH($A35,'40-15 SCALE LABEL INFO'!$A$2:$A$65,0))="","",INDEX('40-15 SCALE LABEL INFO'!I$2:I$65,MATCH($A35,'40-15 SCALE LABEL INFO'!$A$2:$A$65,0))),"not found"),IF(F34="not found","not found",IF(F34="","","ditto"))))</f>
        <v/>
      </c>
      <c r="G35" s="782" t="str">
        <f>IF($A35="","",IF(NOT($A35=$A34),IFERROR(IF(INDEX('40-15 SCALE LABEL INFO'!J$2:J$65,MATCH($A35,'40-15 SCALE LABEL INFO'!$A$2:$A$65,0))="","",INDEX('40-15 SCALE LABEL INFO'!J$2:J$65,MATCH($A35,'40-15 SCALE LABEL INFO'!$A$2:$A$65,0))),"not found"),IF(G34="not found","not found",IF(G34="","","ditto"))))</f>
        <v/>
      </c>
      <c r="H35" s="775" t="str">
        <f>IF($A35="","",IF(NOT($A35=$A34),IFERROR(IF(INDEX('40-15 SCALE LABEL INFO'!K$2:K$65,MATCH($A35,'40-15 SCALE LABEL INFO'!$A$2:$A$65,0))="","",INDEX('40-15 SCALE LABEL INFO'!K$2:K$65,MATCH($A35,'40-15 SCALE LABEL INFO'!$A$2:$A$65,0))),"not found"),IF(H34="not found","not found",IF(H34="","","ditto"))))</f>
        <v/>
      </c>
    </row>
    <row r="36" spans="1:8" x14ac:dyDescent="0.25">
      <c r="A36" s="770"/>
      <c r="B36" s="770"/>
      <c r="C36" s="770"/>
      <c r="D36" s="770"/>
      <c r="E36" s="778"/>
      <c r="F36" s="781" t="str">
        <f>IF($A36="","",IF(NOT($A36=$A35),IFERROR(IF(INDEX('40-15 SCALE LABEL INFO'!I$2:I$65,MATCH($A36,'40-15 SCALE LABEL INFO'!$A$2:$A$65,0))="","",INDEX('40-15 SCALE LABEL INFO'!I$2:I$65,MATCH($A36,'40-15 SCALE LABEL INFO'!$A$2:$A$65,0))),"not found"),IF(F35="not found","not found",IF(F35="","","ditto"))))</f>
        <v/>
      </c>
      <c r="G36" s="782" t="str">
        <f>IF($A36="","",IF(NOT($A36=$A35),IFERROR(IF(INDEX('40-15 SCALE LABEL INFO'!J$2:J$65,MATCH($A36,'40-15 SCALE LABEL INFO'!$A$2:$A$65,0))="","",INDEX('40-15 SCALE LABEL INFO'!J$2:J$65,MATCH($A36,'40-15 SCALE LABEL INFO'!$A$2:$A$65,0))),"not found"),IF(G35="not found","not found",IF(G35="","","ditto"))))</f>
        <v/>
      </c>
      <c r="H36" s="775" t="str">
        <f>IF($A36="","",IF(NOT($A36=$A35),IFERROR(IF(INDEX('40-15 SCALE LABEL INFO'!K$2:K$65,MATCH($A36,'40-15 SCALE LABEL INFO'!$A$2:$A$65,0))="","",INDEX('40-15 SCALE LABEL INFO'!K$2:K$65,MATCH($A36,'40-15 SCALE LABEL INFO'!$A$2:$A$65,0))),"not found"),IF(H35="not found","not found",IF(H35="","","ditto"))))</f>
        <v/>
      </c>
    </row>
    <row r="37" spans="1:8" x14ac:dyDescent="0.25">
      <c r="A37" s="770"/>
      <c r="B37" s="770"/>
      <c r="C37" s="770"/>
      <c r="D37" s="770"/>
      <c r="E37" s="778"/>
      <c r="F37" s="781" t="str">
        <f>IF($A37="","",IF(NOT($A37=$A36),IFERROR(IF(INDEX('40-15 SCALE LABEL INFO'!I$2:I$65,MATCH($A37,'40-15 SCALE LABEL INFO'!$A$2:$A$65,0))="","",INDEX('40-15 SCALE LABEL INFO'!I$2:I$65,MATCH($A37,'40-15 SCALE LABEL INFO'!$A$2:$A$65,0))),"not found"),IF(F36="not found","not found",IF(F36="","","ditto"))))</f>
        <v/>
      </c>
      <c r="G37" s="782" t="str">
        <f>IF($A37="","",IF(NOT($A37=$A36),IFERROR(IF(INDEX('40-15 SCALE LABEL INFO'!J$2:J$65,MATCH($A37,'40-15 SCALE LABEL INFO'!$A$2:$A$65,0))="","",INDEX('40-15 SCALE LABEL INFO'!J$2:J$65,MATCH($A37,'40-15 SCALE LABEL INFO'!$A$2:$A$65,0))),"not found"),IF(G36="not found","not found",IF(G36="","","ditto"))))</f>
        <v/>
      </c>
      <c r="H37" s="775" t="str">
        <f>IF($A37="","",IF(NOT($A37=$A36),IFERROR(IF(INDEX('40-15 SCALE LABEL INFO'!K$2:K$65,MATCH($A37,'40-15 SCALE LABEL INFO'!$A$2:$A$65,0))="","",INDEX('40-15 SCALE LABEL INFO'!K$2:K$65,MATCH($A37,'40-15 SCALE LABEL INFO'!$A$2:$A$65,0))),"not found"),IF(H36="not found","not found",IF(H36="","","ditto"))))</f>
        <v/>
      </c>
    </row>
    <row r="38" spans="1:8" x14ac:dyDescent="0.25">
      <c r="A38" s="770"/>
      <c r="B38" s="770"/>
      <c r="C38" s="770"/>
      <c r="D38" s="770"/>
      <c r="E38" s="778"/>
      <c r="F38" s="781" t="str">
        <f>IF($A38="","",IF(NOT($A38=$A37),IFERROR(IF(INDEX('40-15 SCALE LABEL INFO'!I$2:I$65,MATCH($A38,'40-15 SCALE LABEL INFO'!$A$2:$A$65,0))="","",INDEX('40-15 SCALE LABEL INFO'!I$2:I$65,MATCH($A38,'40-15 SCALE LABEL INFO'!$A$2:$A$65,0))),"not found"),IF(F37="not found","not found",IF(F37="","","ditto"))))</f>
        <v/>
      </c>
      <c r="G38" s="782" t="str">
        <f>IF($A38="","",IF(NOT($A38=$A37),IFERROR(IF(INDEX('40-15 SCALE LABEL INFO'!J$2:J$65,MATCH($A38,'40-15 SCALE LABEL INFO'!$A$2:$A$65,0))="","",INDEX('40-15 SCALE LABEL INFO'!J$2:J$65,MATCH($A38,'40-15 SCALE LABEL INFO'!$A$2:$A$65,0))),"not found"),IF(G37="not found","not found",IF(G37="","","ditto"))))</f>
        <v/>
      </c>
      <c r="H38" s="775" t="str">
        <f>IF($A38="","",IF(NOT($A38=$A37),IFERROR(IF(INDEX('40-15 SCALE LABEL INFO'!K$2:K$65,MATCH($A38,'40-15 SCALE LABEL INFO'!$A$2:$A$65,0))="","",INDEX('40-15 SCALE LABEL INFO'!K$2:K$65,MATCH($A38,'40-15 SCALE LABEL INFO'!$A$2:$A$65,0))),"not found"),IF(H37="not found","not found",IF(H37="","","ditto"))))</f>
        <v/>
      </c>
    </row>
    <row r="39" spans="1:8" x14ac:dyDescent="0.25">
      <c r="A39" s="770"/>
      <c r="B39" s="770"/>
      <c r="C39" s="770"/>
      <c r="D39" s="770"/>
      <c r="E39" s="778"/>
      <c r="F39" s="781" t="str">
        <f>IF($A39="","",IF(NOT($A39=$A38),IFERROR(IF(INDEX('40-15 SCALE LABEL INFO'!I$2:I$65,MATCH($A39,'40-15 SCALE LABEL INFO'!$A$2:$A$65,0))="","",INDEX('40-15 SCALE LABEL INFO'!I$2:I$65,MATCH($A39,'40-15 SCALE LABEL INFO'!$A$2:$A$65,0))),"not found"),IF(F38="not found","not found",IF(F38="","","ditto"))))</f>
        <v/>
      </c>
      <c r="G39" s="782" t="str">
        <f>IF($A39="","",IF(NOT($A39=$A38),IFERROR(IF(INDEX('40-15 SCALE LABEL INFO'!J$2:J$65,MATCH($A39,'40-15 SCALE LABEL INFO'!$A$2:$A$65,0))="","",INDEX('40-15 SCALE LABEL INFO'!J$2:J$65,MATCH($A39,'40-15 SCALE LABEL INFO'!$A$2:$A$65,0))),"not found"),IF(G38="not found","not found",IF(G38="","","ditto"))))</f>
        <v/>
      </c>
      <c r="H39" s="775" t="str">
        <f>IF($A39="","",IF(NOT($A39=$A38),IFERROR(IF(INDEX('40-15 SCALE LABEL INFO'!K$2:K$65,MATCH($A39,'40-15 SCALE LABEL INFO'!$A$2:$A$65,0))="","",INDEX('40-15 SCALE LABEL INFO'!K$2:K$65,MATCH($A39,'40-15 SCALE LABEL INFO'!$A$2:$A$65,0))),"not found"),IF(H38="not found","not found",IF(H38="","","ditto"))))</f>
        <v/>
      </c>
    </row>
    <row r="40" spans="1:8" x14ac:dyDescent="0.25">
      <c r="A40" s="770"/>
      <c r="B40" s="770"/>
      <c r="C40" s="770"/>
      <c r="D40" s="770"/>
      <c r="E40" s="778"/>
      <c r="F40" s="781" t="str">
        <f>IF($A40="","",IF(NOT($A40=$A39),IFERROR(IF(INDEX('40-15 SCALE LABEL INFO'!I$2:I$65,MATCH($A40,'40-15 SCALE LABEL INFO'!$A$2:$A$65,0))="","",INDEX('40-15 SCALE LABEL INFO'!I$2:I$65,MATCH($A40,'40-15 SCALE LABEL INFO'!$A$2:$A$65,0))),"not found"),IF(F39="not found","not found",IF(F39="","","ditto"))))</f>
        <v/>
      </c>
      <c r="G40" s="782" t="str">
        <f>IF($A40="","",IF(NOT($A40=$A39),IFERROR(IF(INDEX('40-15 SCALE LABEL INFO'!J$2:J$65,MATCH($A40,'40-15 SCALE LABEL INFO'!$A$2:$A$65,0))="","",INDEX('40-15 SCALE LABEL INFO'!J$2:J$65,MATCH($A40,'40-15 SCALE LABEL INFO'!$A$2:$A$65,0))),"not found"),IF(G39="not found","not found",IF(G39="","","ditto"))))</f>
        <v/>
      </c>
      <c r="H40" s="775" t="str">
        <f>IF($A40="","",IF(NOT($A40=$A39),IFERROR(IF(INDEX('40-15 SCALE LABEL INFO'!K$2:K$65,MATCH($A40,'40-15 SCALE LABEL INFO'!$A$2:$A$65,0))="","",INDEX('40-15 SCALE LABEL INFO'!K$2:K$65,MATCH($A40,'40-15 SCALE LABEL INFO'!$A$2:$A$65,0))),"not found"),IF(H39="not found","not found",IF(H39="","","ditto"))))</f>
        <v/>
      </c>
    </row>
    <row r="41" spans="1:8" x14ac:dyDescent="0.25">
      <c r="A41" s="770"/>
      <c r="B41" s="770"/>
      <c r="C41" s="770"/>
      <c r="D41" s="770"/>
      <c r="E41" s="778"/>
      <c r="F41" s="781" t="str">
        <f>IF($A41="","",IF(NOT($A41=$A40),IFERROR(IF(INDEX('40-15 SCALE LABEL INFO'!I$2:I$65,MATCH($A41,'40-15 SCALE LABEL INFO'!$A$2:$A$65,0))="","",INDEX('40-15 SCALE LABEL INFO'!I$2:I$65,MATCH($A41,'40-15 SCALE LABEL INFO'!$A$2:$A$65,0))),"not found"),IF(F40="not found","not found",IF(F40="","","ditto"))))</f>
        <v/>
      </c>
      <c r="G41" s="782" t="str">
        <f>IF($A41="","",IF(NOT($A41=$A40),IFERROR(IF(INDEX('40-15 SCALE LABEL INFO'!J$2:J$65,MATCH($A41,'40-15 SCALE LABEL INFO'!$A$2:$A$65,0))="","",INDEX('40-15 SCALE LABEL INFO'!J$2:J$65,MATCH($A41,'40-15 SCALE LABEL INFO'!$A$2:$A$65,0))),"not found"),IF(G40="not found","not found",IF(G40="","","ditto"))))</f>
        <v/>
      </c>
      <c r="H41" s="775" t="str">
        <f>IF($A41="","",IF(NOT($A41=$A40),IFERROR(IF(INDEX('40-15 SCALE LABEL INFO'!K$2:K$65,MATCH($A41,'40-15 SCALE LABEL INFO'!$A$2:$A$65,0))="","",INDEX('40-15 SCALE LABEL INFO'!K$2:K$65,MATCH($A41,'40-15 SCALE LABEL INFO'!$A$2:$A$65,0))),"not found"),IF(H40="not found","not found",IF(H40="","","ditto"))))</f>
        <v/>
      </c>
    </row>
    <row r="42" spans="1:8" x14ac:dyDescent="0.25">
      <c r="A42" s="770"/>
      <c r="B42" s="770"/>
      <c r="C42" s="770"/>
      <c r="D42" s="770"/>
      <c r="E42" s="778"/>
      <c r="F42" s="781" t="str">
        <f>IF($A42="","",IF(NOT($A42=$A41),IFERROR(IF(INDEX('40-15 SCALE LABEL INFO'!I$2:I$65,MATCH($A42,'40-15 SCALE LABEL INFO'!$A$2:$A$65,0))="","",INDEX('40-15 SCALE LABEL INFO'!I$2:I$65,MATCH($A42,'40-15 SCALE LABEL INFO'!$A$2:$A$65,0))),"not found"),IF(F41="not found","not found",IF(F41="","","ditto"))))</f>
        <v/>
      </c>
      <c r="G42" s="782" t="str">
        <f>IF($A42="","",IF(NOT($A42=$A41),IFERROR(IF(INDEX('40-15 SCALE LABEL INFO'!J$2:J$65,MATCH($A42,'40-15 SCALE LABEL INFO'!$A$2:$A$65,0))="","",INDEX('40-15 SCALE LABEL INFO'!J$2:J$65,MATCH($A42,'40-15 SCALE LABEL INFO'!$A$2:$A$65,0))),"not found"),IF(G41="not found","not found",IF(G41="","","ditto"))))</f>
        <v/>
      </c>
      <c r="H42" s="775" t="str">
        <f>IF($A42="","",IF(NOT($A42=$A41),IFERROR(IF(INDEX('40-15 SCALE LABEL INFO'!K$2:K$65,MATCH($A42,'40-15 SCALE LABEL INFO'!$A$2:$A$65,0))="","",INDEX('40-15 SCALE LABEL INFO'!K$2:K$65,MATCH($A42,'40-15 SCALE LABEL INFO'!$A$2:$A$65,0))),"not found"),IF(H41="not found","not found",IF(H41="","","ditto"))))</f>
        <v/>
      </c>
    </row>
    <row r="43" spans="1:8" x14ac:dyDescent="0.25">
      <c r="A43" s="770"/>
      <c r="B43" s="770"/>
      <c r="C43" s="770"/>
      <c r="D43" s="770"/>
      <c r="E43" s="778"/>
      <c r="F43" s="781" t="str">
        <f>IF($A43="","",IF(NOT($A43=$A42),IFERROR(IF(INDEX('40-15 SCALE LABEL INFO'!I$2:I$65,MATCH($A43,'40-15 SCALE LABEL INFO'!$A$2:$A$65,0))="","",INDEX('40-15 SCALE LABEL INFO'!I$2:I$65,MATCH($A43,'40-15 SCALE LABEL INFO'!$A$2:$A$65,0))),"not found"),IF(F42="not found","not found",IF(F42="","","ditto"))))</f>
        <v/>
      </c>
      <c r="G43" s="782" t="str">
        <f>IF($A43="","",IF(NOT($A43=$A42),IFERROR(IF(INDEX('40-15 SCALE LABEL INFO'!J$2:J$65,MATCH($A43,'40-15 SCALE LABEL INFO'!$A$2:$A$65,0))="","",INDEX('40-15 SCALE LABEL INFO'!J$2:J$65,MATCH($A43,'40-15 SCALE LABEL INFO'!$A$2:$A$65,0))),"not found"),IF(G42="not found","not found",IF(G42="","","ditto"))))</f>
        <v/>
      </c>
      <c r="H43" s="775" t="str">
        <f>IF($A43="","",IF(NOT($A43=$A42),IFERROR(IF(INDEX('40-15 SCALE LABEL INFO'!K$2:K$65,MATCH($A43,'40-15 SCALE LABEL INFO'!$A$2:$A$65,0))="","",INDEX('40-15 SCALE LABEL INFO'!K$2:K$65,MATCH($A43,'40-15 SCALE LABEL INFO'!$A$2:$A$65,0))),"not found"),IF(H42="not found","not found",IF(H42="","","ditto"))))</f>
        <v/>
      </c>
    </row>
    <row r="44" spans="1:8" x14ac:dyDescent="0.25">
      <c r="A44" s="770"/>
      <c r="B44" s="770"/>
      <c r="C44" s="770"/>
      <c r="D44" s="770"/>
      <c r="E44" s="778"/>
      <c r="F44" s="781" t="str">
        <f>IF($A44="","",IF(NOT($A44=$A43),IFERROR(IF(INDEX('40-15 SCALE LABEL INFO'!I$2:I$65,MATCH($A44,'40-15 SCALE LABEL INFO'!$A$2:$A$65,0))="","",INDEX('40-15 SCALE LABEL INFO'!I$2:I$65,MATCH($A44,'40-15 SCALE LABEL INFO'!$A$2:$A$65,0))),"not found"),IF(F43="not found","not found",IF(F43="","","ditto"))))</f>
        <v/>
      </c>
      <c r="G44" s="782" t="str">
        <f>IF($A44="","",IF(NOT($A44=$A43),IFERROR(IF(INDEX('40-15 SCALE LABEL INFO'!J$2:J$65,MATCH($A44,'40-15 SCALE LABEL INFO'!$A$2:$A$65,0))="","",INDEX('40-15 SCALE LABEL INFO'!J$2:J$65,MATCH($A44,'40-15 SCALE LABEL INFO'!$A$2:$A$65,0))),"not found"),IF(G43="not found","not found",IF(G43="","","ditto"))))</f>
        <v/>
      </c>
      <c r="H44" s="775" t="str">
        <f>IF($A44="","",IF(NOT($A44=$A43),IFERROR(IF(INDEX('40-15 SCALE LABEL INFO'!K$2:K$65,MATCH($A44,'40-15 SCALE LABEL INFO'!$A$2:$A$65,0))="","",INDEX('40-15 SCALE LABEL INFO'!K$2:K$65,MATCH($A44,'40-15 SCALE LABEL INFO'!$A$2:$A$65,0))),"not found"),IF(H43="not found","not found",IF(H43="","","ditto"))))</f>
        <v/>
      </c>
    </row>
    <row r="45" spans="1:8" x14ac:dyDescent="0.25">
      <c r="A45" s="770"/>
      <c r="B45" s="770"/>
      <c r="C45" s="770"/>
      <c r="D45" s="770"/>
      <c r="E45" s="778"/>
      <c r="F45" s="781" t="str">
        <f>IF($A45="","",IF(NOT($A45=$A44),IFERROR(IF(INDEX('40-15 SCALE LABEL INFO'!I$2:I$65,MATCH($A45,'40-15 SCALE LABEL INFO'!$A$2:$A$65,0))="","",INDEX('40-15 SCALE LABEL INFO'!I$2:I$65,MATCH($A45,'40-15 SCALE LABEL INFO'!$A$2:$A$65,0))),"not found"),IF(F44="not found","not found",IF(F44="","","ditto"))))</f>
        <v/>
      </c>
      <c r="G45" s="782" t="str">
        <f>IF($A45="","",IF(NOT($A45=$A44),IFERROR(IF(INDEX('40-15 SCALE LABEL INFO'!J$2:J$65,MATCH($A45,'40-15 SCALE LABEL INFO'!$A$2:$A$65,0))="","",INDEX('40-15 SCALE LABEL INFO'!J$2:J$65,MATCH($A45,'40-15 SCALE LABEL INFO'!$A$2:$A$65,0))),"not found"),IF(G44="not found","not found",IF(G44="","","ditto"))))</f>
        <v/>
      </c>
      <c r="H45" s="775" t="str">
        <f>IF($A45="","",IF(NOT($A45=$A44),IFERROR(IF(INDEX('40-15 SCALE LABEL INFO'!K$2:K$65,MATCH($A45,'40-15 SCALE LABEL INFO'!$A$2:$A$65,0))="","",INDEX('40-15 SCALE LABEL INFO'!K$2:K$65,MATCH($A45,'40-15 SCALE LABEL INFO'!$A$2:$A$65,0))),"not found"),IF(H44="not found","not found",IF(H44="","","ditto"))))</f>
        <v/>
      </c>
    </row>
    <row r="46" spans="1:8" x14ac:dyDescent="0.25">
      <c r="A46" s="770"/>
      <c r="B46" s="770"/>
      <c r="C46" s="770"/>
      <c r="D46" s="770"/>
      <c r="E46" s="778"/>
      <c r="F46" s="781" t="str">
        <f>IF($A46="","",IF(NOT($A46=$A45),IFERROR(IF(INDEX('40-15 SCALE LABEL INFO'!I$2:I$65,MATCH($A46,'40-15 SCALE LABEL INFO'!$A$2:$A$65,0))="","",INDEX('40-15 SCALE LABEL INFO'!I$2:I$65,MATCH($A46,'40-15 SCALE LABEL INFO'!$A$2:$A$65,0))),"not found"),IF(F45="not found","not found",IF(F45="","","ditto"))))</f>
        <v/>
      </c>
      <c r="G46" s="782" t="str">
        <f>IF($A46="","",IF(NOT($A46=$A45),IFERROR(IF(INDEX('40-15 SCALE LABEL INFO'!J$2:J$65,MATCH($A46,'40-15 SCALE LABEL INFO'!$A$2:$A$65,0))="","",INDEX('40-15 SCALE LABEL INFO'!J$2:J$65,MATCH($A46,'40-15 SCALE LABEL INFO'!$A$2:$A$65,0))),"not found"),IF(G45="not found","not found",IF(G45="","","ditto"))))</f>
        <v/>
      </c>
      <c r="H46" s="775" t="str">
        <f>IF($A46="","",IF(NOT($A46=$A45),IFERROR(IF(INDEX('40-15 SCALE LABEL INFO'!K$2:K$65,MATCH($A46,'40-15 SCALE LABEL INFO'!$A$2:$A$65,0))="","",INDEX('40-15 SCALE LABEL INFO'!K$2:K$65,MATCH($A46,'40-15 SCALE LABEL INFO'!$A$2:$A$65,0))),"not found"),IF(H45="not found","not found",IF(H45="","","ditto"))))</f>
        <v/>
      </c>
    </row>
    <row r="47" spans="1:8" x14ac:dyDescent="0.25">
      <c r="A47" s="770"/>
      <c r="B47" s="770"/>
      <c r="C47" s="770"/>
      <c r="D47" s="770"/>
      <c r="E47" s="778"/>
      <c r="F47" s="781" t="str">
        <f>IF($A47="","",IF(NOT($A47=$A46),IFERROR(IF(INDEX('40-15 SCALE LABEL INFO'!I$2:I$65,MATCH($A47,'40-15 SCALE LABEL INFO'!$A$2:$A$65,0))="","",INDEX('40-15 SCALE LABEL INFO'!I$2:I$65,MATCH($A47,'40-15 SCALE LABEL INFO'!$A$2:$A$65,0))),"not found"),IF(F46="not found","not found",IF(F46="","","ditto"))))</f>
        <v/>
      </c>
      <c r="G47" s="782" t="str">
        <f>IF($A47="","",IF(NOT($A47=$A46),IFERROR(IF(INDEX('40-15 SCALE LABEL INFO'!J$2:J$65,MATCH($A47,'40-15 SCALE LABEL INFO'!$A$2:$A$65,0))="","",INDEX('40-15 SCALE LABEL INFO'!J$2:J$65,MATCH($A47,'40-15 SCALE LABEL INFO'!$A$2:$A$65,0))),"not found"),IF(G46="not found","not found",IF(G46="","","ditto"))))</f>
        <v/>
      </c>
      <c r="H47" s="775" t="str">
        <f>IF($A47="","",IF(NOT($A47=$A46),IFERROR(IF(INDEX('40-15 SCALE LABEL INFO'!K$2:K$65,MATCH($A47,'40-15 SCALE LABEL INFO'!$A$2:$A$65,0))="","",INDEX('40-15 SCALE LABEL INFO'!K$2:K$65,MATCH($A47,'40-15 SCALE LABEL INFO'!$A$2:$A$65,0))),"not found"),IF(H46="not found","not found",IF(H46="","","ditto"))))</f>
        <v/>
      </c>
    </row>
    <row r="48" spans="1:8" x14ac:dyDescent="0.25">
      <c r="A48" s="770"/>
      <c r="B48" s="770"/>
      <c r="C48" s="770"/>
      <c r="D48" s="770"/>
      <c r="E48" s="778"/>
      <c r="F48" s="781" t="str">
        <f>IF($A48="","",IF(NOT($A48=$A47),IFERROR(IF(INDEX('40-15 SCALE LABEL INFO'!I$2:I$65,MATCH($A48,'40-15 SCALE LABEL INFO'!$A$2:$A$65,0))="","",INDEX('40-15 SCALE LABEL INFO'!I$2:I$65,MATCH($A48,'40-15 SCALE LABEL INFO'!$A$2:$A$65,0))),"not found"),IF(F47="not found","not found",IF(F47="","","ditto"))))</f>
        <v/>
      </c>
      <c r="G48" s="782" t="str">
        <f>IF($A48="","",IF(NOT($A48=$A47),IFERROR(IF(INDEX('40-15 SCALE LABEL INFO'!J$2:J$65,MATCH($A48,'40-15 SCALE LABEL INFO'!$A$2:$A$65,0))="","",INDEX('40-15 SCALE LABEL INFO'!J$2:J$65,MATCH($A48,'40-15 SCALE LABEL INFO'!$A$2:$A$65,0))),"not found"),IF(G47="not found","not found",IF(G47="","","ditto"))))</f>
        <v/>
      </c>
      <c r="H48" s="775" t="str">
        <f>IF($A48="","",IF(NOT($A48=$A47),IFERROR(IF(INDEX('40-15 SCALE LABEL INFO'!K$2:K$65,MATCH($A48,'40-15 SCALE LABEL INFO'!$A$2:$A$65,0))="","",INDEX('40-15 SCALE LABEL INFO'!K$2:K$65,MATCH($A48,'40-15 SCALE LABEL INFO'!$A$2:$A$65,0))),"not found"),IF(H47="not found","not found",IF(H47="","","ditto"))))</f>
        <v/>
      </c>
    </row>
    <row r="49" spans="1:8" x14ac:dyDescent="0.25">
      <c r="A49" s="770"/>
      <c r="B49" s="770"/>
      <c r="C49" s="770"/>
      <c r="D49" s="770"/>
      <c r="E49" s="778"/>
      <c r="F49" s="781" t="str">
        <f>IF($A49="","",IF(NOT($A49=$A48),IFERROR(IF(INDEX('40-15 SCALE LABEL INFO'!I$2:I$65,MATCH($A49,'40-15 SCALE LABEL INFO'!$A$2:$A$65,0))="","",INDEX('40-15 SCALE LABEL INFO'!I$2:I$65,MATCH($A49,'40-15 SCALE LABEL INFO'!$A$2:$A$65,0))),"not found"),IF(F48="not found","not found",IF(F48="","","ditto"))))</f>
        <v/>
      </c>
      <c r="G49" s="782" t="str">
        <f>IF($A49="","",IF(NOT($A49=$A48),IFERROR(IF(INDEX('40-15 SCALE LABEL INFO'!J$2:J$65,MATCH($A49,'40-15 SCALE LABEL INFO'!$A$2:$A$65,0))="","",INDEX('40-15 SCALE LABEL INFO'!J$2:J$65,MATCH($A49,'40-15 SCALE LABEL INFO'!$A$2:$A$65,0))),"not found"),IF(G48="not found","not found",IF(G48="","","ditto"))))</f>
        <v/>
      </c>
      <c r="H49" s="775" t="str">
        <f>IF($A49="","",IF(NOT($A49=$A48),IFERROR(IF(INDEX('40-15 SCALE LABEL INFO'!K$2:K$65,MATCH($A49,'40-15 SCALE LABEL INFO'!$A$2:$A$65,0))="","",INDEX('40-15 SCALE LABEL INFO'!K$2:K$65,MATCH($A49,'40-15 SCALE LABEL INFO'!$A$2:$A$65,0))),"not found"),IF(H48="not found","not found",IF(H48="","","ditto"))))</f>
        <v/>
      </c>
    </row>
    <row r="50" spans="1:8" x14ac:dyDescent="0.25">
      <c r="A50" s="770"/>
      <c r="B50" s="770"/>
      <c r="C50" s="770"/>
      <c r="D50" s="770"/>
      <c r="E50" s="778"/>
      <c r="F50" s="781" t="str">
        <f>IF($A50="","",IF(NOT($A50=$A49),IFERROR(IF(INDEX('40-15 SCALE LABEL INFO'!I$2:I$65,MATCH($A50,'40-15 SCALE LABEL INFO'!$A$2:$A$65,0))="","",INDEX('40-15 SCALE LABEL INFO'!I$2:I$65,MATCH($A50,'40-15 SCALE LABEL INFO'!$A$2:$A$65,0))),"not found"),IF(F49="not found","not found",IF(F49="","","ditto"))))</f>
        <v/>
      </c>
      <c r="G50" s="782" t="str">
        <f>IF($A50="","",IF(NOT($A50=$A49),IFERROR(IF(INDEX('40-15 SCALE LABEL INFO'!J$2:J$65,MATCH($A50,'40-15 SCALE LABEL INFO'!$A$2:$A$65,0))="","",INDEX('40-15 SCALE LABEL INFO'!J$2:J$65,MATCH($A50,'40-15 SCALE LABEL INFO'!$A$2:$A$65,0))),"not found"),IF(G49="not found","not found",IF(G49="","","ditto"))))</f>
        <v/>
      </c>
      <c r="H50" s="775" t="str">
        <f>IF($A50="","",IF(NOT($A50=$A49),IFERROR(IF(INDEX('40-15 SCALE LABEL INFO'!K$2:K$65,MATCH($A50,'40-15 SCALE LABEL INFO'!$A$2:$A$65,0))="","",INDEX('40-15 SCALE LABEL INFO'!K$2:K$65,MATCH($A50,'40-15 SCALE LABEL INFO'!$A$2:$A$65,0))),"not found"),IF(H49="not found","not found",IF(H49="","","ditto"))))</f>
        <v/>
      </c>
    </row>
    <row r="51" spans="1:8" x14ac:dyDescent="0.25">
      <c r="A51" s="770"/>
      <c r="B51" s="770"/>
      <c r="C51" s="770"/>
      <c r="D51" s="770"/>
      <c r="E51" s="778"/>
      <c r="F51" s="781" t="str">
        <f>IF($A51="","",IF(NOT($A51=$A50),IFERROR(IF(INDEX('40-15 SCALE LABEL INFO'!I$2:I$65,MATCH($A51,'40-15 SCALE LABEL INFO'!$A$2:$A$65,0))="","",INDEX('40-15 SCALE LABEL INFO'!I$2:I$65,MATCH($A51,'40-15 SCALE LABEL INFO'!$A$2:$A$65,0))),"not found"),IF(F50="not found","not found",IF(F50="","","ditto"))))</f>
        <v/>
      </c>
      <c r="G51" s="782" t="str">
        <f>IF($A51="","",IF(NOT($A51=$A50),IFERROR(IF(INDEX('40-15 SCALE LABEL INFO'!J$2:J$65,MATCH($A51,'40-15 SCALE LABEL INFO'!$A$2:$A$65,0))="","",INDEX('40-15 SCALE LABEL INFO'!J$2:J$65,MATCH($A51,'40-15 SCALE LABEL INFO'!$A$2:$A$65,0))),"not found"),IF(G50="not found","not found",IF(G50="","","ditto"))))</f>
        <v/>
      </c>
      <c r="H51" s="775" t="str">
        <f>IF($A51="","",IF(NOT($A51=$A50),IFERROR(IF(INDEX('40-15 SCALE LABEL INFO'!K$2:K$65,MATCH($A51,'40-15 SCALE LABEL INFO'!$A$2:$A$65,0))="","",INDEX('40-15 SCALE LABEL INFO'!K$2:K$65,MATCH($A51,'40-15 SCALE LABEL INFO'!$A$2:$A$65,0))),"not found"),IF(H50="not found","not found",IF(H50="","","ditto"))))</f>
        <v/>
      </c>
    </row>
    <row r="52" spans="1:8" x14ac:dyDescent="0.25">
      <c r="A52" s="770"/>
      <c r="B52" s="770"/>
      <c r="C52" s="770"/>
      <c r="D52" s="770"/>
      <c r="E52" s="778"/>
      <c r="F52" s="781" t="str">
        <f>IF($A52="","",IF(NOT($A52=$A51),IFERROR(IF(INDEX('40-15 SCALE LABEL INFO'!I$2:I$65,MATCH($A52,'40-15 SCALE LABEL INFO'!$A$2:$A$65,0))="","",INDEX('40-15 SCALE LABEL INFO'!I$2:I$65,MATCH($A52,'40-15 SCALE LABEL INFO'!$A$2:$A$65,0))),"not found"),IF(F51="not found","not found",IF(F51="","","ditto"))))</f>
        <v/>
      </c>
      <c r="G52" s="782" t="str">
        <f>IF($A52="","",IF(NOT($A52=$A51),IFERROR(IF(INDEX('40-15 SCALE LABEL INFO'!J$2:J$65,MATCH($A52,'40-15 SCALE LABEL INFO'!$A$2:$A$65,0))="","",INDEX('40-15 SCALE LABEL INFO'!J$2:J$65,MATCH($A52,'40-15 SCALE LABEL INFO'!$A$2:$A$65,0))),"not found"),IF(G51="not found","not found",IF(G51="","","ditto"))))</f>
        <v/>
      </c>
      <c r="H52" s="775" t="str">
        <f>IF($A52="","",IF(NOT($A52=$A51),IFERROR(IF(INDEX('40-15 SCALE LABEL INFO'!K$2:K$65,MATCH($A52,'40-15 SCALE LABEL INFO'!$A$2:$A$65,0))="","",INDEX('40-15 SCALE LABEL INFO'!K$2:K$65,MATCH($A52,'40-15 SCALE LABEL INFO'!$A$2:$A$65,0))),"not found"),IF(H51="not found","not found",IF(H51="","","ditto"))))</f>
        <v/>
      </c>
    </row>
    <row r="53" spans="1:8" x14ac:dyDescent="0.25">
      <c r="A53" s="770"/>
      <c r="B53" s="770"/>
      <c r="C53" s="770"/>
      <c r="D53" s="770"/>
      <c r="E53" s="778"/>
      <c r="F53" s="781" t="str">
        <f>IF($A53="","",IF(NOT($A53=$A52),IFERROR(IF(INDEX('40-15 SCALE LABEL INFO'!I$2:I$65,MATCH($A53,'40-15 SCALE LABEL INFO'!$A$2:$A$65,0))="","",INDEX('40-15 SCALE LABEL INFO'!I$2:I$65,MATCH($A53,'40-15 SCALE LABEL INFO'!$A$2:$A$65,0))),"not found"),IF(F52="not found","not found",IF(F52="","","ditto"))))</f>
        <v/>
      </c>
      <c r="G53" s="782" t="str">
        <f>IF($A53="","",IF(NOT($A53=$A52),IFERROR(IF(INDEX('40-15 SCALE LABEL INFO'!J$2:J$65,MATCH($A53,'40-15 SCALE LABEL INFO'!$A$2:$A$65,0))="","",INDEX('40-15 SCALE LABEL INFO'!J$2:J$65,MATCH($A53,'40-15 SCALE LABEL INFO'!$A$2:$A$65,0))),"not found"),IF(G52="not found","not found",IF(G52="","","ditto"))))</f>
        <v/>
      </c>
      <c r="H53" s="775" t="str">
        <f>IF($A53="","",IF(NOT($A53=$A52),IFERROR(IF(INDEX('40-15 SCALE LABEL INFO'!K$2:K$65,MATCH($A53,'40-15 SCALE LABEL INFO'!$A$2:$A$65,0))="","",INDEX('40-15 SCALE LABEL INFO'!K$2:K$65,MATCH($A53,'40-15 SCALE LABEL INFO'!$A$2:$A$65,0))),"not found"),IF(H52="not found","not found",IF(H52="","","ditto"))))</f>
        <v/>
      </c>
    </row>
    <row r="54" spans="1:8" x14ac:dyDescent="0.25">
      <c r="A54" s="770"/>
      <c r="B54" s="770"/>
      <c r="C54" s="770"/>
      <c r="D54" s="770"/>
      <c r="E54" s="778"/>
      <c r="F54" s="781" t="str">
        <f>IF($A54="","",IF(NOT($A54=$A53),IFERROR(IF(INDEX('40-15 SCALE LABEL INFO'!I$2:I$65,MATCH($A54,'40-15 SCALE LABEL INFO'!$A$2:$A$65,0))="","",INDEX('40-15 SCALE LABEL INFO'!I$2:I$65,MATCH($A54,'40-15 SCALE LABEL INFO'!$A$2:$A$65,0))),"not found"),IF(F53="not found","not found",IF(F53="","","ditto"))))</f>
        <v/>
      </c>
      <c r="G54" s="782" t="str">
        <f>IF($A54="","",IF(NOT($A54=$A53),IFERROR(IF(INDEX('40-15 SCALE LABEL INFO'!J$2:J$65,MATCH($A54,'40-15 SCALE LABEL INFO'!$A$2:$A$65,0))="","",INDEX('40-15 SCALE LABEL INFO'!J$2:J$65,MATCH($A54,'40-15 SCALE LABEL INFO'!$A$2:$A$65,0))),"not found"),IF(G53="not found","not found",IF(G53="","","ditto"))))</f>
        <v/>
      </c>
      <c r="H54" s="775" t="str">
        <f>IF($A54="","",IF(NOT($A54=$A53),IFERROR(IF(INDEX('40-15 SCALE LABEL INFO'!K$2:K$65,MATCH($A54,'40-15 SCALE LABEL INFO'!$A$2:$A$65,0))="","",INDEX('40-15 SCALE LABEL INFO'!K$2:K$65,MATCH($A54,'40-15 SCALE LABEL INFO'!$A$2:$A$65,0))),"not found"),IF(H53="not found","not found",IF(H53="","","ditto"))))</f>
        <v/>
      </c>
    </row>
    <row r="55" spans="1:8" x14ac:dyDescent="0.25">
      <c r="A55" s="770"/>
      <c r="B55" s="770"/>
      <c r="C55" s="770"/>
      <c r="D55" s="770"/>
      <c r="E55" s="778"/>
      <c r="F55" s="781" t="str">
        <f>IF($A55="","",IF(NOT($A55=$A54),IFERROR(IF(INDEX('40-15 SCALE LABEL INFO'!I$2:I$65,MATCH($A55,'40-15 SCALE LABEL INFO'!$A$2:$A$65,0))="","",INDEX('40-15 SCALE LABEL INFO'!I$2:I$65,MATCH($A55,'40-15 SCALE LABEL INFO'!$A$2:$A$65,0))),"not found"),IF(F54="not found","not found",IF(F54="","","ditto"))))</f>
        <v/>
      </c>
      <c r="G55" s="782" t="str">
        <f>IF($A55="","",IF(NOT($A55=$A54),IFERROR(IF(INDEX('40-15 SCALE LABEL INFO'!J$2:J$65,MATCH($A55,'40-15 SCALE LABEL INFO'!$A$2:$A$65,0))="","",INDEX('40-15 SCALE LABEL INFO'!J$2:J$65,MATCH($A55,'40-15 SCALE LABEL INFO'!$A$2:$A$65,0))),"not found"),IF(G54="not found","not found",IF(G54="","","ditto"))))</f>
        <v/>
      </c>
      <c r="H55" s="775" t="str">
        <f>IF($A55="","",IF(NOT($A55=$A54),IFERROR(IF(INDEX('40-15 SCALE LABEL INFO'!K$2:K$65,MATCH($A55,'40-15 SCALE LABEL INFO'!$A$2:$A$65,0))="","",INDEX('40-15 SCALE LABEL INFO'!K$2:K$65,MATCH($A55,'40-15 SCALE LABEL INFO'!$A$2:$A$65,0))),"not found"),IF(H54="not found","not found",IF(H54="","","ditto"))))</f>
        <v/>
      </c>
    </row>
    <row r="56" spans="1:8" x14ac:dyDescent="0.25">
      <c r="A56" s="770"/>
      <c r="B56" s="770"/>
      <c r="C56" s="770"/>
      <c r="D56" s="770"/>
      <c r="E56" s="778"/>
      <c r="F56" s="781" t="str">
        <f>IF($A56="","",IF(NOT($A56=$A55),IFERROR(IF(INDEX('40-15 SCALE LABEL INFO'!I$2:I$65,MATCH($A56,'40-15 SCALE LABEL INFO'!$A$2:$A$65,0))="","",INDEX('40-15 SCALE LABEL INFO'!I$2:I$65,MATCH($A56,'40-15 SCALE LABEL INFO'!$A$2:$A$65,0))),"not found"),IF(F55="not found","not found",IF(F55="","","ditto"))))</f>
        <v/>
      </c>
      <c r="G56" s="782" t="str">
        <f>IF($A56="","",IF(NOT($A56=$A55),IFERROR(IF(INDEX('40-15 SCALE LABEL INFO'!J$2:J$65,MATCH($A56,'40-15 SCALE LABEL INFO'!$A$2:$A$65,0))="","",INDEX('40-15 SCALE LABEL INFO'!J$2:J$65,MATCH($A56,'40-15 SCALE LABEL INFO'!$A$2:$A$65,0))),"not found"),IF(G55="not found","not found",IF(G55="","","ditto"))))</f>
        <v/>
      </c>
      <c r="H56" s="775" t="str">
        <f>IF($A56="","",IF(NOT($A56=$A55),IFERROR(IF(INDEX('40-15 SCALE LABEL INFO'!K$2:K$65,MATCH($A56,'40-15 SCALE LABEL INFO'!$A$2:$A$65,0))="","",INDEX('40-15 SCALE LABEL INFO'!K$2:K$65,MATCH($A56,'40-15 SCALE LABEL INFO'!$A$2:$A$65,0))),"not found"),IF(H55="not found","not found",IF(H55="","","ditto"))))</f>
        <v/>
      </c>
    </row>
    <row r="57" spans="1:8" x14ac:dyDescent="0.25">
      <c r="A57" s="770"/>
      <c r="B57" s="770"/>
      <c r="C57" s="770"/>
      <c r="D57" s="770"/>
      <c r="E57" s="778"/>
      <c r="F57" s="781" t="str">
        <f>IF($A57="","",IF(NOT($A57=$A56),IFERROR(IF(INDEX('40-15 SCALE LABEL INFO'!I$2:I$65,MATCH($A57,'40-15 SCALE LABEL INFO'!$A$2:$A$65,0))="","",INDEX('40-15 SCALE LABEL INFO'!I$2:I$65,MATCH($A57,'40-15 SCALE LABEL INFO'!$A$2:$A$65,0))),"not found"),IF(F56="not found","not found",IF(F56="","","ditto"))))</f>
        <v/>
      </c>
      <c r="G57" s="782" t="str">
        <f>IF($A57="","",IF(NOT($A57=$A56),IFERROR(IF(INDEX('40-15 SCALE LABEL INFO'!J$2:J$65,MATCH($A57,'40-15 SCALE LABEL INFO'!$A$2:$A$65,0))="","",INDEX('40-15 SCALE LABEL INFO'!J$2:J$65,MATCH($A57,'40-15 SCALE LABEL INFO'!$A$2:$A$65,0))),"not found"),IF(G56="not found","not found",IF(G56="","","ditto"))))</f>
        <v/>
      </c>
      <c r="H57" s="775" t="str">
        <f>IF($A57="","",IF(NOT($A57=$A56),IFERROR(IF(INDEX('40-15 SCALE LABEL INFO'!K$2:K$65,MATCH($A57,'40-15 SCALE LABEL INFO'!$A$2:$A$65,0))="","",INDEX('40-15 SCALE LABEL INFO'!K$2:K$65,MATCH($A57,'40-15 SCALE LABEL INFO'!$A$2:$A$65,0))),"not found"),IF(H56="not found","not found",IF(H56="","","ditto"))))</f>
        <v/>
      </c>
    </row>
    <row r="58" spans="1:8" x14ac:dyDescent="0.25">
      <c r="A58" s="770"/>
      <c r="B58" s="770"/>
      <c r="C58" s="770"/>
      <c r="D58" s="770"/>
      <c r="E58" s="778"/>
      <c r="F58" s="781" t="str">
        <f>IF($A58="","",IF(NOT($A58=$A57),IFERROR(IF(INDEX('40-15 SCALE LABEL INFO'!I$2:I$65,MATCH($A58,'40-15 SCALE LABEL INFO'!$A$2:$A$65,0))="","",INDEX('40-15 SCALE LABEL INFO'!I$2:I$65,MATCH($A58,'40-15 SCALE LABEL INFO'!$A$2:$A$65,0))),"not found"),IF(F57="not found","not found",IF(F57="","","ditto"))))</f>
        <v/>
      </c>
      <c r="G58" s="782" t="str">
        <f>IF($A58="","",IF(NOT($A58=$A57),IFERROR(IF(INDEX('40-15 SCALE LABEL INFO'!J$2:J$65,MATCH($A58,'40-15 SCALE LABEL INFO'!$A$2:$A$65,0))="","",INDEX('40-15 SCALE LABEL INFO'!J$2:J$65,MATCH($A58,'40-15 SCALE LABEL INFO'!$A$2:$A$65,0))),"not found"),IF(G57="not found","not found",IF(G57="","","ditto"))))</f>
        <v/>
      </c>
      <c r="H58" s="775" t="str">
        <f>IF($A58="","",IF(NOT($A58=$A57),IFERROR(IF(INDEX('40-15 SCALE LABEL INFO'!K$2:K$65,MATCH($A58,'40-15 SCALE LABEL INFO'!$A$2:$A$65,0))="","",INDEX('40-15 SCALE LABEL INFO'!K$2:K$65,MATCH($A58,'40-15 SCALE LABEL INFO'!$A$2:$A$65,0))),"not found"),IF(H57="not found","not found",IF(H57="","","ditto"))))</f>
        <v/>
      </c>
    </row>
    <row r="59" spans="1:8" x14ac:dyDescent="0.25">
      <c r="A59" s="770"/>
      <c r="B59" s="770"/>
      <c r="C59" s="770"/>
      <c r="D59" s="770"/>
      <c r="E59" s="778"/>
      <c r="F59" s="781" t="str">
        <f>IF($A59="","",IF(NOT($A59=$A58),IFERROR(IF(INDEX('40-15 SCALE LABEL INFO'!I$2:I$65,MATCH($A59,'40-15 SCALE LABEL INFO'!$A$2:$A$65,0))="","",INDEX('40-15 SCALE LABEL INFO'!I$2:I$65,MATCH($A59,'40-15 SCALE LABEL INFO'!$A$2:$A$65,0))),"not found"),IF(F58="not found","not found",IF(F58="","","ditto"))))</f>
        <v/>
      </c>
      <c r="G59" s="782" t="str">
        <f>IF($A59="","",IF(NOT($A59=$A58),IFERROR(IF(INDEX('40-15 SCALE LABEL INFO'!J$2:J$65,MATCH($A59,'40-15 SCALE LABEL INFO'!$A$2:$A$65,0))="","",INDEX('40-15 SCALE LABEL INFO'!J$2:J$65,MATCH($A59,'40-15 SCALE LABEL INFO'!$A$2:$A$65,0))),"not found"),IF(G58="not found","not found",IF(G58="","","ditto"))))</f>
        <v/>
      </c>
      <c r="H59" s="775" t="str">
        <f>IF($A59="","",IF(NOT($A59=$A58),IFERROR(IF(INDEX('40-15 SCALE LABEL INFO'!K$2:K$65,MATCH($A59,'40-15 SCALE LABEL INFO'!$A$2:$A$65,0))="","",INDEX('40-15 SCALE LABEL INFO'!K$2:K$65,MATCH($A59,'40-15 SCALE LABEL INFO'!$A$2:$A$65,0))),"not found"),IF(H58="not found","not found",IF(H58="","","ditto"))))</f>
        <v/>
      </c>
    </row>
    <row r="60" spans="1:8" x14ac:dyDescent="0.25">
      <c r="A60" s="770"/>
      <c r="B60" s="770"/>
      <c r="C60" s="770"/>
      <c r="D60" s="770"/>
      <c r="E60" s="778"/>
      <c r="F60" s="781" t="str">
        <f>IF($A60="","",IF(NOT($A60=$A59),IFERROR(IF(INDEX('40-15 SCALE LABEL INFO'!I$2:I$65,MATCH($A60,'40-15 SCALE LABEL INFO'!$A$2:$A$65,0))="","",INDEX('40-15 SCALE LABEL INFO'!I$2:I$65,MATCH($A60,'40-15 SCALE LABEL INFO'!$A$2:$A$65,0))),"not found"),IF(F59="not found","not found",IF(F59="","","ditto"))))</f>
        <v/>
      </c>
      <c r="G60" s="782" t="str">
        <f>IF($A60="","",IF(NOT($A60=$A59),IFERROR(IF(INDEX('40-15 SCALE LABEL INFO'!J$2:J$65,MATCH($A60,'40-15 SCALE LABEL INFO'!$A$2:$A$65,0))="","",INDEX('40-15 SCALE LABEL INFO'!J$2:J$65,MATCH($A60,'40-15 SCALE LABEL INFO'!$A$2:$A$65,0))),"not found"),IF(G59="not found","not found",IF(G59="","","ditto"))))</f>
        <v/>
      </c>
      <c r="H60" s="775" t="str">
        <f>IF($A60="","",IF(NOT($A60=$A59),IFERROR(IF(INDEX('40-15 SCALE LABEL INFO'!K$2:K$65,MATCH($A60,'40-15 SCALE LABEL INFO'!$A$2:$A$65,0))="","",INDEX('40-15 SCALE LABEL INFO'!K$2:K$65,MATCH($A60,'40-15 SCALE LABEL INFO'!$A$2:$A$65,0))),"not found"),IF(H59="not found","not found",IF(H59="","","ditto"))))</f>
        <v/>
      </c>
    </row>
    <row r="61" spans="1:8" x14ac:dyDescent="0.25">
      <c r="A61" s="770"/>
      <c r="B61" s="770"/>
      <c r="C61" s="770"/>
      <c r="D61" s="770"/>
      <c r="E61" s="778"/>
      <c r="F61" s="781" t="str">
        <f>IF($A61="","",IF(NOT($A61=$A60),IFERROR(IF(INDEX('40-15 SCALE LABEL INFO'!I$2:I$65,MATCH($A61,'40-15 SCALE LABEL INFO'!$A$2:$A$65,0))="","",INDEX('40-15 SCALE LABEL INFO'!I$2:I$65,MATCH($A61,'40-15 SCALE LABEL INFO'!$A$2:$A$65,0))),"not found"),IF(F60="not found","not found",IF(F60="","","ditto"))))</f>
        <v/>
      </c>
      <c r="G61" s="782" t="str">
        <f>IF($A61="","",IF(NOT($A61=$A60),IFERROR(IF(INDEX('40-15 SCALE LABEL INFO'!J$2:J$65,MATCH($A61,'40-15 SCALE LABEL INFO'!$A$2:$A$65,0))="","",INDEX('40-15 SCALE LABEL INFO'!J$2:J$65,MATCH($A61,'40-15 SCALE LABEL INFO'!$A$2:$A$65,0))),"not found"),IF(G60="not found","not found",IF(G60="","","ditto"))))</f>
        <v/>
      </c>
      <c r="H61" s="775" t="str">
        <f>IF($A61="","",IF(NOT($A61=$A60),IFERROR(IF(INDEX('40-15 SCALE LABEL INFO'!K$2:K$65,MATCH($A61,'40-15 SCALE LABEL INFO'!$A$2:$A$65,0))="","",INDEX('40-15 SCALE LABEL INFO'!K$2:K$65,MATCH($A61,'40-15 SCALE LABEL INFO'!$A$2:$A$65,0))),"not found"),IF(H60="not found","not found",IF(H60="","","ditto"))))</f>
        <v/>
      </c>
    </row>
    <row r="62" spans="1:8" x14ac:dyDescent="0.25">
      <c r="A62" s="770"/>
      <c r="B62" s="770"/>
      <c r="C62" s="770"/>
      <c r="D62" s="770"/>
      <c r="E62" s="778"/>
      <c r="F62" s="781" t="str">
        <f>IF($A62="","",IF(NOT($A62=$A61),IFERROR(IF(INDEX('40-15 SCALE LABEL INFO'!I$2:I$65,MATCH($A62,'40-15 SCALE LABEL INFO'!$A$2:$A$65,0))="","",INDEX('40-15 SCALE LABEL INFO'!I$2:I$65,MATCH($A62,'40-15 SCALE LABEL INFO'!$A$2:$A$65,0))),"not found"),IF(F61="not found","not found",IF(F61="","","ditto"))))</f>
        <v/>
      </c>
      <c r="G62" s="782" t="str">
        <f>IF($A62="","",IF(NOT($A62=$A61),IFERROR(IF(INDEX('40-15 SCALE LABEL INFO'!J$2:J$65,MATCH($A62,'40-15 SCALE LABEL INFO'!$A$2:$A$65,0))="","",INDEX('40-15 SCALE LABEL INFO'!J$2:J$65,MATCH($A62,'40-15 SCALE LABEL INFO'!$A$2:$A$65,0))),"not found"),IF(G61="not found","not found",IF(G61="","","ditto"))))</f>
        <v/>
      </c>
      <c r="H62" s="775" t="str">
        <f>IF($A62="","",IF(NOT($A62=$A61),IFERROR(IF(INDEX('40-15 SCALE LABEL INFO'!K$2:K$65,MATCH($A62,'40-15 SCALE LABEL INFO'!$A$2:$A$65,0))="","",INDEX('40-15 SCALE LABEL INFO'!K$2:K$65,MATCH($A62,'40-15 SCALE LABEL INFO'!$A$2:$A$65,0))),"not found"),IF(H61="not found","not found",IF(H61="","","ditto"))))</f>
        <v/>
      </c>
    </row>
    <row r="63" spans="1:8" x14ac:dyDescent="0.25">
      <c r="A63" s="770"/>
      <c r="B63" s="770"/>
      <c r="C63" s="770"/>
      <c r="D63" s="770"/>
      <c r="E63" s="778"/>
      <c r="F63" s="781" t="str">
        <f>IF($A63="","",IF(NOT($A63=$A62),IFERROR(IF(INDEX('40-15 SCALE LABEL INFO'!I$2:I$65,MATCH($A63,'40-15 SCALE LABEL INFO'!$A$2:$A$65,0))="","",INDEX('40-15 SCALE LABEL INFO'!I$2:I$65,MATCH($A63,'40-15 SCALE LABEL INFO'!$A$2:$A$65,0))),"not found"),IF(F62="not found","not found",IF(F62="","","ditto"))))</f>
        <v/>
      </c>
      <c r="G63" s="782" t="str">
        <f>IF($A63="","",IF(NOT($A63=$A62),IFERROR(IF(INDEX('40-15 SCALE LABEL INFO'!J$2:J$65,MATCH($A63,'40-15 SCALE LABEL INFO'!$A$2:$A$65,0))="","",INDEX('40-15 SCALE LABEL INFO'!J$2:J$65,MATCH($A63,'40-15 SCALE LABEL INFO'!$A$2:$A$65,0))),"not found"),IF(G62="not found","not found",IF(G62="","","ditto"))))</f>
        <v/>
      </c>
      <c r="H63" s="775" t="str">
        <f>IF($A63="","",IF(NOT($A63=$A62),IFERROR(IF(INDEX('40-15 SCALE LABEL INFO'!K$2:K$65,MATCH($A63,'40-15 SCALE LABEL INFO'!$A$2:$A$65,0))="","",INDEX('40-15 SCALE LABEL INFO'!K$2:K$65,MATCH($A63,'40-15 SCALE LABEL INFO'!$A$2:$A$65,0))),"not found"),IF(H62="not found","not found",IF(H62="","","ditto"))))</f>
        <v/>
      </c>
    </row>
    <row r="64" spans="1:8" x14ac:dyDescent="0.25">
      <c r="A64" s="770"/>
      <c r="B64" s="770"/>
      <c r="C64" s="770"/>
      <c r="D64" s="770"/>
      <c r="E64" s="778"/>
      <c r="F64" s="781" t="str">
        <f>IF($A64="","",IF(NOT($A64=$A63),IFERROR(IF(INDEX('40-15 SCALE LABEL INFO'!I$2:I$65,MATCH($A64,'40-15 SCALE LABEL INFO'!$A$2:$A$65,0))="","",INDEX('40-15 SCALE LABEL INFO'!I$2:I$65,MATCH($A64,'40-15 SCALE LABEL INFO'!$A$2:$A$65,0))),"not found"),IF(F63="not found","not found",IF(F63="","","ditto"))))</f>
        <v/>
      </c>
      <c r="G64" s="782" t="str">
        <f>IF($A64="","",IF(NOT($A64=$A63),IFERROR(IF(INDEX('40-15 SCALE LABEL INFO'!J$2:J$65,MATCH($A64,'40-15 SCALE LABEL INFO'!$A$2:$A$65,0))="","",INDEX('40-15 SCALE LABEL INFO'!J$2:J$65,MATCH($A64,'40-15 SCALE LABEL INFO'!$A$2:$A$65,0))),"not found"),IF(G63="not found","not found",IF(G63="","","ditto"))))</f>
        <v/>
      </c>
      <c r="H64" s="775" t="str">
        <f>IF($A64="","",IF(NOT($A64=$A63),IFERROR(IF(INDEX('40-15 SCALE LABEL INFO'!K$2:K$65,MATCH($A64,'40-15 SCALE LABEL INFO'!$A$2:$A$65,0))="","",INDEX('40-15 SCALE LABEL INFO'!K$2:K$65,MATCH($A64,'40-15 SCALE LABEL INFO'!$A$2:$A$65,0))),"not found"),IF(H63="not found","not found",IF(H63="","","ditto"))))</f>
        <v/>
      </c>
    </row>
    <row r="65" spans="1:8" x14ac:dyDescent="0.25">
      <c r="A65" s="770"/>
      <c r="B65" s="770"/>
      <c r="C65" s="770"/>
      <c r="D65" s="770"/>
      <c r="E65" s="778"/>
      <c r="F65" s="781" t="str">
        <f>IF($A65="","",IF(NOT($A65=$A64),IFERROR(IF(INDEX('40-15 SCALE LABEL INFO'!I$2:I$65,MATCH($A65,'40-15 SCALE LABEL INFO'!$A$2:$A$65,0))="","",INDEX('40-15 SCALE LABEL INFO'!I$2:I$65,MATCH($A65,'40-15 SCALE LABEL INFO'!$A$2:$A$65,0))),"not found"),IF(F64="not found","not found",IF(F64="","","ditto"))))</f>
        <v/>
      </c>
      <c r="G65" s="782" t="str">
        <f>IF($A65="","",IF(NOT($A65=$A64),IFERROR(IF(INDEX('40-15 SCALE LABEL INFO'!J$2:J$65,MATCH($A65,'40-15 SCALE LABEL INFO'!$A$2:$A$65,0))="","",INDEX('40-15 SCALE LABEL INFO'!J$2:J$65,MATCH($A65,'40-15 SCALE LABEL INFO'!$A$2:$A$65,0))),"not found"),IF(G64="not found","not found",IF(G64="","","ditto"))))</f>
        <v/>
      </c>
      <c r="H65" s="775" t="str">
        <f>IF($A65="","",IF(NOT($A65=$A64),IFERROR(IF(INDEX('40-15 SCALE LABEL INFO'!K$2:K$65,MATCH($A65,'40-15 SCALE LABEL INFO'!$A$2:$A$65,0))="","",INDEX('40-15 SCALE LABEL INFO'!K$2:K$65,MATCH($A65,'40-15 SCALE LABEL INFO'!$A$2:$A$65,0))),"not found"),IF(H64="not found","not found",IF(H64="","","ditto"))))</f>
        <v/>
      </c>
    </row>
    <row r="66" spans="1:8" x14ac:dyDescent="0.25">
      <c r="A66" s="770"/>
      <c r="B66" s="770"/>
      <c r="C66" s="770"/>
      <c r="D66" s="770"/>
      <c r="E66" s="778"/>
      <c r="F66" s="781" t="str">
        <f>IF($A66="","",IF(NOT($A66=$A65),IFERROR(IF(INDEX('40-15 SCALE LABEL INFO'!I$2:I$65,MATCH($A66,'40-15 SCALE LABEL INFO'!$A$2:$A$65,0))="","",INDEX('40-15 SCALE LABEL INFO'!I$2:I$65,MATCH($A66,'40-15 SCALE LABEL INFO'!$A$2:$A$65,0))),"not found"),IF(F65="not found","not found",IF(F65="","","ditto"))))</f>
        <v/>
      </c>
      <c r="G66" s="782" t="str">
        <f>IF($A66="","",IF(NOT($A66=$A65),IFERROR(IF(INDEX('40-15 SCALE LABEL INFO'!J$2:J$65,MATCH($A66,'40-15 SCALE LABEL INFO'!$A$2:$A$65,0))="","",INDEX('40-15 SCALE LABEL INFO'!J$2:J$65,MATCH($A66,'40-15 SCALE LABEL INFO'!$A$2:$A$65,0))),"not found"),IF(G65="not found","not found",IF(G65="","","ditto"))))</f>
        <v/>
      </c>
      <c r="H66" s="775" t="str">
        <f>IF($A66="","",IF(NOT($A66=$A65),IFERROR(IF(INDEX('40-15 SCALE LABEL INFO'!K$2:K$65,MATCH($A66,'40-15 SCALE LABEL INFO'!$A$2:$A$65,0))="","",INDEX('40-15 SCALE LABEL INFO'!K$2:K$65,MATCH($A66,'40-15 SCALE LABEL INFO'!$A$2:$A$65,0))),"not found"),IF(H65="not found","not found",IF(H65="","","ditto"))))</f>
        <v/>
      </c>
    </row>
    <row r="67" spans="1:8" x14ac:dyDescent="0.25">
      <c r="A67" s="770"/>
      <c r="B67" s="770"/>
      <c r="C67" s="770"/>
      <c r="D67" s="770"/>
      <c r="E67" s="778"/>
      <c r="F67" s="781" t="str">
        <f>IF($A67="","",IF(NOT($A67=$A66),IFERROR(IF(INDEX('40-15 SCALE LABEL INFO'!I$2:I$65,MATCH($A67,'40-15 SCALE LABEL INFO'!$A$2:$A$65,0))="","",INDEX('40-15 SCALE LABEL INFO'!I$2:I$65,MATCH($A67,'40-15 SCALE LABEL INFO'!$A$2:$A$65,0))),"not found"),IF(F66="not found","not found",IF(F66="","","ditto"))))</f>
        <v/>
      </c>
      <c r="G67" s="782" t="str">
        <f>IF($A67="","",IF(NOT($A67=$A66),IFERROR(IF(INDEX('40-15 SCALE LABEL INFO'!J$2:J$65,MATCH($A67,'40-15 SCALE LABEL INFO'!$A$2:$A$65,0))="","",INDEX('40-15 SCALE LABEL INFO'!J$2:J$65,MATCH($A67,'40-15 SCALE LABEL INFO'!$A$2:$A$65,0))),"not found"),IF(G66="not found","not found",IF(G66="","","ditto"))))</f>
        <v/>
      </c>
      <c r="H67" s="775" t="str">
        <f>IF($A67="","",IF(NOT($A67=$A66),IFERROR(IF(INDEX('40-15 SCALE LABEL INFO'!K$2:K$65,MATCH($A67,'40-15 SCALE LABEL INFO'!$A$2:$A$65,0))="","",INDEX('40-15 SCALE LABEL INFO'!K$2:K$65,MATCH($A67,'40-15 SCALE LABEL INFO'!$A$2:$A$65,0))),"not found"),IF(H66="not found","not found",IF(H66="","","ditto"))))</f>
        <v/>
      </c>
    </row>
    <row r="68" spans="1:8" x14ac:dyDescent="0.25">
      <c r="A68" s="770"/>
      <c r="B68" s="770"/>
      <c r="C68" s="770"/>
      <c r="D68" s="770"/>
      <c r="E68" s="778"/>
      <c r="F68" s="781" t="str">
        <f>IF($A68="","",IF(NOT($A68=$A67),IFERROR(IF(INDEX('40-15 SCALE LABEL INFO'!I$2:I$65,MATCH($A68,'40-15 SCALE LABEL INFO'!$A$2:$A$65,0))="","",INDEX('40-15 SCALE LABEL INFO'!I$2:I$65,MATCH($A68,'40-15 SCALE LABEL INFO'!$A$2:$A$65,0))),"not found"),IF(F67="not found","not found",IF(F67="","","ditto"))))</f>
        <v/>
      </c>
      <c r="G68" s="782" t="str">
        <f>IF($A68="","",IF(NOT($A68=$A67),IFERROR(IF(INDEX('40-15 SCALE LABEL INFO'!J$2:J$65,MATCH($A68,'40-15 SCALE LABEL INFO'!$A$2:$A$65,0))="","",INDEX('40-15 SCALE LABEL INFO'!J$2:J$65,MATCH($A68,'40-15 SCALE LABEL INFO'!$A$2:$A$65,0))),"not found"),IF(G67="not found","not found",IF(G67="","","ditto"))))</f>
        <v/>
      </c>
      <c r="H68" s="775" t="str">
        <f>IF($A68="","",IF(NOT($A68=$A67),IFERROR(IF(INDEX('40-15 SCALE LABEL INFO'!K$2:K$65,MATCH($A68,'40-15 SCALE LABEL INFO'!$A$2:$A$65,0))="","",INDEX('40-15 SCALE LABEL INFO'!K$2:K$65,MATCH($A68,'40-15 SCALE LABEL INFO'!$A$2:$A$65,0))),"not found"),IF(H67="not found","not found",IF(H67="","","ditto"))))</f>
        <v/>
      </c>
    </row>
    <row r="69" spans="1:8" x14ac:dyDescent="0.25">
      <c r="A69" s="770"/>
      <c r="B69" s="770"/>
      <c r="C69" s="770"/>
      <c r="D69" s="770"/>
      <c r="E69" s="778"/>
      <c r="F69" s="781" t="str">
        <f>IF($A69="","",IF(NOT($A69=$A68),IFERROR(IF(INDEX('40-15 SCALE LABEL INFO'!I$2:I$65,MATCH($A69,'40-15 SCALE LABEL INFO'!$A$2:$A$65,0))="","",INDEX('40-15 SCALE LABEL INFO'!I$2:I$65,MATCH($A69,'40-15 SCALE LABEL INFO'!$A$2:$A$65,0))),"not found"),IF(F68="not found","not found",IF(F68="","","ditto"))))</f>
        <v/>
      </c>
      <c r="G69" s="782" t="str">
        <f>IF($A69="","",IF(NOT($A69=$A68),IFERROR(IF(INDEX('40-15 SCALE LABEL INFO'!J$2:J$65,MATCH($A69,'40-15 SCALE LABEL INFO'!$A$2:$A$65,0))="","",INDEX('40-15 SCALE LABEL INFO'!J$2:J$65,MATCH($A69,'40-15 SCALE LABEL INFO'!$A$2:$A$65,0))),"not found"),IF(G68="not found","not found",IF(G68="","","ditto"))))</f>
        <v/>
      </c>
      <c r="H69" s="775" t="str">
        <f>IF($A69="","",IF(NOT($A69=$A68),IFERROR(IF(INDEX('40-15 SCALE LABEL INFO'!K$2:K$65,MATCH($A69,'40-15 SCALE LABEL INFO'!$A$2:$A$65,0))="","",INDEX('40-15 SCALE LABEL INFO'!K$2:K$65,MATCH($A69,'40-15 SCALE LABEL INFO'!$A$2:$A$65,0))),"not found"),IF(H68="not found","not found",IF(H68="","","ditto"))))</f>
        <v/>
      </c>
    </row>
    <row r="70" spans="1:8" x14ac:dyDescent="0.25">
      <c r="A70" s="770"/>
      <c r="B70" s="770"/>
      <c r="C70" s="770"/>
      <c r="D70" s="770"/>
      <c r="E70" s="778"/>
      <c r="F70" s="781" t="str">
        <f>IF($A70="","",IF(NOT($A70=$A69),IFERROR(IF(INDEX('40-15 SCALE LABEL INFO'!I$2:I$65,MATCH($A70,'40-15 SCALE LABEL INFO'!$A$2:$A$65,0))="","",INDEX('40-15 SCALE LABEL INFO'!I$2:I$65,MATCH($A70,'40-15 SCALE LABEL INFO'!$A$2:$A$65,0))),"not found"),IF(F69="not found","not found",IF(F69="","","ditto"))))</f>
        <v/>
      </c>
      <c r="G70" s="782" t="str">
        <f>IF($A70="","",IF(NOT($A70=$A69),IFERROR(IF(INDEX('40-15 SCALE LABEL INFO'!J$2:J$65,MATCH($A70,'40-15 SCALE LABEL INFO'!$A$2:$A$65,0))="","",INDEX('40-15 SCALE LABEL INFO'!J$2:J$65,MATCH($A70,'40-15 SCALE LABEL INFO'!$A$2:$A$65,0))),"not found"),IF(G69="not found","not found",IF(G69="","","ditto"))))</f>
        <v/>
      </c>
      <c r="H70" s="775" t="str">
        <f>IF($A70="","",IF(NOT($A70=$A69),IFERROR(IF(INDEX('40-15 SCALE LABEL INFO'!K$2:K$65,MATCH($A70,'40-15 SCALE LABEL INFO'!$A$2:$A$65,0))="","",INDEX('40-15 SCALE LABEL INFO'!K$2:K$65,MATCH($A70,'40-15 SCALE LABEL INFO'!$A$2:$A$65,0))),"not found"),IF(H69="not found","not found",IF(H69="","","ditto"))))</f>
        <v/>
      </c>
    </row>
    <row r="71" spans="1:8" x14ac:dyDescent="0.25">
      <c r="A71" s="770"/>
      <c r="B71" s="770"/>
      <c r="C71" s="770"/>
      <c r="D71" s="770"/>
      <c r="E71" s="778"/>
      <c r="F71" s="781" t="str">
        <f>IF($A71="","",IF(NOT($A71=$A70),IFERROR(IF(INDEX('40-15 SCALE LABEL INFO'!I$2:I$65,MATCH($A71,'40-15 SCALE LABEL INFO'!$A$2:$A$65,0))="","",INDEX('40-15 SCALE LABEL INFO'!I$2:I$65,MATCH($A71,'40-15 SCALE LABEL INFO'!$A$2:$A$65,0))),"not found"),IF(F70="not found","not found",IF(F70="","","ditto"))))</f>
        <v/>
      </c>
      <c r="G71" s="782" t="str">
        <f>IF($A71="","",IF(NOT($A71=$A70),IFERROR(IF(INDEX('40-15 SCALE LABEL INFO'!J$2:J$65,MATCH($A71,'40-15 SCALE LABEL INFO'!$A$2:$A$65,0))="","",INDEX('40-15 SCALE LABEL INFO'!J$2:J$65,MATCH($A71,'40-15 SCALE LABEL INFO'!$A$2:$A$65,0))),"not found"),IF(G70="not found","not found",IF(G70="","","ditto"))))</f>
        <v/>
      </c>
      <c r="H71" s="775" t="str">
        <f>IF($A71="","",IF(NOT($A71=$A70),IFERROR(IF(INDEX('40-15 SCALE LABEL INFO'!K$2:K$65,MATCH($A71,'40-15 SCALE LABEL INFO'!$A$2:$A$65,0))="","",INDEX('40-15 SCALE LABEL INFO'!K$2:K$65,MATCH($A71,'40-15 SCALE LABEL INFO'!$A$2:$A$65,0))),"not found"),IF(H70="not found","not found",IF(H70="","","ditto"))))</f>
        <v/>
      </c>
    </row>
    <row r="72" spans="1:8" x14ac:dyDescent="0.25">
      <c r="A72" s="770"/>
      <c r="B72" s="770"/>
      <c r="C72" s="770"/>
      <c r="D72" s="770"/>
      <c r="E72" s="778"/>
      <c r="F72" s="781" t="str">
        <f>IF($A72="","",IF(NOT($A72=$A71),IFERROR(IF(INDEX('40-15 SCALE LABEL INFO'!I$2:I$65,MATCH($A72,'40-15 SCALE LABEL INFO'!$A$2:$A$65,0))="","",INDEX('40-15 SCALE LABEL INFO'!I$2:I$65,MATCH($A72,'40-15 SCALE LABEL INFO'!$A$2:$A$65,0))),"not found"),IF(F71="not found","not found",IF(F71="","","ditto"))))</f>
        <v/>
      </c>
      <c r="G72" s="782" t="str">
        <f>IF($A72="","",IF(NOT($A72=$A71),IFERROR(IF(INDEX('40-15 SCALE LABEL INFO'!J$2:J$65,MATCH($A72,'40-15 SCALE LABEL INFO'!$A$2:$A$65,0))="","",INDEX('40-15 SCALE LABEL INFO'!J$2:J$65,MATCH($A72,'40-15 SCALE LABEL INFO'!$A$2:$A$65,0))),"not found"),IF(G71="not found","not found",IF(G71="","","ditto"))))</f>
        <v/>
      </c>
      <c r="H72" s="775" t="str">
        <f>IF($A72="","",IF(NOT($A72=$A71),IFERROR(IF(INDEX('40-15 SCALE LABEL INFO'!K$2:K$65,MATCH($A72,'40-15 SCALE LABEL INFO'!$A$2:$A$65,0))="","",INDEX('40-15 SCALE LABEL INFO'!K$2:K$65,MATCH($A72,'40-15 SCALE LABEL INFO'!$A$2:$A$65,0))),"not found"),IF(H71="not found","not found",IF(H71="","","ditto"))))</f>
        <v/>
      </c>
    </row>
    <row r="73" spans="1:8" x14ac:dyDescent="0.25">
      <c r="A73" s="770"/>
      <c r="B73" s="770"/>
      <c r="C73" s="770"/>
      <c r="D73" s="770"/>
      <c r="E73" s="778"/>
      <c r="F73" s="781" t="str">
        <f>IF($A73="","",IF(NOT($A73=$A72),IFERROR(IF(INDEX('40-15 SCALE LABEL INFO'!I$2:I$65,MATCH($A73,'40-15 SCALE LABEL INFO'!$A$2:$A$65,0))="","",INDEX('40-15 SCALE LABEL INFO'!I$2:I$65,MATCH($A73,'40-15 SCALE LABEL INFO'!$A$2:$A$65,0))),"not found"),IF(F72="not found","not found",IF(F72="","","ditto"))))</f>
        <v/>
      </c>
      <c r="G73" s="782" t="str">
        <f>IF($A73="","",IF(NOT($A73=$A72),IFERROR(IF(INDEX('40-15 SCALE LABEL INFO'!J$2:J$65,MATCH($A73,'40-15 SCALE LABEL INFO'!$A$2:$A$65,0))="","",INDEX('40-15 SCALE LABEL INFO'!J$2:J$65,MATCH($A73,'40-15 SCALE LABEL INFO'!$A$2:$A$65,0))),"not found"),IF(G72="not found","not found",IF(G72="","","ditto"))))</f>
        <v/>
      </c>
      <c r="H73" s="775" t="str">
        <f>IF($A73="","",IF(NOT($A73=$A72),IFERROR(IF(INDEX('40-15 SCALE LABEL INFO'!K$2:K$65,MATCH($A73,'40-15 SCALE LABEL INFO'!$A$2:$A$65,0))="","",INDEX('40-15 SCALE LABEL INFO'!K$2:K$65,MATCH($A73,'40-15 SCALE LABEL INFO'!$A$2:$A$65,0))),"not found"),IF(H72="not found","not found",IF(H72="","","ditto"))))</f>
        <v/>
      </c>
    </row>
    <row r="74" spans="1:8" x14ac:dyDescent="0.25">
      <c r="A74" s="770"/>
      <c r="B74" s="770"/>
      <c r="C74" s="770"/>
      <c r="D74" s="770"/>
      <c r="E74" s="778"/>
      <c r="F74" s="781" t="str">
        <f>IF($A74="","",IF(NOT($A74=$A73),IFERROR(IF(INDEX('40-15 SCALE LABEL INFO'!I$2:I$65,MATCH($A74,'40-15 SCALE LABEL INFO'!$A$2:$A$65,0))="","",INDEX('40-15 SCALE LABEL INFO'!I$2:I$65,MATCH($A74,'40-15 SCALE LABEL INFO'!$A$2:$A$65,0))),"not found"),IF(F73="not found","not found",IF(F73="","","ditto"))))</f>
        <v/>
      </c>
      <c r="G74" s="782" t="str">
        <f>IF($A74="","",IF(NOT($A74=$A73),IFERROR(IF(INDEX('40-15 SCALE LABEL INFO'!J$2:J$65,MATCH($A74,'40-15 SCALE LABEL INFO'!$A$2:$A$65,0))="","",INDEX('40-15 SCALE LABEL INFO'!J$2:J$65,MATCH($A74,'40-15 SCALE LABEL INFO'!$A$2:$A$65,0))),"not found"),IF(G73="not found","not found",IF(G73="","","ditto"))))</f>
        <v/>
      </c>
      <c r="H74" s="775" t="str">
        <f>IF($A74="","",IF(NOT($A74=$A73),IFERROR(IF(INDEX('40-15 SCALE LABEL INFO'!K$2:K$65,MATCH($A74,'40-15 SCALE LABEL INFO'!$A$2:$A$65,0))="","",INDEX('40-15 SCALE LABEL INFO'!K$2:K$65,MATCH($A74,'40-15 SCALE LABEL INFO'!$A$2:$A$65,0))),"not found"),IF(H73="not found","not found",IF(H73="","","ditto"))))</f>
        <v/>
      </c>
    </row>
    <row r="75" spans="1:8" x14ac:dyDescent="0.25">
      <c r="A75" s="770"/>
      <c r="B75" s="770"/>
      <c r="C75" s="770"/>
      <c r="D75" s="770"/>
      <c r="E75" s="778"/>
      <c r="F75" s="781" t="str">
        <f>IF($A75="","",IF(NOT($A75=$A74),IFERROR(IF(INDEX('40-15 SCALE LABEL INFO'!I$2:I$65,MATCH($A75,'40-15 SCALE LABEL INFO'!$A$2:$A$65,0))="","",INDEX('40-15 SCALE LABEL INFO'!I$2:I$65,MATCH($A75,'40-15 SCALE LABEL INFO'!$A$2:$A$65,0))),"not found"),IF(F74="not found","not found",IF(F74="","","ditto"))))</f>
        <v/>
      </c>
      <c r="G75" s="782" t="str">
        <f>IF($A75="","",IF(NOT($A75=$A74),IFERROR(IF(INDEX('40-15 SCALE LABEL INFO'!J$2:J$65,MATCH($A75,'40-15 SCALE LABEL INFO'!$A$2:$A$65,0))="","",INDEX('40-15 SCALE LABEL INFO'!J$2:J$65,MATCH($A75,'40-15 SCALE LABEL INFO'!$A$2:$A$65,0))),"not found"),IF(G74="not found","not found",IF(G74="","","ditto"))))</f>
        <v/>
      </c>
      <c r="H75" s="775" t="str">
        <f>IF($A75="","",IF(NOT($A75=$A74),IFERROR(IF(INDEX('40-15 SCALE LABEL INFO'!K$2:K$65,MATCH($A75,'40-15 SCALE LABEL INFO'!$A$2:$A$65,0))="","",INDEX('40-15 SCALE LABEL INFO'!K$2:K$65,MATCH($A75,'40-15 SCALE LABEL INFO'!$A$2:$A$65,0))),"not found"),IF(H74="not found","not found",IF(H74="","","ditto"))))</f>
        <v/>
      </c>
    </row>
    <row r="76" spans="1:8" x14ac:dyDescent="0.25">
      <c r="A76" s="770"/>
      <c r="B76" s="770"/>
      <c r="C76" s="770"/>
      <c r="D76" s="770"/>
      <c r="E76" s="778"/>
      <c r="F76" s="781" t="str">
        <f>IF($A76="","",IF(NOT($A76=$A75),IFERROR(IF(INDEX('40-15 SCALE LABEL INFO'!I$2:I$65,MATCH($A76,'40-15 SCALE LABEL INFO'!$A$2:$A$65,0))="","",INDEX('40-15 SCALE LABEL INFO'!I$2:I$65,MATCH($A76,'40-15 SCALE LABEL INFO'!$A$2:$A$65,0))),"not found"),IF(F75="not found","not found",IF(F75="","","ditto"))))</f>
        <v/>
      </c>
      <c r="G76" s="782" t="str">
        <f>IF($A76="","",IF(NOT($A76=$A75),IFERROR(IF(INDEX('40-15 SCALE LABEL INFO'!J$2:J$65,MATCH($A76,'40-15 SCALE LABEL INFO'!$A$2:$A$65,0))="","",INDEX('40-15 SCALE LABEL INFO'!J$2:J$65,MATCH($A76,'40-15 SCALE LABEL INFO'!$A$2:$A$65,0))),"not found"),IF(G75="not found","not found",IF(G75="","","ditto"))))</f>
        <v/>
      </c>
      <c r="H76" s="775" t="str">
        <f>IF($A76="","",IF(NOT($A76=$A75),IFERROR(IF(INDEX('40-15 SCALE LABEL INFO'!K$2:K$65,MATCH($A76,'40-15 SCALE LABEL INFO'!$A$2:$A$65,0))="","",INDEX('40-15 SCALE LABEL INFO'!K$2:K$65,MATCH($A76,'40-15 SCALE LABEL INFO'!$A$2:$A$65,0))),"not found"),IF(H75="not found","not found",IF(H75="","","ditto"))))</f>
        <v/>
      </c>
    </row>
    <row r="77" spans="1:8" x14ac:dyDescent="0.25">
      <c r="A77" s="770"/>
      <c r="B77" s="770"/>
      <c r="C77" s="770"/>
      <c r="D77" s="770"/>
      <c r="E77" s="778"/>
      <c r="F77" s="781" t="str">
        <f>IF($A77="","",IF(NOT($A77=$A76),IFERROR(IF(INDEX('40-15 SCALE LABEL INFO'!I$2:I$65,MATCH($A77,'40-15 SCALE LABEL INFO'!$A$2:$A$65,0))="","",INDEX('40-15 SCALE LABEL INFO'!I$2:I$65,MATCH($A77,'40-15 SCALE LABEL INFO'!$A$2:$A$65,0))),"not found"),IF(F76="not found","not found",IF(F76="","","ditto"))))</f>
        <v/>
      </c>
      <c r="G77" s="782" t="str">
        <f>IF($A77="","",IF(NOT($A77=$A76),IFERROR(IF(INDEX('40-15 SCALE LABEL INFO'!J$2:J$65,MATCH($A77,'40-15 SCALE LABEL INFO'!$A$2:$A$65,0))="","",INDEX('40-15 SCALE LABEL INFO'!J$2:J$65,MATCH($A77,'40-15 SCALE LABEL INFO'!$A$2:$A$65,0))),"not found"),IF(G76="not found","not found",IF(G76="","","ditto"))))</f>
        <v/>
      </c>
      <c r="H77" s="775" t="str">
        <f>IF($A77="","",IF(NOT($A77=$A76),IFERROR(IF(INDEX('40-15 SCALE LABEL INFO'!K$2:K$65,MATCH($A77,'40-15 SCALE LABEL INFO'!$A$2:$A$65,0))="","",INDEX('40-15 SCALE LABEL INFO'!K$2:K$65,MATCH($A77,'40-15 SCALE LABEL INFO'!$A$2:$A$65,0))),"not found"),IF(H76="not found","not found",IF(H76="","","ditto"))))</f>
        <v/>
      </c>
    </row>
    <row r="78" spans="1:8" x14ac:dyDescent="0.25">
      <c r="A78" s="770"/>
      <c r="B78" s="770"/>
      <c r="C78" s="770"/>
      <c r="D78" s="770"/>
      <c r="E78" s="778"/>
      <c r="F78" s="781" t="str">
        <f>IF($A78="","",IF(NOT($A78=$A77),IFERROR(IF(INDEX('40-15 SCALE LABEL INFO'!I$2:I$65,MATCH($A78,'40-15 SCALE LABEL INFO'!$A$2:$A$65,0))="","",INDEX('40-15 SCALE LABEL INFO'!I$2:I$65,MATCH($A78,'40-15 SCALE LABEL INFO'!$A$2:$A$65,0))),"not found"),IF(F77="not found","not found",IF(F77="","","ditto"))))</f>
        <v/>
      </c>
      <c r="G78" s="782" t="str">
        <f>IF($A78="","",IF(NOT($A78=$A77),IFERROR(IF(INDEX('40-15 SCALE LABEL INFO'!J$2:J$65,MATCH($A78,'40-15 SCALE LABEL INFO'!$A$2:$A$65,0))="","",INDEX('40-15 SCALE LABEL INFO'!J$2:J$65,MATCH($A78,'40-15 SCALE LABEL INFO'!$A$2:$A$65,0))),"not found"),IF(G77="not found","not found",IF(G77="","","ditto"))))</f>
        <v/>
      </c>
      <c r="H78" s="775" t="str">
        <f>IF($A78="","",IF(NOT($A78=$A77),IFERROR(IF(INDEX('40-15 SCALE LABEL INFO'!K$2:K$65,MATCH($A78,'40-15 SCALE LABEL INFO'!$A$2:$A$65,0))="","",INDEX('40-15 SCALE LABEL INFO'!K$2:K$65,MATCH($A78,'40-15 SCALE LABEL INFO'!$A$2:$A$65,0))),"not found"),IF(H77="not found","not found",IF(H77="","","ditto"))))</f>
        <v/>
      </c>
    </row>
    <row r="79" spans="1:8" x14ac:dyDescent="0.25">
      <c r="A79" s="770"/>
      <c r="B79" s="770"/>
      <c r="C79" s="770"/>
      <c r="D79" s="770"/>
      <c r="E79" s="778"/>
      <c r="F79" s="781" t="str">
        <f>IF($A79="","",IF(NOT($A79=$A78),IFERROR(IF(INDEX('40-15 SCALE LABEL INFO'!I$2:I$65,MATCH($A79,'40-15 SCALE LABEL INFO'!$A$2:$A$65,0))="","",INDEX('40-15 SCALE LABEL INFO'!I$2:I$65,MATCH($A79,'40-15 SCALE LABEL INFO'!$A$2:$A$65,0))),"not found"),IF(F78="not found","not found",IF(F78="","","ditto"))))</f>
        <v/>
      </c>
      <c r="G79" s="782" t="str">
        <f>IF($A79="","",IF(NOT($A79=$A78),IFERROR(IF(INDEX('40-15 SCALE LABEL INFO'!J$2:J$65,MATCH($A79,'40-15 SCALE LABEL INFO'!$A$2:$A$65,0))="","",INDEX('40-15 SCALE LABEL INFO'!J$2:J$65,MATCH($A79,'40-15 SCALE LABEL INFO'!$A$2:$A$65,0))),"not found"),IF(G78="not found","not found",IF(G78="","","ditto"))))</f>
        <v/>
      </c>
      <c r="H79" s="775" t="str">
        <f>IF($A79="","",IF(NOT($A79=$A78),IFERROR(IF(INDEX('40-15 SCALE LABEL INFO'!K$2:K$65,MATCH($A79,'40-15 SCALE LABEL INFO'!$A$2:$A$65,0))="","",INDEX('40-15 SCALE LABEL INFO'!K$2:K$65,MATCH($A79,'40-15 SCALE LABEL INFO'!$A$2:$A$65,0))),"not found"),IF(H78="not found","not found",IF(H78="","","ditto"))))</f>
        <v/>
      </c>
    </row>
    <row r="80" spans="1:8" x14ac:dyDescent="0.25">
      <c r="A80" s="770"/>
      <c r="B80" s="770"/>
      <c r="C80" s="770"/>
      <c r="D80" s="770"/>
      <c r="E80" s="778"/>
      <c r="F80" s="781" t="str">
        <f>IF($A80="","",IF(NOT($A80=$A79),IFERROR(IF(INDEX('40-15 SCALE LABEL INFO'!I$2:I$65,MATCH($A80,'40-15 SCALE LABEL INFO'!$A$2:$A$65,0))="","",INDEX('40-15 SCALE LABEL INFO'!I$2:I$65,MATCH($A80,'40-15 SCALE LABEL INFO'!$A$2:$A$65,0))),"not found"),IF(F79="not found","not found",IF(F79="","","ditto"))))</f>
        <v/>
      </c>
      <c r="G80" s="782" t="str">
        <f>IF($A80="","",IF(NOT($A80=$A79),IFERROR(IF(INDEX('40-15 SCALE LABEL INFO'!J$2:J$65,MATCH($A80,'40-15 SCALE LABEL INFO'!$A$2:$A$65,0))="","",INDEX('40-15 SCALE LABEL INFO'!J$2:J$65,MATCH($A80,'40-15 SCALE LABEL INFO'!$A$2:$A$65,0))),"not found"),IF(G79="not found","not found",IF(G79="","","ditto"))))</f>
        <v/>
      </c>
      <c r="H80" s="775" t="str">
        <f>IF($A80="","",IF(NOT($A80=$A79),IFERROR(IF(INDEX('40-15 SCALE LABEL INFO'!K$2:K$65,MATCH($A80,'40-15 SCALE LABEL INFO'!$A$2:$A$65,0))="","",INDEX('40-15 SCALE LABEL INFO'!K$2:K$65,MATCH($A80,'40-15 SCALE LABEL INFO'!$A$2:$A$65,0))),"not found"),IF(H79="not found","not found",IF(H79="","","ditto"))))</f>
        <v/>
      </c>
    </row>
    <row r="81" spans="1:8" x14ac:dyDescent="0.25">
      <c r="A81" s="770"/>
      <c r="B81" s="770"/>
      <c r="C81" s="770"/>
      <c r="D81" s="770"/>
      <c r="E81" s="778"/>
      <c r="F81" s="781" t="str">
        <f>IF($A81="","",IF(NOT($A81=$A80),IFERROR(IF(INDEX('40-15 SCALE LABEL INFO'!I$2:I$65,MATCH($A81,'40-15 SCALE LABEL INFO'!$A$2:$A$65,0))="","",INDEX('40-15 SCALE LABEL INFO'!I$2:I$65,MATCH($A81,'40-15 SCALE LABEL INFO'!$A$2:$A$65,0))),"not found"),IF(F80="not found","not found",IF(F80="","","ditto"))))</f>
        <v/>
      </c>
      <c r="G81" s="782" t="str">
        <f>IF($A81="","",IF(NOT($A81=$A80),IFERROR(IF(INDEX('40-15 SCALE LABEL INFO'!J$2:J$65,MATCH($A81,'40-15 SCALE LABEL INFO'!$A$2:$A$65,0))="","",INDEX('40-15 SCALE LABEL INFO'!J$2:J$65,MATCH($A81,'40-15 SCALE LABEL INFO'!$A$2:$A$65,0))),"not found"),IF(G80="not found","not found",IF(G80="","","ditto"))))</f>
        <v/>
      </c>
      <c r="H81" s="775" t="str">
        <f>IF($A81="","",IF(NOT($A81=$A80),IFERROR(IF(INDEX('40-15 SCALE LABEL INFO'!K$2:K$65,MATCH($A81,'40-15 SCALE LABEL INFO'!$A$2:$A$65,0))="","",INDEX('40-15 SCALE LABEL INFO'!K$2:K$65,MATCH($A81,'40-15 SCALE LABEL INFO'!$A$2:$A$65,0))),"not found"),IF(H80="not found","not found",IF(H80="","","ditto"))))</f>
        <v/>
      </c>
    </row>
    <row r="82" spans="1:8" x14ac:dyDescent="0.25">
      <c r="A82" s="770"/>
      <c r="B82" s="770"/>
      <c r="C82" s="770"/>
      <c r="D82" s="770"/>
      <c r="E82" s="778"/>
      <c r="F82" s="781" t="str">
        <f>IF($A82="","",IF(NOT($A82=$A81),IFERROR(IF(INDEX('40-15 SCALE LABEL INFO'!I$2:I$65,MATCH($A82,'40-15 SCALE LABEL INFO'!$A$2:$A$65,0))="","",INDEX('40-15 SCALE LABEL INFO'!I$2:I$65,MATCH($A82,'40-15 SCALE LABEL INFO'!$A$2:$A$65,0))),"not found"),IF(F81="not found","not found",IF(F81="","","ditto"))))</f>
        <v/>
      </c>
      <c r="G82" s="782" t="str">
        <f>IF($A82="","",IF(NOT($A82=$A81),IFERROR(IF(INDEX('40-15 SCALE LABEL INFO'!J$2:J$65,MATCH($A82,'40-15 SCALE LABEL INFO'!$A$2:$A$65,0))="","",INDEX('40-15 SCALE LABEL INFO'!J$2:J$65,MATCH($A82,'40-15 SCALE LABEL INFO'!$A$2:$A$65,0))),"not found"),IF(G81="not found","not found",IF(G81="","","ditto"))))</f>
        <v/>
      </c>
      <c r="H82" s="775" t="str">
        <f>IF($A82="","",IF(NOT($A82=$A81),IFERROR(IF(INDEX('40-15 SCALE LABEL INFO'!K$2:K$65,MATCH($A82,'40-15 SCALE LABEL INFO'!$A$2:$A$65,0))="","",INDEX('40-15 SCALE LABEL INFO'!K$2:K$65,MATCH($A82,'40-15 SCALE LABEL INFO'!$A$2:$A$65,0))),"not found"),IF(H81="not found","not found",IF(H81="","","ditto"))))</f>
        <v/>
      </c>
    </row>
    <row r="83" spans="1:8" x14ac:dyDescent="0.25">
      <c r="A83" s="770"/>
      <c r="B83" s="770"/>
      <c r="C83" s="770"/>
      <c r="D83" s="770"/>
      <c r="E83" s="778"/>
      <c r="F83" s="781" t="str">
        <f>IF($A83="","",IF(NOT($A83=$A82),IFERROR(IF(INDEX('40-15 SCALE LABEL INFO'!I$2:I$65,MATCH($A83,'40-15 SCALE LABEL INFO'!$A$2:$A$65,0))="","",INDEX('40-15 SCALE LABEL INFO'!I$2:I$65,MATCH($A83,'40-15 SCALE LABEL INFO'!$A$2:$A$65,0))),"not found"),IF(F82="not found","not found",IF(F82="","","ditto"))))</f>
        <v/>
      </c>
      <c r="G83" s="782" t="str">
        <f>IF($A83="","",IF(NOT($A83=$A82),IFERROR(IF(INDEX('40-15 SCALE LABEL INFO'!J$2:J$65,MATCH($A83,'40-15 SCALE LABEL INFO'!$A$2:$A$65,0))="","",INDEX('40-15 SCALE LABEL INFO'!J$2:J$65,MATCH($A83,'40-15 SCALE LABEL INFO'!$A$2:$A$65,0))),"not found"),IF(G82="not found","not found",IF(G82="","","ditto"))))</f>
        <v/>
      </c>
      <c r="H83" s="775" t="str">
        <f>IF($A83="","",IF(NOT($A83=$A82),IFERROR(IF(INDEX('40-15 SCALE LABEL INFO'!K$2:K$65,MATCH($A83,'40-15 SCALE LABEL INFO'!$A$2:$A$65,0))="","",INDEX('40-15 SCALE LABEL INFO'!K$2:K$65,MATCH($A83,'40-15 SCALE LABEL INFO'!$A$2:$A$65,0))),"not found"),IF(H82="not found","not found",IF(H82="","","ditto"))))</f>
        <v/>
      </c>
    </row>
    <row r="84" spans="1:8" x14ac:dyDescent="0.25">
      <c r="A84" s="770"/>
      <c r="B84" s="770"/>
      <c r="C84" s="770"/>
      <c r="D84" s="770"/>
      <c r="E84" s="778"/>
      <c r="F84" s="781" t="str">
        <f>IF($A84="","",IF(NOT($A84=$A83),IFERROR(IF(INDEX('40-15 SCALE LABEL INFO'!I$2:I$65,MATCH($A84,'40-15 SCALE LABEL INFO'!$A$2:$A$65,0))="","",INDEX('40-15 SCALE LABEL INFO'!I$2:I$65,MATCH($A84,'40-15 SCALE LABEL INFO'!$A$2:$A$65,0))),"not found"),IF(F83="not found","not found",IF(F83="","","ditto"))))</f>
        <v/>
      </c>
      <c r="G84" s="782" t="str">
        <f>IF($A84="","",IF(NOT($A84=$A83),IFERROR(IF(INDEX('40-15 SCALE LABEL INFO'!J$2:J$65,MATCH($A84,'40-15 SCALE LABEL INFO'!$A$2:$A$65,0))="","",INDEX('40-15 SCALE LABEL INFO'!J$2:J$65,MATCH($A84,'40-15 SCALE LABEL INFO'!$A$2:$A$65,0))),"not found"),IF(G83="not found","not found",IF(G83="","","ditto"))))</f>
        <v/>
      </c>
      <c r="H84" s="775" t="str">
        <f>IF($A84="","",IF(NOT($A84=$A83),IFERROR(IF(INDEX('40-15 SCALE LABEL INFO'!K$2:K$65,MATCH($A84,'40-15 SCALE LABEL INFO'!$A$2:$A$65,0))="","",INDEX('40-15 SCALE LABEL INFO'!K$2:K$65,MATCH($A84,'40-15 SCALE LABEL INFO'!$A$2:$A$65,0))),"not found"),IF(H83="not found","not found",IF(H83="","","ditto"))))</f>
        <v/>
      </c>
    </row>
    <row r="85" spans="1:8" x14ac:dyDescent="0.25">
      <c r="A85" s="770"/>
      <c r="B85" s="770"/>
      <c r="C85" s="770"/>
      <c r="D85" s="770"/>
      <c r="E85" s="778"/>
      <c r="F85" s="781" t="str">
        <f>IF($A85="","",IF(NOT($A85=$A84),IFERROR(IF(INDEX('40-15 SCALE LABEL INFO'!I$2:I$65,MATCH($A85,'40-15 SCALE LABEL INFO'!$A$2:$A$65,0))="","",INDEX('40-15 SCALE LABEL INFO'!I$2:I$65,MATCH($A85,'40-15 SCALE LABEL INFO'!$A$2:$A$65,0))),"not found"),IF(F84="not found","not found",IF(F84="","","ditto"))))</f>
        <v/>
      </c>
      <c r="G85" s="782" t="str">
        <f>IF($A85="","",IF(NOT($A85=$A84),IFERROR(IF(INDEX('40-15 SCALE LABEL INFO'!J$2:J$65,MATCH($A85,'40-15 SCALE LABEL INFO'!$A$2:$A$65,0))="","",INDEX('40-15 SCALE LABEL INFO'!J$2:J$65,MATCH($A85,'40-15 SCALE LABEL INFO'!$A$2:$A$65,0))),"not found"),IF(G84="not found","not found",IF(G84="","","ditto"))))</f>
        <v/>
      </c>
      <c r="H85" s="775" t="str">
        <f>IF($A85="","",IF(NOT($A85=$A84),IFERROR(IF(INDEX('40-15 SCALE LABEL INFO'!K$2:K$65,MATCH($A85,'40-15 SCALE LABEL INFO'!$A$2:$A$65,0))="","",INDEX('40-15 SCALE LABEL INFO'!K$2:K$65,MATCH($A85,'40-15 SCALE LABEL INFO'!$A$2:$A$65,0))),"not found"),IF(H84="not found","not found",IF(H84="","","ditto"))))</f>
        <v/>
      </c>
    </row>
    <row r="86" spans="1:8" x14ac:dyDescent="0.25">
      <c r="A86" s="770"/>
      <c r="B86" s="770"/>
      <c r="C86" s="770"/>
      <c r="D86" s="770"/>
      <c r="E86" s="778"/>
      <c r="F86" s="781" t="str">
        <f>IF($A86="","",IF(NOT($A86=$A85),IFERROR(IF(INDEX('40-15 SCALE LABEL INFO'!I$2:I$65,MATCH($A86,'40-15 SCALE LABEL INFO'!$A$2:$A$65,0))="","",INDEX('40-15 SCALE LABEL INFO'!I$2:I$65,MATCH($A86,'40-15 SCALE LABEL INFO'!$A$2:$A$65,0))),"not found"),IF(F85="not found","not found",IF(F85="","","ditto"))))</f>
        <v/>
      </c>
      <c r="G86" s="782" t="str">
        <f>IF($A86="","",IF(NOT($A86=$A85),IFERROR(IF(INDEX('40-15 SCALE LABEL INFO'!J$2:J$65,MATCH($A86,'40-15 SCALE LABEL INFO'!$A$2:$A$65,0))="","",INDEX('40-15 SCALE LABEL INFO'!J$2:J$65,MATCH($A86,'40-15 SCALE LABEL INFO'!$A$2:$A$65,0))),"not found"),IF(G85="not found","not found",IF(G85="","","ditto"))))</f>
        <v/>
      </c>
      <c r="H86" s="775" t="str">
        <f>IF($A86="","",IF(NOT($A86=$A85),IFERROR(IF(INDEX('40-15 SCALE LABEL INFO'!K$2:K$65,MATCH($A86,'40-15 SCALE LABEL INFO'!$A$2:$A$65,0))="","",INDEX('40-15 SCALE LABEL INFO'!K$2:K$65,MATCH($A86,'40-15 SCALE LABEL INFO'!$A$2:$A$65,0))),"not found"),IF(H85="not found","not found",IF(H85="","","ditto"))))</f>
        <v/>
      </c>
    </row>
    <row r="87" spans="1:8" x14ac:dyDescent="0.25">
      <c r="A87" s="770"/>
      <c r="B87" s="770"/>
      <c r="C87" s="770"/>
      <c r="D87" s="770"/>
      <c r="E87" s="778"/>
      <c r="F87" s="781" t="str">
        <f>IF($A87="","",IF(NOT($A87=$A86),IFERROR(IF(INDEX('40-15 SCALE LABEL INFO'!I$2:I$65,MATCH($A87,'40-15 SCALE LABEL INFO'!$A$2:$A$65,0))="","",INDEX('40-15 SCALE LABEL INFO'!I$2:I$65,MATCH($A87,'40-15 SCALE LABEL INFO'!$A$2:$A$65,0))),"not found"),IF(F86="not found","not found",IF(F86="","","ditto"))))</f>
        <v/>
      </c>
      <c r="G87" s="782" t="str">
        <f>IF($A87="","",IF(NOT($A87=$A86),IFERROR(IF(INDEX('40-15 SCALE LABEL INFO'!J$2:J$65,MATCH($A87,'40-15 SCALE LABEL INFO'!$A$2:$A$65,0))="","",INDEX('40-15 SCALE LABEL INFO'!J$2:J$65,MATCH($A87,'40-15 SCALE LABEL INFO'!$A$2:$A$65,0))),"not found"),IF(G86="not found","not found",IF(G86="","","ditto"))))</f>
        <v/>
      </c>
      <c r="H87" s="775" t="str">
        <f>IF($A87="","",IF(NOT($A87=$A86),IFERROR(IF(INDEX('40-15 SCALE LABEL INFO'!K$2:K$65,MATCH($A87,'40-15 SCALE LABEL INFO'!$A$2:$A$65,0))="","",INDEX('40-15 SCALE LABEL INFO'!K$2:K$65,MATCH($A87,'40-15 SCALE LABEL INFO'!$A$2:$A$65,0))),"not found"),IF(H86="not found","not found",IF(H86="","","ditto"))))</f>
        <v/>
      </c>
    </row>
    <row r="88" spans="1:8" x14ac:dyDescent="0.25">
      <c r="A88" s="770"/>
      <c r="B88" s="770"/>
      <c r="C88" s="770"/>
      <c r="D88" s="770"/>
      <c r="E88" s="778"/>
      <c r="F88" s="781" t="str">
        <f>IF($A88="","",IF(NOT($A88=$A87),IFERROR(IF(INDEX('40-15 SCALE LABEL INFO'!I$2:I$65,MATCH($A88,'40-15 SCALE LABEL INFO'!$A$2:$A$65,0))="","",INDEX('40-15 SCALE LABEL INFO'!I$2:I$65,MATCH($A88,'40-15 SCALE LABEL INFO'!$A$2:$A$65,0))),"not found"),IF(F87="not found","not found",IF(F87="","","ditto"))))</f>
        <v/>
      </c>
      <c r="G88" s="782" t="str">
        <f>IF($A88="","",IF(NOT($A88=$A87),IFERROR(IF(INDEX('40-15 SCALE LABEL INFO'!J$2:J$65,MATCH($A88,'40-15 SCALE LABEL INFO'!$A$2:$A$65,0))="","",INDEX('40-15 SCALE LABEL INFO'!J$2:J$65,MATCH($A88,'40-15 SCALE LABEL INFO'!$A$2:$A$65,0))),"not found"),IF(G87="not found","not found",IF(G87="","","ditto"))))</f>
        <v/>
      </c>
      <c r="H88" s="775" t="str">
        <f>IF($A88="","",IF(NOT($A88=$A87),IFERROR(IF(INDEX('40-15 SCALE LABEL INFO'!K$2:K$65,MATCH($A88,'40-15 SCALE LABEL INFO'!$A$2:$A$65,0))="","",INDEX('40-15 SCALE LABEL INFO'!K$2:K$65,MATCH($A88,'40-15 SCALE LABEL INFO'!$A$2:$A$65,0))),"not found"),IF(H87="not found","not found",IF(H87="","","ditto"))))</f>
        <v/>
      </c>
    </row>
    <row r="89" spans="1:8" x14ac:dyDescent="0.25">
      <c r="A89" s="770"/>
      <c r="B89" s="770"/>
      <c r="C89" s="770"/>
      <c r="D89" s="770"/>
      <c r="E89" s="778"/>
      <c r="F89" s="781" t="str">
        <f>IF($A89="","",IF(NOT($A89=$A88),IFERROR(IF(INDEX('40-15 SCALE LABEL INFO'!I$2:I$65,MATCH($A89,'40-15 SCALE LABEL INFO'!$A$2:$A$65,0))="","",INDEX('40-15 SCALE LABEL INFO'!I$2:I$65,MATCH($A89,'40-15 SCALE LABEL INFO'!$A$2:$A$65,0))),"not found"),IF(F88="not found","not found",IF(F88="","","ditto"))))</f>
        <v/>
      </c>
      <c r="G89" s="782" t="str">
        <f>IF($A89="","",IF(NOT($A89=$A88),IFERROR(IF(INDEX('40-15 SCALE LABEL INFO'!J$2:J$65,MATCH($A89,'40-15 SCALE LABEL INFO'!$A$2:$A$65,0))="","",INDEX('40-15 SCALE LABEL INFO'!J$2:J$65,MATCH($A89,'40-15 SCALE LABEL INFO'!$A$2:$A$65,0))),"not found"),IF(G88="not found","not found",IF(G88="","","ditto"))))</f>
        <v/>
      </c>
      <c r="H89" s="775" t="str">
        <f>IF($A89="","",IF(NOT($A89=$A88),IFERROR(IF(INDEX('40-15 SCALE LABEL INFO'!K$2:K$65,MATCH($A89,'40-15 SCALE LABEL INFO'!$A$2:$A$65,0))="","",INDEX('40-15 SCALE LABEL INFO'!K$2:K$65,MATCH($A89,'40-15 SCALE LABEL INFO'!$A$2:$A$65,0))),"not found"),IF(H88="not found","not found",IF(H88="","","ditto"))))</f>
        <v/>
      </c>
    </row>
    <row r="90" spans="1:8" x14ac:dyDescent="0.25">
      <c r="A90" s="770"/>
      <c r="B90" s="770"/>
      <c r="C90" s="770"/>
      <c r="D90" s="770"/>
      <c r="E90" s="778"/>
      <c r="F90" s="781" t="str">
        <f>IF($A90="","",IF(NOT($A90=$A89),IFERROR(IF(INDEX('40-15 SCALE LABEL INFO'!I$2:I$65,MATCH($A90,'40-15 SCALE LABEL INFO'!$A$2:$A$65,0))="","",INDEX('40-15 SCALE LABEL INFO'!I$2:I$65,MATCH($A90,'40-15 SCALE LABEL INFO'!$A$2:$A$65,0))),"not found"),IF(F89="not found","not found",IF(F89="","","ditto"))))</f>
        <v/>
      </c>
      <c r="G90" s="782" t="str">
        <f>IF($A90="","",IF(NOT($A90=$A89),IFERROR(IF(INDEX('40-15 SCALE LABEL INFO'!J$2:J$65,MATCH($A90,'40-15 SCALE LABEL INFO'!$A$2:$A$65,0))="","",INDEX('40-15 SCALE LABEL INFO'!J$2:J$65,MATCH($A90,'40-15 SCALE LABEL INFO'!$A$2:$A$65,0))),"not found"),IF(G89="not found","not found",IF(G89="","","ditto"))))</f>
        <v/>
      </c>
      <c r="H90" s="775" t="str">
        <f>IF($A90="","",IF(NOT($A90=$A89),IFERROR(IF(INDEX('40-15 SCALE LABEL INFO'!K$2:K$65,MATCH($A90,'40-15 SCALE LABEL INFO'!$A$2:$A$65,0))="","",INDEX('40-15 SCALE LABEL INFO'!K$2:K$65,MATCH($A90,'40-15 SCALE LABEL INFO'!$A$2:$A$65,0))),"not found"),IF(H89="not found","not found",IF(H89="","","ditto"))))</f>
        <v/>
      </c>
    </row>
    <row r="91" spans="1:8" x14ac:dyDescent="0.25">
      <c r="A91" s="770"/>
      <c r="B91" s="770"/>
      <c r="C91" s="770"/>
      <c r="D91" s="770"/>
      <c r="E91" s="778"/>
      <c r="F91" s="781" t="str">
        <f>IF($A91="","",IF(NOT($A91=$A90),IFERROR(IF(INDEX('40-15 SCALE LABEL INFO'!I$2:I$65,MATCH($A91,'40-15 SCALE LABEL INFO'!$A$2:$A$65,0))="","",INDEX('40-15 SCALE LABEL INFO'!I$2:I$65,MATCH($A91,'40-15 SCALE LABEL INFO'!$A$2:$A$65,0))),"not found"),IF(F90="not found","not found",IF(F90="","","ditto"))))</f>
        <v/>
      </c>
      <c r="G91" s="782" t="str">
        <f>IF($A91="","",IF(NOT($A91=$A90),IFERROR(IF(INDEX('40-15 SCALE LABEL INFO'!J$2:J$65,MATCH($A91,'40-15 SCALE LABEL INFO'!$A$2:$A$65,0))="","",INDEX('40-15 SCALE LABEL INFO'!J$2:J$65,MATCH($A91,'40-15 SCALE LABEL INFO'!$A$2:$A$65,0))),"not found"),IF(G90="not found","not found",IF(G90="","","ditto"))))</f>
        <v/>
      </c>
      <c r="H91" s="775" t="str">
        <f>IF($A91="","",IF(NOT($A91=$A90),IFERROR(IF(INDEX('40-15 SCALE LABEL INFO'!K$2:K$65,MATCH($A91,'40-15 SCALE LABEL INFO'!$A$2:$A$65,0))="","",INDEX('40-15 SCALE LABEL INFO'!K$2:K$65,MATCH($A91,'40-15 SCALE LABEL INFO'!$A$2:$A$65,0))),"not found"),IF(H90="not found","not found",IF(H90="","","ditto"))))</f>
        <v/>
      </c>
    </row>
    <row r="92" spans="1:8" x14ac:dyDescent="0.25">
      <c r="A92" s="770"/>
      <c r="B92" s="770"/>
      <c r="C92" s="770"/>
      <c r="D92" s="770"/>
      <c r="E92" s="778"/>
      <c r="F92" s="781" t="str">
        <f>IF($A92="","",IF(NOT($A92=$A91),IFERROR(IF(INDEX('40-15 SCALE LABEL INFO'!I$2:I$65,MATCH($A92,'40-15 SCALE LABEL INFO'!$A$2:$A$65,0))="","",INDEX('40-15 SCALE LABEL INFO'!I$2:I$65,MATCH($A92,'40-15 SCALE LABEL INFO'!$A$2:$A$65,0))),"not found"),IF(F91="not found","not found",IF(F91="","","ditto"))))</f>
        <v/>
      </c>
      <c r="G92" s="782" t="str">
        <f>IF($A92="","",IF(NOT($A92=$A91),IFERROR(IF(INDEX('40-15 SCALE LABEL INFO'!J$2:J$65,MATCH($A92,'40-15 SCALE LABEL INFO'!$A$2:$A$65,0))="","",INDEX('40-15 SCALE LABEL INFO'!J$2:J$65,MATCH($A92,'40-15 SCALE LABEL INFO'!$A$2:$A$65,0))),"not found"),IF(G91="not found","not found",IF(G91="","","ditto"))))</f>
        <v/>
      </c>
      <c r="H92" s="775" t="str">
        <f>IF($A92="","",IF(NOT($A92=$A91),IFERROR(IF(INDEX('40-15 SCALE LABEL INFO'!K$2:K$65,MATCH($A92,'40-15 SCALE LABEL INFO'!$A$2:$A$65,0))="","",INDEX('40-15 SCALE LABEL INFO'!K$2:K$65,MATCH($A92,'40-15 SCALE LABEL INFO'!$A$2:$A$65,0))),"not found"),IF(H91="not found","not found",IF(H91="","","ditto"))))</f>
        <v/>
      </c>
    </row>
    <row r="93" spans="1:8" x14ac:dyDescent="0.25">
      <c r="A93" s="770"/>
      <c r="B93" s="770"/>
      <c r="C93" s="770"/>
      <c r="D93" s="770"/>
      <c r="E93" s="778"/>
      <c r="F93" s="781" t="str">
        <f>IF($A93="","",IF(NOT($A93=$A92),IFERROR(IF(INDEX('40-15 SCALE LABEL INFO'!I$2:I$65,MATCH($A93,'40-15 SCALE LABEL INFO'!$A$2:$A$65,0))="","",INDEX('40-15 SCALE LABEL INFO'!I$2:I$65,MATCH($A93,'40-15 SCALE LABEL INFO'!$A$2:$A$65,0))),"not found"),IF(F92="not found","not found",IF(F92="","","ditto"))))</f>
        <v/>
      </c>
      <c r="G93" s="782" t="str">
        <f>IF($A93="","",IF(NOT($A93=$A92),IFERROR(IF(INDEX('40-15 SCALE LABEL INFO'!J$2:J$65,MATCH($A93,'40-15 SCALE LABEL INFO'!$A$2:$A$65,0))="","",INDEX('40-15 SCALE LABEL INFO'!J$2:J$65,MATCH($A93,'40-15 SCALE LABEL INFO'!$A$2:$A$65,0))),"not found"),IF(G92="not found","not found",IF(G92="","","ditto"))))</f>
        <v/>
      </c>
      <c r="H93" s="775" t="str">
        <f>IF($A93="","",IF(NOT($A93=$A92),IFERROR(IF(INDEX('40-15 SCALE LABEL INFO'!K$2:K$65,MATCH($A93,'40-15 SCALE LABEL INFO'!$A$2:$A$65,0))="","",INDEX('40-15 SCALE LABEL INFO'!K$2:K$65,MATCH($A93,'40-15 SCALE LABEL INFO'!$A$2:$A$65,0))),"not found"),IF(H92="not found","not found",IF(H92="","","ditto"))))</f>
        <v/>
      </c>
    </row>
    <row r="94" spans="1:8" x14ac:dyDescent="0.25">
      <c r="A94" s="770"/>
      <c r="B94" s="770"/>
      <c r="C94" s="770"/>
      <c r="D94" s="770"/>
      <c r="E94" s="778"/>
      <c r="F94" s="781" t="str">
        <f>IF($A94="","",IF(NOT($A94=$A93),IFERROR(IF(INDEX('40-15 SCALE LABEL INFO'!I$2:I$65,MATCH($A94,'40-15 SCALE LABEL INFO'!$A$2:$A$65,0))="","",INDEX('40-15 SCALE LABEL INFO'!I$2:I$65,MATCH($A94,'40-15 SCALE LABEL INFO'!$A$2:$A$65,0))),"not found"),IF(F93="not found","not found",IF(F93="","","ditto"))))</f>
        <v/>
      </c>
      <c r="G94" s="782" t="str">
        <f>IF($A94="","",IF(NOT($A94=$A93),IFERROR(IF(INDEX('40-15 SCALE LABEL INFO'!J$2:J$65,MATCH($A94,'40-15 SCALE LABEL INFO'!$A$2:$A$65,0))="","",INDEX('40-15 SCALE LABEL INFO'!J$2:J$65,MATCH($A94,'40-15 SCALE LABEL INFO'!$A$2:$A$65,0))),"not found"),IF(G93="not found","not found",IF(G93="","","ditto"))))</f>
        <v/>
      </c>
      <c r="H94" s="775" t="str">
        <f>IF($A94="","",IF(NOT($A94=$A93),IFERROR(IF(INDEX('40-15 SCALE LABEL INFO'!K$2:K$65,MATCH($A94,'40-15 SCALE LABEL INFO'!$A$2:$A$65,0))="","",INDEX('40-15 SCALE LABEL INFO'!K$2:K$65,MATCH($A94,'40-15 SCALE LABEL INFO'!$A$2:$A$65,0))),"not found"),IF(H93="not found","not found",IF(H93="","","ditto"))))</f>
        <v/>
      </c>
    </row>
    <row r="95" spans="1:8" x14ac:dyDescent="0.25">
      <c r="A95" s="770"/>
      <c r="B95" s="770"/>
      <c r="C95" s="770"/>
      <c r="D95" s="770"/>
      <c r="E95" s="778"/>
      <c r="F95" s="781" t="str">
        <f>IF($A95="","",IF(NOT($A95=$A94),IFERROR(IF(INDEX('40-15 SCALE LABEL INFO'!I$2:I$65,MATCH($A95,'40-15 SCALE LABEL INFO'!$A$2:$A$65,0))="","",INDEX('40-15 SCALE LABEL INFO'!I$2:I$65,MATCH($A95,'40-15 SCALE LABEL INFO'!$A$2:$A$65,0))),"not found"),IF(F94="not found","not found",IF(F94="","","ditto"))))</f>
        <v/>
      </c>
      <c r="G95" s="782" t="str">
        <f>IF($A95="","",IF(NOT($A95=$A94),IFERROR(IF(INDEX('40-15 SCALE LABEL INFO'!J$2:J$65,MATCH($A95,'40-15 SCALE LABEL INFO'!$A$2:$A$65,0))="","",INDEX('40-15 SCALE LABEL INFO'!J$2:J$65,MATCH($A95,'40-15 SCALE LABEL INFO'!$A$2:$A$65,0))),"not found"),IF(G94="not found","not found",IF(G94="","","ditto"))))</f>
        <v/>
      </c>
      <c r="H95" s="775" t="str">
        <f>IF($A95="","",IF(NOT($A95=$A94),IFERROR(IF(INDEX('40-15 SCALE LABEL INFO'!K$2:K$65,MATCH($A95,'40-15 SCALE LABEL INFO'!$A$2:$A$65,0))="","",INDEX('40-15 SCALE LABEL INFO'!K$2:K$65,MATCH($A95,'40-15 SCALE LABEL INFO'!$A$2:$A$65,0))),"not found"),IF(H94="not found","not found",IF(H94="","","ditto"))))</f>
        <v/>
      </c>
    </row>
    <row r="96" spans="1:8" x14ac:dyDescent="0.25">
      <c r="A96" s="770"/>
      <c r="B96" s="770"/>
      <c r="C96" s="770"/>
      <c r="D96" s="770"/>
      <c r="E96" s="778"/>
      <c r="F96" s="781" t="str">
        <f>IF($A96="","",IF(NOT($A96=$A95),IFERROR(IF(INDEX('40-15 SCALE LABEL INFO'!I$2:I$65,MATCH($A96,'40-15 SCALE LABEL INFO'!$A$2:$A$65,0))="","",INDEX('40-15 SCALE LABEL INFO'!I$2:I$65,MATCH($A96,'40-15 SCALE LABEL INFO'!$A$2:$A$65,0))),"not found"),IF(F95="not found","not found",IF(F95="","","ditto"))))</f>
        <v/>
      </c>
      <c r="G96" s="782" t="str">
        <f>IF($A96="","",IF(NOT($A96=$A95),IFERROR(IF(INDEX('40-15 SCALE LABEL INFO'!J$2:J$65,MATCH($A96,'40-15 SCALE LABEL INFO'!$A$2:$A$65,0))="","",INDEX('40-15 SCALE LABEL INFO'!J$2:J$65,MATCH($A96,'40-15 SCALE LABEL INFO'!$A$2:$A$65,0))),"not found"),IF(G95="not found","not found",IF(G95="","","ditto"))))</f>
        <v/>
      </c>
      <c r="H96" s="775" t="str">
        <f>IF($A96="","",IF(NOT($A96=$A95),IFERROR(IF(INDEX('40-15 SCALE LABEL INFO'!K$2:K$65,MATCH($A96,'40-15 SCALE LABEL INFO'!$A$2:$A$65,0))="","",INDEX('40-15 SCALE LABEL INFO'!K$2:K$65,MATCH($A96,'40-15 SCALE LABEL INFO'!$A$2:$A$65,0))),"not found"),IF(H95="not found","not found",IF(H95="","","ditto"))))</f>
        <v/>
      </c>
    </row>
    <row r="97" spans="1:8" x14ac:dyDescent="0.25">
      <c r="A97" s="770"/>
      <c r="B97" s="770"/>
      <c r="C97" s="770"/>
      <c r="D97" s="770"/>
      <c r="E97" s="778"/>
      <c r="F97" s="781" t="str">
        <f>IF($A97="","",IF(NOT($A97=$A96),IFERROR(IF(INDEX('40-15 SCALE LABEL INFO'!I$2:I$65,MATCH($A97,'40-15 SCALE LABEL INFO'!$A$2:$A$65,0))="","",INDEX('40-15 SCALE LABEL INFO'!I$2:I$65,MATCH($A97,'40-15 SCALE LABEL INFO'!$A$2:$A$65,0))),"not found"),IF(F96="not found","not found",IF(F96="","","ditto"))))</f>
        <v/>
      </c>
      <c r="G97" s="782" t="str">
        <f>IF($A97="","",IF(NOT($A97=$A96),IFERROR(IF(INDEX('40-15 SCALE LABEL INFO'!J$2:J$65,MATCH($A97,'40-15 SCALE LABEL INFO'!$A$2:$A$65,0))="","",INDEX('40-15 SCALE LABEL INFO'!J$2:J$65,MATCH($A97,'40-15 SCALE LABEL INFO'!$A$2:$A$65,0))),"not found"),IF(G96="not found","not found",IF(G96="","","ditto"))))</f>
        <v/>
      </c>
      <c r="H97" s="775" t="str">
        <f>IF($A97="","",IF(NOT($A97=$A96),IFERROR(IF(INDEX('40-15 SCALE LABEL INFO'!K$2:K$65,MATCH($A97,'40-15 SCALE LABEL INFO'!$A$2:$A$65,0))="","",INDEX('40-15 SCALE LABEL INFO'!K$2:K$65,MATCH($A97,'40-15 SCALE LABEL INFO'!$A$2:$A$65,0))),"not found"),IF(H96="not found","not found",IF(H96="","","ditto"))))</f>
        <v/>
      </c>
    </row>
    <row r="98" spans="1:8" x14ac:dyDescent="0.25">
      <c r="A98" s="770"/>
      <c r="B98" s="770"/>
      <c r="C98" s="770"/>
      <c r="D98" s="770"/>
      <c r="E98" s="778"/>
      <c r="F98" s="781" t="str">
        <f>IF($A98="","",IF(NOT($A98=$A97),IFERROR(IF(INDEX('40-15 SCALE LABEL INFO'!I$2:I$65,MATCH($A98,'40-15 SCALE LABEL INFO'!$A$2:$A$65,0))="","",INDEX('40-15 SCALE LABEL INFO'!I$2:I$65,MATCH($A98,'40-15 SCALE LABEL INFO'!$A$2:$A$65,0))),"not found"),IF(F97="not found","not found",IF(F97="","","ditto"))))</f>
        <v/>
      </c>
      <c r="G98" s="782" t="str">
        <f>IF($A98="","",IF(NOT($A98=$A97),IFERROR(IF(INDEX('40-15 SCALE LABEL INFO'!J$2:J$65,MATCH($A98,'40-15 SCALE LABEL INFO'!$A$2:$A$65,0))="","",INDEX('40-15 SCALE LABEL INFO'!J$2:J$65,MATCH($A98,'40-15 SCALE LABEL INFO'!$A$2:$A$65,0))),"not found"),IF(G97="not found","not found",IF(G97="","","ditto"))))</f>
        <v/>
      </c>
      <c r="H98" s="775" t="str">
        <f>IF($A98="","",IF(NOT($A98=$A97),IFERROR(IF(INDEX('40-15 SCALE LABEL INFO'!K$2:K$65,MATCH($A98,'40-15 SCALE LABEL INFO'!$A$2:$A$65,0))="","",INDEX('40-15 SCALE LABEL INFO'!K$2:K$65,MATCH($A98,'40-15 SCALE LABEL INFO'!$A$2:$A$65,0))),"not found"),IF(H97="not found","not found",IF(H97="","","ditto"))))</f>
        <v/>
      </c>
    </row>
    <row r="99" spans="1:8" x14ac:dyDescent="0.25">
      <c r="A99" s="770"/>
      <c r="B99" s="770"/>
      <c r="C99" s="770"/>
      <c r="D99" s="770"/>
      <c r="E99" s="778"/>
      <c r="F99" s="781" t="str">
        <f>IF($A99="","",IF(NOT($A99=$A98),IFERROR(IF(INDEX('40-15 SCALE LABEL INFO'!I$2:I$65,MATCH($A99,'40-15 SCALE LABEL INFO'!$A$2:$A$65,0))="","",INDEX('40-15 SCALE LABEL INFO'!I$2:I$65,MATCH($A99,'40-15 SCALE LABEL INFO'!$A$2:$A$65,0))),"not found"),IF(F98="not found","not found",IF(F98="","","ditto"))))</f>
        <v/>
      </c>
      <c r="G99" s="782" t="str">
        <f>IF($A99="","",IF(NOT($A99=$A98),IFERROR(IF(INDEX('40-15 SCALE LABEL INFO'!J$2:J$65,MATCH($A99,'40-15 SCALE LABEL INFO'!$A$2:$A$65,0))="","",INDEX('40-15 SCALE LABEL INFO'!J$2:J$65,MATCH($A99,'40-15 SCALE LABEL INFO'!$A$2:$A$65,0))),"not found"),IF(G98="not found","not found",IF(G98="","","ditto"))))</f>
        <v/>
      </c>
      <c r="H99" s="775" t="str">
        <f>IF($A99="","",IF(NOT($A99=$A98),IFERROR(IF(INDEX('40-15 SCALE LABEL INFO'!K$2:K$65,MATCH($A99,'40-15 SCALE LABEL INFO'!$A$2:$A$65,0))="","",INDEX('40-15 SCALE LABEL INFO'!K$2:K$65,MATCH($A99,'40-15 SCALE LABEL INFO'!$A$2:$A$65,0))),"not found"),IF(H98="not found","not found",IF(H98="","","ditto"))))</f>
        <v/>
      </c>
    </row>
    <row r="100" spans="1:8" x14ac:dyDescent="0.25">
      <c r="A100" s="770"/>
      <c r="B100" s="770"/>
      <c r="C100" s="770"/>
      <c r="D100" s="770"/>
      <c r="E100" s="778"/>
      <c r="F100" s="781" t="str">
        <f>IF($A100="","",IF(NOT($A100=$A99),IFERROR(IF(INDEX('40-15 SCALE LABEL INFO'!I$2:I$65,MATCH($A100,'40-15 SCALE LABEL INFO'!$A$2:$A$65,0))="","",INDEX('40-15 SCALE LABEL INFO'!I$2:I$65,MATCH($A100,'40-15 SCALE LABEL INFO'!$A$2:$A$65,0))),"not found"),IF(F99="not found","not found",IF(F99="","","ditto"))))</f>
        <v/>
      </c>
      <c r="G100" s="782" t="str">
        <f>IF($A100="","",IF(NOT($A100=$A99),IFERROR(IF(INDEX('40-15 SCALE LABEL INFO'!J$2:J$65,MATCH($A100,'40-15 SCALE LABEL INFO'!$A$2:$A$65,0))="","",INDEX('40-15 SCALE LABEL INFO'!J$2:J$65,MATCH($A100,'40-15 SCALE LABEL INFO'!$A$2:$A$65,0))),"not found"),IF(G99="not found","not found",IF(G99="","","ditto"))))</f>
        <v/>
      </c>
      <c r="H100" s="775" t="str">
        <f>IF($A100="","",IF(NOT($A100=$A99),IFERROR(IF(INDEX('40-15 SCALE LABEL INFO'!K$2:K$65,MATCH($A100,'40-15 SCALE LABEL INFO'!$A$2:$A$65,0))="","",INDEX('40-15 SCALE LABEL INFO'!K$2:K$65,MATCH($A100,'40-15 SCALE LABEL INFO'!$A$2:$A$65,0))),"not found"),IF(H99="not found","not found",IF(H99="","","ditto"))))</f>
        <v/>
      </c>
    </row>
    <row r="101" spans="1:8" x14ac:dyDescent="0.25">
      <c r="A101" s="770"/>
      <c r="B101" s="770"/>
      <c r="C101" s="770"/>
      <c r="D101" s="770"/>
      <c r="E101" s="778"/>
      <c r="F101" s="781" t="str">
        <f>IF($A101="","",IF(NOT($A101=$A100),IFERROR(IF(INDEX('40-15 SCALE LABEL INFO'!I$2:I$65,MATCH($A101,'40-15 SCALE LABEL INFO'!$A$2:$A$65,0))="","",INDEX('40-15 SCALE LABEL INFO'!I$2:I$65,MATCH($A101,'40-15 SCALE LABEL INFO'!$A$2:$A$65,0))),"not found"),IF(F100="not found","not found",IF(F100="","","ditto"))))</f>
        <v/>
      </c>
      <c r="G101" s="782" t="str">
        <f>IF($A101="","",IF(NOT($A101=$A100),IFERROR(IF(INDEX('40-15 SCALE LABEL INFO'!J$2:J$65,MATCH($A101,'40-15 SCALE LABEL INFO'!$A$2:$A$65,0))="","",INDEX('40-15 SCALE LABEL INFO'!J$2:J$65,MATCH($A101,'40-15 SCALE LABEL INFO'!$A$2:$A$65,0))),"not found"),IF(G100="not found","not found",IF(G100="","","ditto"))))</f>
        <v/>
      </c>
      <c r="H101" s="775" t="str">
        <f>IF($A101="","",IF(NOT($A101=$A100),IFERROR(IF(INDEX('40-15 SCALE LABEL INFO'!K$2:K$65,MATCH($A101,'40-15 SCALE LABEL INFO'!$A$2:$A$65,0))="","",INDEX('40-15 SCALE LABEL INFO'!K$2:K$65,MATCH($A101,'40-15 SCALE LABEL INFO'!$A$2:$A$65,0))),"not found"),IF(H100="not found","not found",IF(H100="","","ditto"))))</f>
        <v/>
      </c>
    </row>
    <row r="102" spans="1:8" x14ac:dyDescent="0.25">
      <c r="A102" s="770"/>
      <c r="B102" s="770"/>
      <c r="C102" s="770"/>
      <c r="D102" s="770"/>
      <c r="E102" s="778"/>
      <c r="F102" s="781" t="str">
        <f>IF($A102="","",IF(NOT($A102=$A101),IFERROR(IF(INDEX('40-15 SCALE LABEL INFO'!I$2:I$65,MATCH($A102,'40-15 SCALE LABEL INFO'!$A$2:$A$65,0))="","",INDEX('40-15 SCALE LABEL INFO'!I$2:I$65,MATCH($A102,'40-15 SCALE LABEL INFO'!$A$2:$A$65,0))),"not found"),IF(F101="not found","not found",IF(F101="","","ditto"))))</f>
        <v/>
      </c>
      <c r="G102" s="782" t="str">
        <f>IF($A102="","",IF(NOT($A102=$A101),IFERROR(IF(INDEX('40-15 SCALE LABEL INFO'!J$2:J$65,MATCH($A102,'40-15 SCALE LABEL INFO'!$A$2:$A$65,0))="","",INDEX('40-15 SCALE LABEL INFO'!J$2:J$65,MATCH($A102,'40-15 SCALE LABEL INFO'!$A$2:$A$65,0))),"not found"),IF(G101="not found","not found",IF(G101="","","ditto"))))</f>
        <v/>
      </c>
      <c r="H102" s="775" t="str">
        <f>IF($A102="","",IF(NOT($A102=$A101),IFERROR(IF(INDEX('40-15 SCALE LABEL INFO'!K$2:K$65,MATCH($A102,'40-15 SCALE LABEL INFO'!$A$2:$A$65,0))="","",INDEX('40-15 SCALE LABEL INFO'!K$2:K$65,MATCH($A102,'40-15 SCALE LABEL INFO'!$A$2:$A$65,0))),"not found"),IF(H101="not found","not found",IF(H101="","","ditto"))))</f>
        <v/>
      </c>
    </row>
    <row r="103" spans="1:8" x14ac:dyDescent="0.25">
      <c r="A103" s="770"/>
      <c r="B103" s="770"/>
      <c r="C103" s="770"/>
      <c r="D103" s="770"/>
      <c r="E103" s="778"/>
      <c r="F103" s="781" t="str">
        <f>IF($A103="","",IF(NOT($A103=$A102),IFERROR(IF(INDEX('40-15 SCALE LABEL INFO'!I$2:I$65,MATCH($A103,'40-15 SCALE LABEL INFO'!$A$2:$A$65,0))="","",INDEX('40-15 SCALE LABEL INFO'!I$2:I$65,MATCH($A103,'40-15 SCALE LABEL INFO'!$A$2:$A$65,0))),"not found"),IF(F102="not found","not found",IF(F102="","","ditto"))))</f>
        <v/>
      </c>
      <c r="G103" s="782" t="str">
        <f>IF($A103="","",IF(NOT($A103=$A102),IFERROR(IF(INDEX('40-15 SCALE LABEL INFO'!J$2:J$65,MATCH($A103,'40-15 SCALE LABEL INFO'!$A$2:$A$65,0))="","",INDEX('40-15 SCALE LABEL INFO'!J$2:J$65,MATCH($A103,'40-15 SCALE LABEL INFO'!$A$2:$A$65,0))),"not found"),IF(G102="not found","not found",IF(G102="","","ditto"))))</f>
        <v/>
      </c>
      <c r="H103" s="775" t="str">
        <f>IF($A103="","",IF(NOT($A103=$A102),IFERROR(IF(INDEX('40-15 SCALE LABEL INFO'!K$2:K$65,MATCH($A103,'40-15 SCALE LABEL INFO'!$A$2:$A$65,0))="","",INDEX('40-15 SCALE LABEL INFO'!K$2:K$65,MATCH($A103,'40-15 SCALE LABEL INFO'!$A$2:$A$65,0))),"not found"),IF(H102="not found","not found",IF(H102="","","ditto"))))</f>
        <v/>
      </c>
    </row>
    <row r="104" spans="1:8" x14ac:dyDescent="0.25">
      <c r="A104" s="770"/>
      <c r="B104" s="770"/>
      <c r="C104" s="770"/>
      <c r="D104" s="770"/>
      <c r="E104" s="778"/>
      <c r="F104" s="781" t="str">
        <f>IF($A104="","",IF(NOT($A104=$A103),IFERROR(IF(INDEX('40-15 SCALE LABEL INFO'!I$2:I$65,MATCH($A104,'40-15 SCALE LABEL INFO'!$A$2:$A$65,0))="","",INDEX('40-15 SCALE LABEL INFO'!I$2:I$65,MATCH($A104,'40-15 SCALE LABEL INFO'!$A$2:$A$65,0))),"not found"),IF(F103="not found","not found",IF(F103="","","ditto"))))</f>
        <v/>
      </c>
      <c r="G104" s="782" t="str">
        <f>IF($A104="","",IF(NOT($A104=$A103),IFERROR(IF(INDEX('40-15 SCALE LABEL INFO'!J$2:J$65,MATCH($A104,'40-15 SCALE LABEL INFO'!$A$2:$A$65,0))="","",INDEX('40-15 SCALE LABEL INFO'!J$2:J$65,MATCH($A104,'40-15 SCALE LABEL INFO'!$A$2:$A$65,0))),"not found"),IF(G103="not found","not found",IF(G103="","","ditto"))))</f>
        <v/>
      </c>
      <c r="H104" s="775" t="str">
        <f>IF($A104="","",IF(NOT($A104=$A103),IFERROR(IF(INDEX('40-15 SCALE LABEL INFO'!K$2:K$65,MATCH($A104,'40-15 SCALE LABEL INFO'!$A$2:$A$65,0))="","",INDEX('40-15 SCALE LABEL INFO'!K$2:K$65,MATCH($A104,'40-15 SCALE LABEL INFO'!$A$2:$A$65,0))),"not found"),IF(H103="not found","not found",IF(H103="","","ditto"))))</f>
        <v/>
      </c>
    </row>
    <row r="105" spans="1:8" x14ac:dyDescent="0.25">
      <c r="A105" s="770"/>
      <c r="B105" s="770"/>
      <c r="C105" s="770"/>
      <c r="D105" s="770"/>
      <c r="E105" s="778"/>
      <c r="F105" s="781" t="str">
        <f>IF($A105="","",IF(NOT($A105=$A104),IFERROR(IF(INDEX('40-15 SCALE LABEL INFO'!I$2:I$65,MATCH($A105,'40-15 SCALE LABEL INFO'!$A$2:$A$65,0))="","",INDEX('40-15 SCALE LABEL INFO'!I$2:I$65,MATCH($A105,'40-15 SCALE LABEL INFO'!$A$2:$A$65,0))),"not found"),IF(F104="not found","not found",IF(F104="","","ditto"))))</f>
        <v/>
      </c>
      <c r="G105" s="782" t="str">
        <f>IF($A105="","",IF(NOT($A105=$A104),IFERROR(IF(INDEX('40-15 SCALE LABEL INFO'!J$2:J$65,MATCH($A105,'40-15 SCALE LABEL INFO'!$A$2:$A$65,0))="","",INDEX('40-15 SCALE LABEL INFO'!J$2:J$65,MATCH($A105,'40-15 SCALE LABEL INFO'!$A$2:$A$65,0))),"not found"),IF(G104="not found","not found",IF(G104="","","ditto"))))</f>
        <v/>
      </c>
      <c r="H105" s="775" t="str">
        <f>IF($A105="","",IF(NOT($A105=$A104),IFERROR(IF(INDEX('40-15 SCALE LABEL INFO'!K$2:K$65,MATCH($A105,'40-15 SCALE LABEL INFO'!$A$2:$A$65,0))="","",INDEX('40-15 SCALE LABEL INFO'!K$2:K$65,MATCH($A105,'40-15 SCALE LABEL INFO'!$A$2:$A$65,0))),"not found"),IF(H104="not found","not found",IF(H104="","","ditto"))))</f>
        <v/>
      </c>
    </row>
    <row r="106" spans="1:8" x14ac:dyDescent="0.25">
      <c r="A106" s="770"/>
      <c r="B106" s="770"/>
      <c r="C106" s="770"/>
      <c r="D106" s="770"/>
      <c r="E106" s="778"/>
      <c r="F106" s="781" t="str">
        <f>IF($A106="","",IF(NOT($A106=$A105),IFERROR(IF(INDEX('40-15 SCALE LABEL INFO'!I$2:I$65,MATCH($A106,'40-15 SCALE LABEL INFO'!$A$2:$A$65,0))="","",INDEX('40-15 SCALE LABEL INFO'!I$2:I$65,MATCH($A106,'40-15 SCALE LABEL INFO'!$A$2:$A$65,0))),"not found"),IF(F105="not found","not found",IF(F105="","","ditto"))))</f>
        <v/>
      </c>
      <c r="G106" s="782" t="str">
        <f>IF($A106="","",IF(NOT($A106=$A105),IFERROR(IF(INDEX('40-15 SCALE LABEL INFO'!J$2:J$65,MATCH($A106,'40-15 SCALE LABEL INFO'!$A$2:$A$65,0))="","",INDEX('40-15 SCALE LABEL INFO'!J$2:J$65,MATCH($A106,'40-15 SCALE LABEL INFO'!$A$2:$A$65,0))),"not found"),IF(G105="not found","not found",IF(G105="","","ditto"))))</f>
        <v/>
      </c>
      <c r="H106" s="775" t="str">
        <f>IF($A106="","",IF(NOT($A106=$A105),IFERROR(IF(INDEX('40-15 SCALE LABEL INFO'!K$2:K$65,MATCH($A106,'40-15 SCALE LABEL INFO'!$A$2:$A$65,0))="","",INDEX('40-15 SCALE LABEL INFO'!K$2:K$65,MATCH($A106,'40-15 SCALE LABEL INFO'!$A$2:$A$65,0))),"not found"),IF(H105="not found","not found",IF(H105="","","ditto"))))</f>
        <v/>
      </c>
    </row>
    <row r="107" spans="1:8" x14ac:dyDescent="0.25">
      <c r="A107" s="770"/>
      <c r="B107" s="770"/>
      <c r="C107" s="770"/>
      <c r="D107" s="770"/>
      <c r="E107" s="778"/>
      <c r="F107" s="781" t="str">
        <f>IF($A107="","",IF(NOT($A107=$A106),IFERROR(IF(INDEX('40-15 SCALE LABEL INFO'!I$2:I$65,MATCH($A107,'40-15 SCALE LABEL INFO'!$A$2:$A$65,0))="","",INDEX('40-15 SCALE LABEL INFO'!I$2:I$65,MATCH($A107,'40-15 SCALE LABEL INFO'!$A$2:$A$65,0))),"not found"),IF(F106="not found","not found",IF(F106="","","ditto"))))</f>
        <v/>
      </c>
      <c r="G107" s="782" t="str">
        <f>IF($A107="","",IF(NOT($A107=$A106),IFERROR(IF(INDEX('40-15 SCALE LABEL INFO'!J$2:J$65,MATCH($A107,'40-15 SCALE LABEL INFO'!$A$2:$A$65,0))="","",INDEX('40-15 SCALE LABEL INFO'!J$2:J$65,MATCH($A107,'40-15 SCALE LABEL INFO'!$A$2:$A$65,0))),"not found"),IF(G106="not found","not found",IF(G106="","","ditto"))))</f>
        <v/>
      </c>
      <c r="H107" s="775" t="str">
        <f>IF($A107="","",IF(NOT($A107=$A106),IFERROR(IF(INDEX('40-15 SCALE LABEL INFO'!K$2:K$65,MATCH($A107,'40-15 SCALE LABEL INFO'!$A$2:$A$65,0))="","",INDEX('40-15 SCALE LABEL INFO'!K$2:K$65,MATCH($A107,'40-15 SCALE LABEL INFO'!$A$2:$A$65,0))),"not found"),IF(H106="not found","not found",IF(H106="","","ditto"))))</f>
        <v/>
      </c>
    </row>
    <row r="108" spans="1:8" x14ac:dyDescent="0.25">
      <c r="A108" s="770"/>
      <c r="B108" s="770"/>
      <c r="C108" s="770"/>
      <c r="D108" s="770"/>
      <c r="E108" s="778"/>
      <c r="F108" s="781" t="str">
        <f>IF($A108="","",IF(NOT($A108=$A107),IFERROR(IF(INDEX('40-15 SCALE LABEL INFO'!I$2:I$65,MATCH($A108,'40-15 SCALE LABEL INFO'!$A$2:$A$65,0))="","",INDEX('40-15 SCALE LABEL INFO'!I$2:I$65,MATCH($A108,'40-15 SCALE LABEL INFO'!$A$2:$A$65,0))),"not found"),IF(F107="not found","not found",IF(F107="","","ditto"))))</f>
        <v/>
      </c>
      <c r="G108" s="782" t="str">
        <f>IF($A108="","",IF(NOT($A108=$A107),IFERROR(IF(INDEX('40-15 SCALE LABEL INFO'!J$2:J$65,MATCH($A108,'40-15 SCALE LABEL INFO'!$A$2:$A$65,0))="","",INDEX('40-15 SCALE LABEL INFO'!J$2:J$65,MATCH($A108,'40-15 SCALE LABEL INFO'!$A$2:$A$65,0))),"not found"),IF(G107="not found","not found",IF(G107="","","ditto"))))</f>
        <v/>
      </c>
      <c r="H108" s="775" t="str">
        <f>IF($A108="","",IF(NOT($A108=$A107),IFERROR(IF(INDEX('40-15 SCALE LABEL INFO'!K$2:K$65,MATCH($A108,'40-15 SCALE LABEL INFO'!$A$2:$A$65,0))="","",INDEX('40-15 SCALE LABEL INFO'!K$2:K$65,MATCH($A108,'40-15 SCALE LABEL INFO'!$A$2:$A$65,0))),"not found"),IF(H107="not found","not found",IF(H107="","","ditto"))))</f>
        <v/>
      </c>
    </row>
    <row r="109" spans="1:8" x14ac:dyDescent="0.25">
      <c r="A109" s="770"/>
      <c r="B109" s="770"/>
      <c r="C109" s="770"/>
      <c r="D109" s="770"/>
      <c r="E109" s="778"/>
      <c r="F109" s="781" t="str">
        <f>IF($A109="","",IF(NOT($A109=$A108),IFERROR(IF(INDEX('40-15 SCALE LABEL INFO'!I$2:I$65,MATCH($A109,'40-15 SCALE LABEL INFO'!$A$2:$A$65,0))="","",INDEX('40-15 SCALE LABEL INFO'!I$2:I$65,MATCH($A109,'40-15 SCALE LABEL INFO'!$A$2:$A$65,0))),"not found"),IF(F108="not found","not found",IF(F108="","","ditto"))))</f>
        <v/>
      </c>
      <c r="G109" s="782" t="str">
        <f>IF($A109="","",IF(NOT($A109=$A108),IFERROR(IF(INDEX('40-15 SCALE LABEL INFO'!J$2:J$65,MATCH($A109,'40-15 SCALE LABEL INFO'!$A$2:$A$65,0))="","",INDEX('40-15 SCALE LABEL INFO'!J$2:J$65,MATCH($A109,'40-15 SCALE LABEL INFO'!$A$2:$A$65,0))),"not found"),IF(G108="not found","not found",IF(G108="","","ditto"))))</f>
        <v/>
      </c>
      <c r="H109" s="775" t="str">
        <f>IF($A109="","",IF(NOT($A109=$A108),IFERROR(IF(INDEX('40-15 SCALE LABEL INFO'!K$2:K$65,MATCH($A109,'40-15 SCALE LABEL INFO'!$A$2:$A$65,0))="","",INDEX('40-15 SCALE LABEL INFO'!K$2:K$65,MATCH($A109,'40-15 SCALE LABEL INFO'!$A$2:$A$65,0))),"not found"),IF(H108="not found","not found",IF(H108="","","ditto"))))</f>
        <v/>
      </c>
    </row>
    <row r="110" spans="1:8" x14ac:dyDescent="0.25">
      <c r="A110" s="770"/>
      <c r="B110" s="770"/>
      <c r="C110" s="770"/>
      <c r="D110" s="770"/>
      <c r="E110" s="778"/>
      <c r="F110" s="781" t="str">
        <f>IF($A110="","",IF(NOT($A110=$A109),IFERROR(IF(INDEX('40-15 SCALE LABEL INFO'!I$2:I$65,MATCH($A110,'40-15 SCALE LABEL INFO'!$A$2:$A$65,0))="","",INDEX('40-15 SCALE LABEL INFO'!I$2:I$65,MATCH($A110,'40-15 SCALE LABEL INFO'!$A$2:$A$65,0))),"not found"),IF(F109="not found","not found",IF(F109="","","ditto"))))</f>
        <v/>
      </c>
      <c r="G110" s="782" t="str">
        <f>IF($A110="","",IF(NOT($A110=$A109),IFERROR(IF(INDEX('40-15 SCALE LABEL INFO'!J$2:J$65,MATCH($A110,'40-15 SCALE LABEL INFO'!$A$2:$A$65,0))="","",INDEX('40-15 SCALE LABEL INFO'!J$2:J$65,MATCH($A110,'40-15 SCALE LABEL INFO'!$A$2:$A$65,0))),"not found"),IF(G109="not found","not found",IF(G109="","","ditto"))))</f>
        <v/>
      </c>
      <c r="H110" s="775" t="str">
        <f>IF($A110="","",IF(NOT($A110=$A109),IFERROR(IF(INDEX('40-15 SCALE LABEL INFO'!K$2:K$65,MATCH($A110,'40-15 SCALE LABEL INFO'!$A$2:$A$65,0))="","",INDEX('40-15 SCALE LABEL INFO'!K$2:K$65,MATCH($A110,'40-15 SCALE LABEL INFO'!$A$2:$A$65,0))),"not found"),IF(H109="not found","not found",IF(H109="","","ditto"))))</f>
        <v/>
      </c>
    </row>
    <row r="111" spans="1:8" x14ac:dyDescent="0.25">
      <c r="A111" s="770"/>
      <c r="B111" s="770"/>
      <c r="C111" s="770"/>
      <c r="D111" s="770"/>
      <c r="E111" s="778"/>
      <c r="F111" s="781" t="str">
        <f>IF($A111="","",IF(NOT($A111=$A110),IFERROR(IF(INDEX('40-15 SCALE LABEL INFO'!I$2:I$65,MATCH($A111,'40-15 SCALE LABEL INFO'!$A$2:$A$65,0))="","",INDEX('40-15 SCALE LABEL INFO'!I$2:I$65,MATCH($A111,'40-15 SCALE LABEL INFO'!$A$2:$A$65,0))),"not found"),IF(F110="not found","not found",IF(F110="","","ditto"))))</f>
        <v/>
      </c>
      <c r="G111" s="782" t="str">
        <f>IF($A111="","",IF(NOT($A111=$A110),IFERROR(IF(INDEX('40-15 SCALE LABEL INFO'!J$2:J$65,MATCH($A111,'40-15 SCALE LABEL INFO'!$A$2:$A$65,0))="","",INDEX('40-15 SCALE LABEL INFO'!J$2:J$65,MATCH($A111,'40-15 SCALE LABEL INFO'!$A$2:$A$65,0))),"not found"),IF(G110="not found","not found",IF(G110="","","ditto"))))</f>
        <v/>
      </c>
      <c r="H111" s="775" t="str">
        <f>IF($A111="","",IF(NOT($A111=$A110),IFERROR(IF(INDEX('40-15 SCALE LABEL INFO'!K$2:K$65,MATCH($A111,'40-15 SCALE LABEL INFO'!$A$2:$A$65,0))="","",INDEX('40-15 SCALE LABEL INFO'!K$2:K$65,MATCH($A111,'40-15 SCALE LABEL INFO'!$A$2:$A$65,0))),"not found"),IF(H110="not found","not found",IF(H110="","","ditto"))))</f>
        <v/>
      </c>
    </row>
    <row r="112" spans="1:8" x14ac:dyDescent="0.25">
      <c r="A112" s="770"/>
      <c r="B112" s="770"/>
      <c r="C112" s="770"/>
      <c r="D112" s="770"/>
      <c r="E112" s="778"/>
      <c r="F112" s="781" t="str">
        <f>IF($A112="","",IF(NOT($A112=$A111),IFERROR(IF(INDEX('40-15 SCALE LABEL INFO'!I$2:I$65,MATCH($A112,'40-15 SCALE LABEL INFO'!$A$2:$A$65,0))="","",INDEX('40-15 SCALE LABEL INFO'!I$2:I$65,MATCH($A112,'40-15 SCALE LABEL INFO'!$A$2:$A$65,0))),"not found"),IF(F111="not found","not found",IF(F111="","","ditto"))))</f>
        <v/>
      </c>
      <c r="G112" s="782" t="str">
        <f>IF($A112="","",IF(NOT($A112=$A111),IFERROR(IF(INDEX('40-15 SCALE LABEL INFO'!J$2:J$65,MATCH($A112,'40-15 SCALE LABEL INFO'!$A$2:$A$65,0))="","",INDEX('40-15 SCALE LABEL INFO'!J$2:J$65,MATCH($A112,'40-15 SCALE LABEL INFO'!$A$2:$A$65,0))),"not found"),IF(G111="not found","not found",IF(G111="","","ditto"))))</f>
        <v/>
      </c>
      <c r="H112" s="775" t="str">
        <f>IF($A112="","",IF(NOT($A112=$A111),IFERROR(IF(INDEX('40-15 SCALE LABEL INFO'!K$2:K$65,MATCH($A112,'40-15 SCALE LABEL INFO'!$A$2:$A$65,0))="","",INDEX('40-15 SCALE LABEL INFO'!K$2:K$65,MATCH($A112,'40-15 SCALE LABEL INFO'!$A$2:$A$65,0))),"not found"),IF(H111="not found","not found",IF(H111="","","ditto"))))</f>
        <v/>
      </c>
    </row>
    <row r="113" spans="1:8" x14ac:dyDescent="0.25">
      <c r="A113" s="770"/>
      <c r="B113" s="770"/>
      <c r="C113" s="770"/>
      <c r="D113" s="770"/>
      <c r="E113" s="778"/>
      <c r="F113" s="781" t="str">
        <f>IF($A113="","",IF(NOT($A113=$A112),IFERROR(IF(INDEX('40-15 SCALE LABEL INFO'!I$2:I$65,MATCH($A113,'40-15 SCALE LABEL INFO'!$A$2:$A$65,0))="","",INDEX('40-15 SCALE LABEL INFO'!I$2:I$65,MATCH($A113,'40-15 SCALE LABEL INFO'!$A$2:$A$65,0))),"not found"),IF(F112="not found","not found",IF(F112="","","ditto"))))</f>
        <v/>
      </c>
      <c r="G113" s="782" t="str">
        <f>IF($A113="","",IF(NOT($A113=$A112),IFERROR(IF(INDEX('40-15 SCALE LABEL INFO'!J$2:J$65,MATCH($A113,'40-15 SCALE LABEL INFO'!$A$2:$A$65,0))="","",INDEX('40-15 SCALE LABEL INFO'!J$2:J$65,MATCH($A113,'40-15 SCALE LABEL INFO'!$A$2:$A$65,0))),"not found"),IF(G112="not found","not found",IF(G112="","","ditto"))))</f>
        <v/>
      </c>
      <c r="H113" s="775" t="str">
        <f>IF($A113="","",IF(NOT($A113=$A112),IFERROR(IF(INDEX('40-15 SCALE LABEL INFO'!K$2:K$65,MATCH($A113,'40-15 SCALE LABEL INFO'!$A$2:$A$65,0))="","",INDEX('40-15 SCALE LABEL INFO'!K$2:K$65,MATCH($A113,'40-15 SCALE LABEL INFO'!$A$2:$A$65,0))),"not found"),IF(H112="not found","not found",IF(H112="","","ditto"))))</f>
        <v/>
      </c>
    </row>
    <row r="114" spans="1:8" x14ac:dyDescent="0.25">
      <c r="A114" s="770"/>
      <c r="B114" s="770"/>
      <c r="C114" s="770"/>
      <c r="D114" s="770"/>
      <c r="E114" s="778"/>
      <c r="F114" s="781" t="str">
        <f>IF($A114="","",IF(NOT($A114=$A113),IFERROR(IF(INDEX('40-15 SCALE LABEL INFO'!I$2:I$65,MATCH($A114,'40-15 SCALE LABEL INFO'!$A$2:$A$65,0))="","",INDEX('40-15 SCALE LABEL INFO'!I$2:I$65,MATCH($A114,'40-15 SCALE LABEL INFO'!$A$2:$A$65,0))),"not found"),IF(F113="not found","not found",IF(F113="","","ditto"))))</f>
        <v/>
      </c>
      <c r="G114" s="782" t="str">
        <f>IF($A114="","",IF(NOT($A114=$A113),IFERROR(IF(INDEX('40-15 SCALE LABEL INFO'!J$2:J$65,MATCH($A114,'40-15 SCALE LABEL INFO'!$A$2:$A$65,0))="","",INDEX('40-15 SCALE LABEL INFO'!J$2:J$65,MATCH($A114,'40-15 SCALE LABEL INFO'!$A$2:$A$65,0))),"not found"),IF(G113="not found","not found",IF(G113="","","ditto"))))</f>
        <v/>
      </c>
      <c r="H114" s="775" t="str">
        <f>IF($A114="","",IF(NOT($A114=$A113),IFERROR(IF(INDEX('40-15 SCALE LABEL INFO'!K$2:K$65,MATCH($A114,'40-15 SCALE LABEL INFO'!$A$2:$A$65,0))="","",INDEX('40-15 SCALE LABEL INFO'!K$2:K$65,MATCH($A114,'40-15 SCALE LABEL INFO'!$A$2:$A$65,0))),"not found"),IF(H113="not found","not found",IF(H113="","","ditto"))))</f>
        <v/>
      </c>
    </row>
    <row r="115" spans="1:8" x14ac:dyDescent="0.25">
      <c r="A115" s="770"/>
      <c r="B115" s="770"/>
      <c r="C115" s="770"/>
      <c r="D115" s="770"/>
      <c r="E115" s="778"/>
      <c r="F115" s="781" t="str">
        <f>IF($A115="","",IF(NOT($A115=$A114),IFERROR(IF(INDEX('40-15 SCALE LABEL INFO'!I$2:I$65,MATCH($A115,'40-15 SCALE LABEL INFO'!$A$2:$A$65,0))="","",INDEX('40-15 SCALE LABEL INFO'!I$2:I$65,MATCH($A115,'40-15 SCALE LABEL INFO'!$A$2:$A$65,0))),"not found"),IF(F114="not found","not found",IF(F114="","","ditto"))))</f>
        <v/>
      </c>
      <c r="G115" s="782" t="str">
        <f>IF($A115="","",IF(NOT($A115=$A114),IFERROR(IF(INDEX('40-15 SCALE LABEL INFO'!J$2:J$65,MATCH($A115,'40-15 SCALE LABEL INFO'!$A$2:$A$65,0))="","",INDEX('40-15 SCALE LABEL INFO'!J$2:J$65,MATCH($A115,'40-15 SCALE LABEL INFO'!$A$2:$A$65,0))),"not found"),IF(G114="not found","not found",IF(G114="","","ditto"))))</f>
        <v/>
      </c>
      <c r="H115" s="775" t="str">
        <f>IF($A115="","",IF(NOT($A115=$A114),IFERROR(IF(INDEX('40-15 SCALE LABEL INFO'!K$2:K$65,MATCH($A115,'40-15 SCALE LABEL INFO'!$A$2:$A$65,0))="","",INDEX('40-15 SCALE LABEL INFO'!K$2:K$65,MATCH($A115,'40-15 SCALE LABEL INFO'!$A$2:$A$65,0))),"not found"),IF(H114="not found","not found",IF(H114="","","ditto"))))</f>
        <v/>
      </c>
    </row>
    <row r="116" spans="1:8" x14ac:dyDescent="0.25">
      <c r="A116" s="770"/>
      <c r="B116" s="770"/>
      <c r="C116" s="770"/>
      <c r="D116" s="770"/>
      <c r="E116" s="778"/>
      <c r="F116" s="781" t="str">
        <f>IF($A116="","",IF(NOT($A116=$A115),IFERROR(IF(INDEX('40-15 SCALE LABEL INFO'!I$2:I$65,MATCH($A116,'40-15 SCALE LABEL INFO'!$A$2:$A$65,0))="","",INDEX('40-15 SCALE LABEL INFO'!I$2:I$65,MATCH($A116,'40-15 SCALE LABEL INFO'!$A$2:$A$65,0))),"not found"),IF(F115="not found","not found",IF(F115="","","ditto"))))</f>
        <v/>
      </c>
      <c r="G116" s="782" t="str">
        <f>IF($A116="","",IF(NOT($A116=$A115),IFERROR(IF(INDEX('40-15 SCALE LABEL INFO'!J$2:J$65,MATCH($A116,'40-15 SCALE LABEL INFO'!$A$2:$A$65,0))="","",INDEX('40-15 SCALE LABEL INFO'!J$2:J$65,MATCH($A116,'40-15 SCALE LABEL INFO'!$A$2:$A$65,0))),"not found"),IF(G115="not found","not found",IF(G115="","","ditto"))))</f>
        <v/>
      </c>
      <c r="H116" s="775" t="str">
        <f>IF($A116="","",IF(NOT($A116=$A115),IFERROR(IF(INDEX('40-15 SCALE LABEL INFO'!K$2:K$65,MATCH($A116,'40-15 SCALE LABEL INFO'!$A$2:$A$65,0))="","",INDEX('40-15 SCALE LABEL INFO'!K$2:K$65,MATCH($A116,'40-15 SCALE LABEL INFO'!$A$2:$A$65,0))),"not found"),IF(H115="not found","not found",IF(H115="","","ditto"))))</f>
        <v/>
      </c>
    </row>
    <row r="117" spans="1:8" x14ac:dyDescent="0.25">
      <c r="A117" s="770"/>
      <c r="B117" s="770"/>
      <c r="C117" s="770"/>
      <c r="D117" s="770"/>
      <c r="E117" s="778"/>
      <c r="F117" s="781" t="str">
        <f>IF($A117="","",IF(NOT($A117=$A116),IFERROR(IF(INDEX('40-15 SCALE LABEL INFO'!I$2:I$65,MATCH($A117,'40-15 SCALE LABEL INFO'!$A$2:$A$65,0))="","",INDEX('40-15 SCALE LABEL INFO'!I$2:I$65,MATCH($A117,'40-15 SCALE LABEL INFO'!$A$2:$A$65,0))),"not found"),IF(F116="not found","not found",IF(F116="","","ditto"))))</f>
        <v/>
      </c>
      <c r="G117" s="782" t="str">
        <f>IF($A117="","",IF(NOT($A117=$A116),IFERROR(IF(INDEX('40-15 SCALE LABEL INFO'!J$2:J$65,MATCH($A117,'40-15 SCALE LABEL INFO'!$A$2:$A$65,0))="","",INDEX('40-15 SCALE LABEL INFO'!J$2:J$65,MATCH($A117,'40-15 SCALE LABEL INFO'!$A$2:$A$65,0))),"not found"),IF(G116="not found","not found",IF(G116="","","ditto"))))</f>
        <v/>
      </c>
      <c r="H117" s="775" t="str">
        <f>IF($A117="","",IF(NOT($A117=$A116),IFERROR(IF(INDEX('40-15 SCALE LABEL INFO'!K$2:K$65,MATCH($A117,'40-15 SCALE LABEL INFO'!$A$2:$A$65,0))="","",INDEX('40-15 SCALE LABEL INFO'!K$2:K$65,MATCH($A117,'40-15 SCALE LABEL INFO'!$A$2:$A$65,0))),"not found"),IF(H116="not found","not found",IF(H116="","","ditto"))))</f>
        <v/>
      </c>
    </row>
    <row r="118" spans="1:8" x14ac:dyDescent="0.25">
      <c r="A118" s="770"/>
      <c r="B118" s="770"/>
      <c r="C118" s="770"/>
      <c r="D118" s="770"/>
      <c r="E118" s="778"/>
      <c r="F118" s="781" t="str">
        <f>IF($A118="","",IF(NOT($A118=$A117),IFERROR(IF(INDEX('40-15 SCALE LABEL INFO'!I$2:I$65,MATCH($A118,'40-15 SCALE LABEL INFO'!$A$2:$A$65,0))="","",INDEX('40-15 SCALE LABEL INFO'!I$2:I$65,MATCH($A118,'40-15 SCALE LABEL INFO'!$A$2:$A$65,0))),"not found"),IF(F117="not found","not found",IF(F117="","","ditto"))))</f>
        <v/>
      </c>
      <c r="G118" s="782" t="str">
        <f>IF($A118="","",IF(NOT($A118=$A117),IFERROR(IF(INDEX('40-15 SCALE LABEL INFO'!J$2:J$65,MATCH($A118,'40-15 SCALE LABEL INFO'!$A$2:$A$65,0))="","",INDEX('40-15 SCALE LABEL INFO'!J$2:J$65,MATCH($A118,'40-15 SCALE LABEL INFO'!$A$2:$A$65,0))),"not found"),IF(G117="not found","not found",IF(G117="","","ditto"))))</f>
        <v/>
      </c>
      <c r="H118" s="775" t="str">
        <f>IF($A118="","",IF(NOT($A118=$A117),IFERROR(IF(INDEX('40-15 SCALE LABEL INFO'!K$2:K$65,MATCH($A118,'40-15 SCALE LABEL INFO'!$A$2:$A$65,0))="","",INDEX('40-15 SCALE LABEL INFO'!K$2:K$65,MATCH($A118,'40-15 SCALE LABEL INFO'!$A$2:$A$65,0))),"not found"),IF(H117="not found","not found",IF(H117="","","ditto"))))</f>
        <v/>
      </c>
    </row>
    <row r="119" spans="1:8" x14ac:dyDescent="0.25">
      <c r="A119" s="770"/>
      <c r="B119" s="770"/>
      <c r="C119" s="770"/>
      <c r="D119" s="770"/>
      <c r="E119" s="778"/>
      <c r="F119" s="781" t="str">
        <f>IF($A119="","",IF(NOT($A119=$A118),IFERROR(IF(INDEX('40-15 SCALE LABEL INFO'!I$2:I$65,MATCH($A119,'40-15 SCALE LABEL INFO'!$A$2:$A$65,0))="","",INDEX('40-15 SCALE LABEL INFO'!I$2:I$65,MATCH($A119,'40-15 SCALE LABEL INFO'!$A$2:$A$65,0))),"not found"),IF(F118="not found","not found",IF(F118="","","ditto"))))</f>
        <v/>
      </c>
      <c r="G119" s="782" t="str">
        <f>IF($A119="","",IF(NOT($A119=$A118),IFERROR(IF(INDEX('40-15 SCALE LABEL INFO'!J$2:J$65,MATCH($A119,'40-15 SCALE LABEL INFO'!$A$2:$A$65,0))="","",INDEX('40-15 SCALE LABEL INFO'!J$2:J$65,MATCH($A119,'40-15 SCALE LABEL INFO'!$A$2:$A$65,0))),"not found"),IF(G118="not found","not found",IF(G118="","","ditto"))))</f>
        <v/>
      </c>
      <c r="H119" s="775" t="str">
        <f>IF($A119="","",IF(NOT($A119=$A118),IFERROR(IF(INDEX('40-15 SCALE LABEL INFO'!K$2:K$65,MATCH($A119,'40-15 SCALE LABEL INFO'!$A$2:$A$65,0))="","",INDEX('40-15 SCALE LABEL INFO'!K$2:K$65,MATCH($A119,'40-15 SCALE LABEL INFO'!$A$2:$A$65,0))),"not found"),IF(H118="not found","not found",IF(H118="","","ditto"))))</f>
        <v/>
      </c>
    </row>
    <row r="120" spans="1:8" x14ac:dyDescent="0.25">
      <c r="A120" s="770"/>
      <c r="B120" s="770"/>
      <c r="C120" s="770"/>
      <c r="D120" s="770"/>
      <c r="E120" s="778"/>
      <c r="F120" s="781" t="str">
        <f>IF($A120="","",IF(NOT($A120=$A119),IFERROR(IF(INDEX('40-15 SCALE LABEL INFO'!I$2:I$65,MATCH($A120,'40-15 SCALE LABEL INFO'!$A$2:$A$65,0))="","",INDEX('40-15 SCALE LABEL INFO'!I$2:I$65,MATCH($A120,'40-15 SCALE LABEL INFO'!$A$2:$A$65,0))),"not found"),IF(F119="not found","not found",IF(F119="","","ditto"))))</f>
        <v/>
      </c>
      <c r="G120" s="782" t="str">
        <f>IF($A120="","",IF(NOT($A120=$A119),IFERROR(IF(INDEX('40-15 SCALE LABEL INFO'!J$2:J$65,MATCH($A120,'40-15 SCALE LABEL INFO'!$A$2:$A$65,0))="","",INDEX('40-15 SCALE LABEL INFO'!J$2:J$65,MATCH($A120,'40-15 SCALE LABEL INFO'!$A$2:$A$65,0))),"not found"),IF(G119="not found","not found",IF(G119="","","ditto"))))</f>
        <v/>
      </c>
      <c r="H120" s="775" t="str">
        <f>IF($A120="","",IF(NOT($A120=$A119),IFERROR(IF(INDEX('40-15 SCALE LABEL INFO'!K$2:K$65,MATCH($A120,'40-15 SCALE LABEL INFO'!$A$2:$A$65,0))="","",INDEX('40-15 SCALE LABEL INFO'!K$2:K$65,MATCH($A120,'40-15 SCALE LABEL INFO'!$A$2:$A$65,0))),"not found"),IF(H119="not found","not found",IF(H119="","","ditto"))))</f>
        <v/>
      </c>
    </row>
    <row r="121" spans="1:8" x14ac:dyDescent="0.25">
      <c r="A121" s="770"/>
      <c r="B121" s="770"/>
      <c r="C121" s="770"/>
      <c r="D121" s="770"/>
      <c r="E121" s="778"/>
      <c r="F121" s="781" t="str">
        <f>IF($A121="","",IF(NOT($A121=$A120),IFERROR(IF(INDEX('40-15 SCALE LABEL INFO'!I$2:I$65,MATCH($A121,'40-15 SCALE LABEL INFO'!$A$2:$A$65,0))="","",INDEX('40-15 SCALE LABEL INFO'!I$2:I$65,MATCH($A121,'40-15 SCALE LABEL INFO'!$A$2:$A$65,0))),"not found"),IF(F120="not found","not found",IF(F120="","","ditto"))))</f>
        <v/>
      </c>
      <c r="G121" s="782" t="str">
        <f>IF($A121="","",IF(NOT($A121=$A120),IFERROR(IF(INDEX('40-15 SCALE LABEL INFO'!J$2:J$65,MATCH($A121,'40-15 SCALE LABEL INFO'!$A$2:$A$65,0))="","",INDEX('40-15 SCALE LABEL INFO'!J$2:J$65,MATCH($A121,'40-15 SCALE LABEL INFO'!$A$2:$A$65,0))),"not found"),IF(G120="not found","not found",IF(G120="","","ditto"))))</f>
        <v/>
      </c>
      <c r="H121" s="775" t="str">
        <f>IF($A121="","",IF(NOT($A121=$A120),IFERROR(IF(INDEX('40-15 SCALE LABEL INFO'!K$2:K$65,MATCH($A121,'40-15 SCALE LABEL INFO'!$A$2:$A$65,0))="","",INDEX('40-15 SCALE LABEL INFO'!K$2:K$65,MATCH($A121,'40-15 SCALE LABEL INFO'!$A$2:$A$65,0))),"not found"),IF(H120="not found","not found",IF(H120="","","ditto"))))</f>
        <v/>
      </c>
    </row>
    <row r="122" spans="1:8" x14ac:dyDescent="0.25">
      <c r="A122" s="770"/>
      <c r="B122" s="770"/>
      <c r="C122" s="770"/>
      <c r="D122" s="770"/>
      <c r="E122" s="778"/>
      <c r="F122" s="781" t="str">
        <f>IF($A122="","",IF(NOT($A122=$A121),IFERROR(IF(INDEX('40-15 SCALE LABEL INFO'!I$2:I$65,MATCH($A122,'40-15 SCALE LABEL INFO'!$A$2:$A$65,0))="","",INDEX('40-15 SCALE LABEL INFO'!I$2:I$65,MATCH($A122,'40-15 SCALE LABEL INFO'!$A$2:$A$65,0))),"not found"),IF(F121="not found","not found",IF(F121="","","ditto"))))</f>
        <v/>
      </c>
      <c r="G122" s="782" t="str">
        <f>IF($A122="","",IF(NOT($A122=$A121),IFERROR(IF(INDEX('40-15 SCALE LABEL INFO'!J$2:J$65,MATCH($A122,'40-15 SCALE LABEL INFO'!$A$2:$A$65,0))="","",INDEX('40-15 SCALE LABEL INFO'!J$2:J$65,MATCH($A122,'40-15 SCALE LABEL INFO'!$A$2:$A$65,0))),"not found"),IF(G121="not found","not found",IF(G121="","","ditto"))))</f>
        <v/>
      </c>
      <c r="H122" s="775" t="str">
        <f>IF($A122="","",IF(NOT($A122=$A121),IFERROR(IF(INDEX('40-15 SCALE LABEL INFO'!K$2:K$65,MATCH($A122,'40-15 SCALE LABEL INFO'!$A$2:$A$65,0))="","",INDEX('40-15 SCALE LABEL INFO'!K$2:K$65,MATCH($A122,'40-15 SCALE LABEL INFO'!$A$2:$A$65,0))),"not found"),IF(H121="not found","not found",IF(H121="","","ditto"))))</f>
        <v/>
      </c>
    </row>
    <row r="123" spans="1:8" x14ac:dyDescent="0.25">
      <c r="A123" s="770"/>
      <c r="B123" s="770"/>
      <c r="C123" s="770"/>
      <c r="D123" s="770"/>
      <c r="E123" s="778"/>
      <c r="F123" s="781" t="str">
        <f>IF($A123="","",IF(NOT($A123=$A122),IFERROR(IF(INDEX('40-15 SCALE LABEL INFO'!I$2:I$65,MATCH($A123,'40-15 SCALE LABEL INFO'!$A$2:$A$65,0))="","",INDEX('40-15 SCALE LABEL INFO'!I$2:I$65,MATCH($A123,'40-15 SCALE LABEL INFO'!$A$2:$A$65,0))),"not found"),IF(F122="not found","not found",IF(F122="","","ditto"))))</f>
        <v/>
      </c>
      <c r="G123" s="782" t="str">
        <f>IF($A123="","",IF(NOT($A123=$A122),IFERROR(IF(INDEX('40-15 SCALE LABEL INFO'!J$2:J$65,MATCH($A123,'40-15 SCALE LABEL INFO'!$A$2:$A$65,0))="","",INDEX('40-15 SCALE LABEL INFO'!J$2:J$65,MATCH($A123,'40-15 SCALE LABEL INFO'!$A$2:$A$65,0))),"not found"),IF(G122="not found","not found",IF(G122="","","ditto"))))</f>
        <v/>
      </c>
      <c r="H123" s="775" t="str">
        <f>IF($A123="","",IF(NOT($A123=$A122),IFERROR(IF(INDEX('40-15 SCALE LABEL INFO'!K$2:K$65,MATCH($A123,'40-15 SCALE LABEL INFO'!$A$2:$A$65,0))="","",INDEX('40-15 SCALE LABEL INFO'!K$2:K$65,MATCH($A123,'40-15 SCALE LABEL INFO'!$A$2:$A$65,0))),"not found"),IF(H122="not found","not found",IF(H122="","","ditto"))))</f>
        <v/>
      </c>
    </row>
    <row r="124" spans="1:8" x14ac:dyDescent="0.25">
      <c r="A124" s="770"/>
      <c r="B124" s="770"/>
      <c r="C124" s="770"/>
      <c r="D124" s="770"/>
      <c r="E124" s="778"/>
      <c r="F124" s="781" t="str">
        <f>IF($A124="","",IF(NOT($A124=$A123),IFERROR(IF(INDEX('40-15 SCALE LABEL INFO'!I$2:I$65,MATCH($A124,'40-15 SCALE LABEL INFO'!$A$2:$A$65,0))="","",INDEX('40-15 SCALE LABEL INFO'!I$2:I$65,MATCH($A124,'40-15 SCALE LABEL INFO'!$A$2:$A$65,0))),"not found"),IF(F123="not found","not found",IF(F123="","","ditto"))))</f>
        <v/>
      </c>
      <c r="G124" s="782" t="str">
        <f>IF($A124="","",IF(NOT($A124=$A123),IFERROR(IF(INDEX('40-15 SCALE LABEL INFO'!J$2:J$65,MATCH($A124,'40-15 SCALE LABEL INFO'!$A$2:$A$65,0))="","",INDEX('40-15 SCALE LABEL INFO'!J$2:J$65,MATCH($A124,'40-15 SCALE LABEL INFO'!$A$2:$A$65,0))),"not found"),IF(G123="not found","not found",IF(G123="","","ditto"))))</f>
        <v/>
      </c>
      <c r="H124" s="775" t="str">
        <f>IF($A124="","",IF(NOT($A124=$A123),IFERROR(IF(INDEX('40-15 SCALE LABEL INFO'!K$2:K$65,MATCH($A124,'40-15 SCALE LABEL INFO'!$A$2:$A$65,0))="","",INDEX('40-15 SCALE LABEL INFO'!K$2:K$65,MATCH($A124,'40-15 SCALE LABEL INFO'!$A$2:$A$65,0))),"not found"),IF(H123="not found","not found",IF(H123="","","ditto"))))</f>
        <v/>
      </c>
    </row>
    <row r="125" spans="1:8" x14ac:dyDescent="0.25">
      <c r="A125" s="770"/>
      <c r="B125" s="770"/>
      <c r="C125" s="770"/>
      <c r="D125" s="770"/>
      <c r="E125" s="778"/>
      <c r="F125" s="781" t="str">
        <f>IF($A125="","",IF(NOT($A125=$A124),IFERROR(IF(INDEX('40-15 SCALE LABEL INFO'!I$2:I$65,MATCH($A125,'40-15 SCALE LABEL INFO'!$A$2:$A$65,0))="","",INDEX('40-15 SCALE LABEL INFO'!I$2:I$65,MATCH($A125,'40-15 SCALE LABEL INFO'!$A$2:$A$65,0))),"not found"),IF(F124="not found","not found",IF(F124="","","ditto"))))</f>
        <v/>
      </c>
      <c r="G125" s="782" t="str">
        <f>IF($A125="","",IF(NOT($A125=$A124),IFERROR(IF(INDEX('40-15 SCALE LABEL INFO'!J$2:J$65,MATCH($A125,'40-15 SCALE LABEL INFO'!$A$2:$A$65,0))="","",INDEX('40-15 SCALE LABEL INFO'!J$2:J$65,MATCH($A125,'40-15 SCALE LABEL INFO'!$A$2:$A$65,0))),"not found"),IF(G124="not found","not found",IF(G124="","","ditto"))))</f>
        <v/>
      </c>
      <c r="H125" s="775" t="str">
        <f>IF($A125="","",IF(NOT($A125=$A124),IFERROR(IF(INDEX('40-15 SCALE LABEL INFO'!K$2:K$65,MATCH($A125,'40-15 SCALE LABEL INFO'!$A$2:$A$65,0))="","",INDEX('40-15 SCALE LABEL INFO'!K$2:K$65,MATCH($A125,'40-15 SCALE LABEL INFO'!$A$2:$A$65,0))),"not found"),IF(H124="not found","not found",IF(H124="","","ditto"))))</f>
        <v/>
      </c>
    </row>
    <row r="126" spans="1:8" x14ac:dyDescent="0.25">
      <c r="A126" s="770"/>
      <c r="B126" s="770"/>
      <c r="C126" s="770"/>
      <c r="D126" s="770"/>
      <c r="E126" s="778"/>
      <c r="F126" s="781" t="str">
        <f>IF($A126="","",IF(NOT($A126=$A125),IFERROR(IF(INDEX('40-15 SCALE LABEL INFO'!I$2:I$65,MATCH($A126,'40-15 SCALE LABEL INFO'!$A$2:$A$65,0))="","",INDEX('40-15 SCALE LABEL INFO'!I$2:I$65,MATCH($A126,'40-15 SCALE LABEL INFO'!$A$2:$A$65,0))),"not found"),IF(F125="not found","not found",IF(F125="","","ditto"))))</f>
        <v/>
      </c>
      <c r="G126" s="782" t="str">
        <f>IF($A126="","",IF(NOT($A126=$A125),IFERROR(IF(INDEX('40-15 SCALE LABEL INFO'!J$2:J$65,MATCH($A126,'40-15 SCALE LABEL INFO'!$A$2:$A$65,0))="","",INDEX('40-15 SCALE LABEL INFO'!J$2:J$65,MATCH($A126,'40-15 SCALE LABEL INFO'!$A$2:$A$65,0))),"not found"),IF(G125="not found","not found",IF(G125="","","ditto"))))</f>
        <v/>
      </c>
      <c r="H126" s="775" t="str">
        <f>IF($A126="","",IF(NOT($A126=$A125),IFERROR(IF(INDEX('40-15 SCALE LABEL INFO'!K$2:K$65,MATCH($A126,'40-15 SCALE LABEL INFO'!$A$2:$A$65,0))="","",INDEX('40-15 SCALE LABEL INFO'!K$2:K$65,MATCH($A126,'40-15 SCALE LABEL INFO'!$A$2:$A$65,0))),"not found"),IF(H125="not found","not found",IF(H125="","","ditto"))))</f>
        <v/>
      </c>
    </row>
    <row r="127" spans="1:8" x14ac:dyDescent="0.25">
      <c r="A127" s="770"/>
      <c r="B127" s="770"/>
      <c r="C127" s="770"/>
      <c r="D127" s="770"/>
      <c r="E127" s="778"/>
      <c r="F127" s="781" t="str">
        <f>IF($A127="","",IF(NOT($A127=$A126),IFERROR(IF(INDEX('40-15 SCALE LABEL INFO'!I$2:I$65,MATCH($A127,'40-15 SCALE LABEL INFO'!$A$2:$A$65,0))="","",INDEX('40-15 SCALE LABEL INFO'!I$2:I$65,MATCH($A127,'40-15 SCALE LABEL INFO'!$A$2:$A$65,0))),"not found"),IF(F126="not found","not found",IF(F126="","","ditto"))))</f>
        <v/>
      </c>
      <c r="G127" s="782" t="str">
        <f>IF($A127="","",IF(NOT($A127=$A126),IFERROR(IF(INDEX('40-15 SCALE LABEL INFO'!J$2:J$65,MATCH($A127,'40-15 SCALE LABEL INFO'!$A$2:$A$65,0))="","",INDEX('40-15 SCALE LABEL INFO'!J$2:J$65,MATCH($A127,'40-15 SCALE LABEL INFO'!$A$2:$A$65,0))),"not found"),IF(G126="not found","not found",IF(G126="","","ditto"))))</f>
        <v/>
      </c>
      <c r="H127" s="775" t="str">
        <f>IF($A127="","",IF(NOT($A127=$A126),IFERROR(IF(INDEX('40-15 SCALE LABEL INFO'!K$2:K$65,MATCH($A127,'40-15 SCALE LABEL INFO'!$A$2:$A$65,0))="","",INDEX('40-15 SCALE LABEL INFO'!K$2:K$65,MATCH($A127,'40-15 SCALE LABEL INFO'!$A$2:$A$65,0))),"not found"),IF(H126="not found","not found",IF(H126="","","ditto"))))</f>
        <v/>
      </c>
    </row>
    <row r="128" spans="1:8" x14ac:dyDescent="0.25">
      <c r="A128" s="770"/>
      <c r="B128" s="770"/>
      <c r="C128" s="770"/>
      <c r="D128" s="770"/>
      <c r="E128" s="778"/>
      <c r="F128" s="781" t="str">
        <f>IF($A128="","",IF(NOT($A128=$A127),IFERROR(IF(INDEX('40-15 SCALE LABEL INFO'!I$2:I$65,MATCH($A128,'40-15 SCALE LABEL INFO'!$A$2:$A$65,0))="","",INDEX('40-15 SCALE LABEL INFO'!I$2:I$65,MATCH($A128,'40-15 SCALE LABEL INFO'!$A$2:$A$65,0))),"not found"),IF(F127="not found","not found",IF(F127="","","ditto"))))</f>
        <v/>
      </c>
      <c r="G128" s="782" t="str">
        <f>IF($A128="","",IF(NOT($A128=$A127),IFERROR(IF(INDEX('40-15 SCALE LABEL INFO'!J$2:J$65,MATCH($A128,'40-15 SCALE LABEL INFO'!$A$2:$A$65,0))="","",INDEX('40-15 SCALE LABEL INFO'!J$2:J$65,MATCH($A128,'40-15 SCALE LABEL INFO'!$A$2:$A$65,0))),"not found"),IF(G127="not found","not found",IF(G127="","","ditto"))))</f>
        <v/>
      </c>
      <c r="H128" s="775" t="str">
        <f>IF($A128="","",IF(NOT($A128=$A127),IFERROR(IF(INDEX('40-15 SCALE LABEL INFO'!K$2:K$65,MATCH($A128,'40-15 SCALE LABEL INFO'!$A$2:$A$65,0))="","",INDEX('40-15 SCALE LABEL INFO'!K$2:K$65,MATCH($A128,'40-15 SCALE LABEL INFO'!$A$2:$A$65,0))),"not found"),IF(H127="not found","not found",IF(H127="","","ditto"))))</f>
        <v/>
      </c>
    </row>
    <row r="129" spans="1:8" x14ac:dyDescent="0.25">
      <c r="A129" s="770"/>
      <c r="B129" s="770"/>
      <c r="C129" s="770"/>
      <c r="D129" s="770"/>
      <c r="E129" s="778"/>
      <c r="F129" s="781" t="str">
        <f>IF($A129="","",IF(NOT($A129=$A128),IFERROR(IF(INDEX('40-15 SCALE LABEL INFO'!I$2:I$65,MATCH($A129,'40-15 SCALE LABEL INFO'!$A$2:$A$65,0))="","",INDEX('40-15 SCALE LABEL INFO'!I$2:I$65,MATCH($A129,'40-15 SCALE LABEL INFO'!$A$2:$A$65,0))),"not found"),IF(F128="not found","not found",IF(F128="","","ditto"))))</f>
        <v/>
      </c>
      <c r="G129" s="782" t="str">
        <f>IF($A129="","",IF(NOT($A129=$A128),IFERROR(IF(INDEX('40-15 SCALE LABEL INFO'!J$2:J$65,MATCH($A129,'40-15 SCALE LABEL INFO'!$A$2:$A$65,0))="","",INDEX('40-15 SCALE LABEL INFO'!J$2:J$65,MATCH($A129,'40-15 SCALE LABEL INFO'!$A$2:$A$65,0))),"not found"),IF(G128="not found","not found",IF(G128="","","ditto"))))</f>
        <v/>
      </c>
      <c r="H129" s="775" t="str">
        <f>IF($A129="","",IF(NOT($A129=$A128),IFERROR(IF(INDEX('40-15 SCALE LABEL INFO'!K$2:K$65,MATCH($A129,'40-15 SCALE LABEL INFO'!$A$2:$A$65,0))="","",INDEX('40-15 SCALE LABEL INFO'!K$2:K$65,MATCH($A129,'40-15 SCALE LABEL INFO'!$A$2:$A$65,0))),"not found"),IF(H128="not found","not found",IF(H128="","","ditto"))))</f>
        <v/>
      </c>
    </row>
    <row r="130" spans="1:8" x14ac:dyDescent="0.25">
      <c r="A130" s="770"/>
      <c r="B130" s="770"/>
      <c r="C130" s="770"/>
      <c r="D130" s="770"/>
      <c r="E130" s="778"/>
      <c r="F130" s="781" t="str">
        <f>IF($A130="","",IF(NOT($A130=$A129),IFERROR(IF(INDEX('40-15 SCALE LABEL INFO'!I$2:I$65,MATCH($A130,'40-15 SCALE LABEL INFO'!$A$2:$A$65,0))="","",INDEX('40-15 SCALE LABEL INFO'!I$2:I$65,MATCH($A130,'40-15 SCALE LABEL INFO'!$A$2:$A$65,0))),"not found"),IF(F129="not found","not found",IF(F129="","","ditto"))))</f>
        <v/>
      </c>
      <c r="G130" s="782" t="str">
        <f>IF($A130="","",IF(NOT($A130=$A129),IFERROR(IF(INDEX('40-15 SCALE LABEL INFO'!J$2:J$65,MATCH($A130,'40-15 SCALE LABEL INFO'!$A$2:$A$65,0))="","",INDEX('40-15 SCALE LABEL INFO'!J$2:J$65,MATCH($A130,'40-15 SCALE LABEL INFO'!$A$2:$A$65,0))),"not found"),IF(G129="not found","not found",IF(G129="","","ditto"))))</f>
        <v/>
      </c>
      <c r="H130" s="775" t="str">
        <f>IF($A130="","",IF(NOT($A130=$A129),IFERROR(IF(INDEX('40-15 SCALE LABEL INFO'!K$2:K$65,MATCH($A130,'40-15 SCALE LABEL INFO'!$A$2:$A$65,0))="","",INDEX('40-15 SCALE LABEL INFO'!K$2:K$65,MATCH($A130,'40-15 SCALE LABEL INFO'!$A$2:$A$65,0))),"not found"),IF(H129="not found","not found",IF(H129="","","ditto"))))</f>
        <v/>
      </c>
    </row>
    <row r="131" spans="1:8" x14ac:dyDescent="0.25">
      <c r="A131" s="770"/>
      <c r="B131" s="770"/>
      <c r="C131" s="770"/>
      <c r="D131" s="770"/>
      <c r="E131" s="778"/>
      <c r="F131" s="781" t="str">
        <f>IF($A131="","",IF(NOT($A131=$A130),IFERROR(IF(INDEX('40-15 SCALE LABEL INFO'!I$2:I$65,MATCH($A131,'40-15 SCALE LABEL INFO'!$A$2:$A$65,0))="","",INDEX('40-15 SCALE LABEL INFO'!I$2:I$65,MATCH($A131,'40-15 SCALE LABEL INFO'!$A$2:$A$65,0))),"not found"),IF(F130="not found","not found",IF(F130="","","ditto"))))</f>
        <v/>
      </c>
      <c r="G131" s="782" t="str">
        <f>IF($A131="","",IF(NOT($A131=$A130),IFERROR(IF(INDEX('40-15 SCALE LABEL INFO'!J$2:J$65,MATCH($A131,'40-15 SCALE LABEL INFO'!$A$2:$A$65,0))="","",INDEX('40-15 SCALE LABEL INFO'!J$2:J$65,MATCH($A131,'40-15 SCALE LABEL INFO'!$A$2:$A$65,0))),"not found"),IF(G130="not found","not found",IF(G130="","","ditto"))))</f>
        <v/>
      </c>
      <c r="H131" s="775" t="str">
        <f>IF($A131="","",IF(NOT($A131=$A130),IFERROR(IF(INDEX('40-15 SCALE LABEL INFO'!K$2:K$65,MATCH($A131,'40-15 SCALE LABEL INFO'!$A$2:$A$65,0))="","",INDEX('40-15 SCALE LABEL INFO'!K$2:K$65,MATCH($A131,'40-15 SCALE LABEL INFO'!$A$2:$A$65,0))),"not found"),IF(H130="not found","not found",IF(H130="","","ditto"))))</f>
        <v/>
      </c>
    </row>
    <row r="132" spans="1:8" x14ac:dyDescent="0.25">
      <c r="A132" s="770"/>
      <c r="B132" s="770"/>
      <c r="C132" s="770"/>
      <c r="D132" s="770"/>
      <c r="E132" s="778"/>
      <c r="F132" s="781" t="str">
        <f>IF($A132="","",IF(NOT($A132=$A131),IFERROR(IF(INDEX('40-15 SCALE LABEL INFO'!I$2:I$65,MATCH($A132,'40-15 SCALE LABEL INFO'!$A$2:$A$65,0))="","",INDEX('40-15 SCALE LABEL INFO'!I$2:I$65,MATCH($A132,'40-15 SCALE LABEL INFO'!$A$2:$A$65,0))),"not found"),IF(F131="not found","not found",IF(F131="","","ditto"))))</f>
        <v/>
      </c>
      <c r="G132" s="782" t="str">
        <f>IF($A132="","",IF(NOT($A132=$A131),IFERROR(IF(INDEX('40-15 SCALE LABEL INFO'!J$2:J$65,MATCH($A132,'40-15 SCALE LABEL INFO'!$A$2:$A$65,0))="","",INDEX('40-15 SCALE LABEL INFO'!J$2:J$65,MATCH($A132,'40-15 SCALE LABEL INFO'!$A$2:$A$65,0))),"not found"),IF(G131="not found","not found",IF(G131="","","ditto"))))</f>
        <v/>
      </c>
      <c r="H132" s="775" t="str">
        <f>IF($A132="","",IF(NOT($A132=$A131),IFERROR(IF(INDEX('40-15 SCALE LABEL INFO'!K$2:K$65,MATCH($A132,'40-15 SCALE LABEL INFO'!$A$2:$A$65,0))="","",INDEX('40-15 SCALE LABEL INFO'!K$2:K$65,MATCH($A132,'40-15 SCALE LABEL INFO'!$A$2:$A$65,0))),"not found"),IF(H131="not found","not found",IF(H131="","","ditto"))))</f>
        <v/>
      </c>
    </row>
    <row r="133" spans="1:8" x14ac:dyDescent="0.25">
      <c r="A133" s="770"/>
      <c r="B133" s="770"/>
      <c r="C133" s="770"/>
      <c r="D133" s="770"/>
      <c r="E133" s="778"/>
      <c r="F133" s="781" t="str">
        <f>IF($A133="","",IF(NOT($A133=$A132),IFERROR(IF(INDEX('40-15 SCALE LABEL INFO'!I$2:I$65,MATCH($A133,'40-15 SCALE LABEL INFO'!$A$2:$A$65,0))="","",INDEX('40-15 SCALE LABEL INFO'!I$2:I$65,MATCH($A133,'40-15 SCALE LABEL INFO'!$A$2:$A$65,0))),"not found"),IF(F132="not found","not found",IF(F132="","","ditto"))))</f>
        <v/>
      </c>
      <c r="G133" s="782" t="str">
        <f>IF($A133="","",IF(NOT($A133=$A132),IFERROR(IF(INDEX('40-15 SCALE LABEL INFO'!J$2:J$65,MATCH($A133,'40-15 SCALE LABEL INFO'!$A$2:$A$65,0))="","",INDEX('40-15 SCALE LABEL INFO'!J$2:J$65,MATCH($A133,'40-15 SCALE LABEL INFO'!$A$2:$A$65,0))),"not found"),IF(G132="not found","not found",IF(G132="","","ditto"))))</f>
        <v/>
      </c>
      <c r="H133" s="775" t="str">
        <f>IF($A133="","",IF(NOT($A133=$A132),IFERROR(IF(INDEX('40-15 SCALE LABEL INFO'!K$2:K$65,MATCH($A133,'40-15 SCALE LABEL INFO'!$A$2:$A$65,0))="","",INDEX('40-15 SCALE LABEL INFO'!K$2:K$65,MATCH($A133,'40-15 SCALE LABEL INFO'!$A$2:$A$65,0))),"not found"),IF(H132="not found","not found",IF(H132="","","ditto"))))</f>
        <v/>
      </c>
    </row>
    <row r="134" spans="1:8" x14ac:dyDescent="0.25">
      <c r="A134" s="770"/>
      <c r="B134" s="770"/>
      <c r="C134" s="770"/>
      <c r="D134" s="770"/>
      <c r="E134" s="778"/>
      <c r="F134" s="781" t="str">
        <f>IF($A134="","",IF(NOT($A134=$A133),IFERROR(IF(INDEX('40-15 SCALE LABEL INFO'!I$2:I$65,MATCH($A134,'40-15 SCALE LABEL INFO'!$A$2:$A$65,0))="","",INDEX('40-15 SCALE LABEL INFO'!I$2:I$65,MATCH($A134,'40-15 SCALE LABEL INFO'!$A$2:$A$65,0))),"not found"),IF(F133="not found","not found",IF(F133="","","ditto"))))</f>
        <v/>
      </c>
      <c r="G134" s="782" t="str">
        <f>IF($A134="","",IF(NOT($A134=$A133),IFERROR(IF(INDEX('40-15 SCALE LABEL INFO'!J$2:J$65,MATCH($A134,'40-15 SCALE LABEL INFO'!$A$2:$A$65,0))="","",INDEX('40-15 SCALE LABEL INFO'!J$2:J$65,MATCH($A134,'40-15 SCALE LABEL INFO'!$A$2:$A$65,0))),"not found"),IF(G133="not found","not found",IF(G133="","","ditto"))))</f>
        <v/>
      </c>
      <c r="H134" s="775" t="str">
        <f>IF($A134="","",IF(NOT($A134=$A133),IFERROR(IF(INDEX('40-15 SCALE LABEL INFO'!K$2:K$65,MATCH($A134,'40-15 SCALE LABEL INFO'!$A$2:$A$65,0))="","",INDEX('40-15 SCALE LABEL INFO'!K$2:K$65,MATCH($A134,'40-15 SCALE LABEL INFO'!$A$2:$A$65,0))),"not found"),IF(H133="not found","not found",IF(H133="","","ditto"))))</f>
        <v/>
      </c>
    </row>
    <row r="135" spans="1:8" x14ac:dyDescent="0.25">
      <c r="A135" s="770"/>
      <c r="B135" s="770"/>
      <c r="C135" s="770"/>
      <c r="D135" s="770"/>
      <c r="E135" s="778"/>
      <c r="F135" s="781" t="str">
        <f>IF($A135="","",IF(NOT($A135=$A134),IFERROR(IF(INDEX('40-15 SCALE LABEL INFO'!I$2:I$65,MATCH($A135,'40-15 SCALE LABEL INFO'!$A$2:$A$65,0))="","",INDEX('40-15 SCALE LABEL INFO'!I$2:I$65,MATCH($A135,'40-15 SCALE LABEL INFO'!$A$2:$A$65,0))),"not found"),IF(F134="not found","not found",IF(F134="","","ditto"))))</f>
        <v/>
      </c>
      <c r="G135" s="782" t="str">
        <f>IF($A135="","",IF(NOT($A135=$A134),IFERROR(IF(INDEX('40-15 SCALE LABEL INFO'!J$2:J$65,MATCH($A135,'40-15 SCALE LABEL INFO'!$A$2:$A$65,0))="","",INDEX('40-15 SCALE LABEL INFO'!J$2:J$65,MATCH($A135,'40-15 SCALE LABEL INFO'!$A$2:$A$65,0))),"not found"),IF(G134="not found","not found",IF(G134="","","ditto"))))</f>
        <v/>
      </c>
      <c r="H135" s="775" t="str">
        <f>IF($A135="","",IF(NOT($A135=$A134),IFERROR(IF(INDEX('40-15 SCALE LABEL INFO'!K$2:K$65,MATCH($A135,'40-15 SCALE LABEL INFO'!$A$2:$A$65,0))="","",INDEX('40-15 SCALE LABEL INFO'!K$2:K$65,MATCH($A135,'40-15 SCALE LABEL INFO'!$A$2:$A$65,0))),"not found"),IF(H134="not found","not found",IF(H134="","","ditto"))))</f>
        <v/>
      </c>
    </row>
    <row r="136" spans="1:8" x14ac:dyDescent="0.25">
      <c r="A136" s="770"/>
      <c r="B136" s="770"/>
      <c r="C136" s="770"/>
      <c r="D136" s="770"/>
      <c r="E136" s="778"/>
      <c r="F136" s="781" t="str">
        <f>IF($A136="","",IF(NOT($A136=$A135),IFERROR(IF(INDEX('40-15 SCALE LABEL INFO'!I$2:I$65,MATCH($A136,'40-15 SCALE LABEL INFO'!$A$2:$A$65,0))="","",INDEX('40-15 SCALE LABEL INFO'!I$2:I$65,MATCH($A136,'40-15 SCALE LABEL INFO'!$A$2:$A$65,0))),"not found"),IF(F135="not found","not found",IF(F135="","","ditto"))))</f>
        <v/>
      </c>
      <c r="G136" s="782" t="str">
        <f>IF($A136="","",IF(NOT($A136=$A135),IFERROR(IF(INDEX('40-15 SCALE LABEL INFO'!J$2:J$65,MATCH($A136,'40-15 SCALE LABEL INFO'!$A$2:$A$65,0))="","",INDEX('40-15 SCALE LABEL INFO'!J$2:J$65,MATCH($A136,'40-15 SCALE LABEL INFO'!$A$2:$A$65,0))),"not found"),IF(G135="not found","not found",IF(G135="","","ditto"))))</f>
        <v/>
      </c>
      <c r="H136" s="775" t="str">
        <f>IF($A136="","",IF(NOT($A136=$A135),IFERROR(IF(INDEX('40-15 SCALE LABEL INFO'!K$2:K$65,MATCH($A136,'40-15 SCALE LABEL INFO'!$A$2:$A$65,0))="","",INDEX('40-15 SCALE LABEL INFO'!K$2:K$65,MATCH($A136,'40-15 SCALE LABEL INFO'!$A$2:$A$65,0))),"not found"),IF(H135="not found","not found",IF(H135="","","ditto"))))</f>
        <v/>
      </c>
    </row>
    <row r="137" spans="1:8" x14ac:dyDescent="0.25">
      <c r="A137" s="770"/>
      <c r="B137" s="770"/>
      <c r="C137" s="770"/>
      <c r="D137" s="770"/>
      <c r="E137" s="778"/>
      <c r="F137" s="781" t="str">
        <f>IF($A137="","",IF(NOT($A137=$A136),IFERROR(IF(INDEX('40-15 SCALE LABEL INFO'!I$2:I$65,MATCH($A137,'40-15 SCALE LABEL INFO'!$A$2:$A$65,0))="","",INDEX('40-15 SCALE LABEL INFO'!I$2:I$65,MATCH($A137,'40-15 SCALE LABEL INFO'!$A$2:$A$65,0))),"not found"),IF(F136="not found","not found",IF(F136="","","ditto"))))</f>
        <v/>
      </c>
      <c r="G137" s="782" t="str">
        <f>IF($A137="","",IF(NOT($A137=$A136),IFERROR(IF(INDEX('40-15 SCALE LABEL INFO'!J$2:J$65,MATCH($A137,'40-15 SCALE LABEL INFO'!$A$2:$A$65,0))="","",INDEX('40-15 SCALE LABEL INFO'!J$2:J$65,MATCH($A137,'40-15 SCALE LABEL INFO'!$A$2:$A$65,0))),"not found"),IF(G136="not found","not found",IF(G136="","","ditto"))))</f>
        <v/>
      </c>
      <c r="H137" s="775" t="str">
        <f>IF($A137="","",IF(NOT($A137=$A136),IFERROR(IF(INDEX('40-15 SCALE LABEL INFO'!K$2:K$65,MATCH($A137,'40-15 SCALE LABEL INFO'!$A$2:$A$65,0))="","",INDEX('40-15 SCALE LABEL INFO'!K$2:K$65,MATCH($A137,'40-15 SCALE LABEL INFO'!$A$2:$A$65,0))),"not found"),IF(H136="not found","not found",IF(H136="","","ditto"))))</f>
        <v/>
      </c>
    </row>
    <row r="138" spans="1:8" x14ac:dyDescent="0.25">
      <c r="A138" s="770"/>
      <c r="B138" s="770"/>
      <c r="C138" s="770"/>
      <c r="D138" s="770"/>
      <c r="E138" s="778"/>
      <c r="F138" s="781" t="str">
        <f>IF($A138="","",IF(NOT($A138=$A137),IFERROR(IF(INDEX('40-15 SCALE LABEL INFO'!I$2:I$65,MATCH($A138,'40-15 SCALE LABEL INFO'!$A$2:$A$65,0))="","",INDEX('40-15 SCALE LABEL INFO'!I$2:I$65,MATCH($A138,'40-15 SCALE LABEL INFO'!$A$2:$A$65,0))),"not found"),IF(F137="not found","not found",IF(F137="","","ditto"))))</f>
        <v/>
      </c>
      <c r="G138" s="782" t="str">
        <f>IF($A138="","",IF(NOT($A138=$A137),IFERROR(IF(INDEX('40-15 SCALE LABEL INFO'!J$2:J$65,MATCH($A138,'40-15 SCALE LABEL INFO'!$A$2:$A$65,0))="","",INDEX('40-15 SCALE LABEL INFO'!J$2:J$65,MATCH($A138,'40-15 SCALE LABEL INFO'!$A$2:$A$65,0))),"not found"),IF(G137="not found","not found",IF(G137="","","ditto"))))</f>
        <v/>
      </c>
      <c r="H138" s="775" t="str">
        <f>IF($A138="","",IF(NOT($A138=$A137),IFERROR(IF(INDEX('40-15 SCALE LABEL INFO'!K$2:K$65,MATCH($A138,'40-15 SCALE LABEL INFO'!$A$2:$A$65,0))="","",INDEX('40-15 SCALE LABEL INFO'!K$2:K$65,MATCH($A138,'40-15 SCALE LABEL INFO'!$A$2:$A$65,0))),"not found"),IF(H137="not found","not found",IF(H137="","","ditto"))))</f>
        <v/>
      </c>
    </row>
    <row r="139" spans="1:8" x14ac:dyDescent="0.25">
      <c r="A139" s="770"/>
      <c r="B139" s="770"/>
      <c r="C139" s="770"/>
      <c r="D139" s="770"/>
      <c r="E139" s="778"/>
      <c r="F139" s="781" t="str">
        <f>IF($A139="","",IF(NOT($A139=$A138),IFERROR(IF(INDEX('40-15 SCALE LABEL INFO'!I$2:I$65,MATCH($A139,'40-15 SCALE LABEL INFO'!$A$2:$A$65,0))="","",INDEX('40-15 SCALE LABEL INFO'!I$2:I$65,MATCH($A139,'40-15 SCALE LABEL INFO'!$A$2:$A$65,0))),"not found"),IF(F138="not found","not found",IF(F138="","","ditto"))))</f>
        <v/>
      </c>
      <c r="G139" s="782" t="str">
        <f>IF($A139="","",IF(NOT($A139=$A138),IFERROR(IF(INDEX('40-15 SCALE LABEL INFO'!J$2:J$65,MATCH($A139,'40-15 SCALE LABEL INFO'!$A$2:$A$65,0))="","",INDEX('40-15 SCALE LABEL INFO'!J$2:J$65,MATCH($A139,'40-15 SCALE LABEL INFO'!$A$2:$A$65,0))),"not found"),IF(G138="not found","not found",IF(G138="","","ditto"))))</f>
        <v/>
      </c>
      <c r="H139" s="775" t="str">
        <f>IF($A139="","",IF(NOT($A139=$A138),IFERROR(IF(INDEX('40-15 SCALE LABEL INFO'!K$2:K$65,MATCH($A139,'40-15 SCALE LABEL INFO'!$A$2:$A$65,0))="","",INDEX('40-15 SCALE LABEL INFO'!K$2:K$65,MATCH($A139,'40-15 SCALE LABEL INFO'!$A$2:$A$65,0))),"not found"),IF(H138="not found","not found",IF(H138="","","ditto"))))</f>
        <v/>
      </c>
    </row>
    <row r="140" spans="1:8" x14ac:dyDescent="0.25">
      <c r="A140" s="770"/>
      <c r="B140" s="770"/>
      <c r="C140" s="770"/>
      <c r="D140" s="770"/>
      <c r="E140" s="778"/>
      <c r="F140" s="781" t="str">
        <f>IF($A140="","",IF(NOT($A140=$A139),IFERROR(IF(INDEX('40-15 SCALE LABEL INFO'!I$2:I$65,MATCH($A140,'40-15 SCALE LABEL INFO'!$A$2:$A$65,0))="","",INDEX('40-15 SCALE LABEL INFO'!I$2:I$65,MATCH($A140,'40-15 SCALE LABEL INFO'!$A$2:$A$65,0))),"not found"),IF(F139="not found","not found",IF(F139="","","ditto"))))</f>
        <v/>
      </c>
      <c r="G140" s="782" t="str">
        <f>IF($A140="","",IF(NOT($A140=$A139),IFERROR(IF(INDEX('40-15 SCALE LABEL INFO'!J$2:J$65,MATCH($A140,'40-15 SCALE LABEL INFO'!$A$2:$A$65,0))="","",INDEX('40-15 SCALE LABEL INFO'!J$2:J$65,MATCH($A140,'40-15 SCALE LABEL INFO'!$A$2:$A$65,0))),"not found"),IF(G139="not found","not found",IF(G139="","","ditto"))))</f>
        <v/>
      </c>
      <c r="H140" s="775" t="str">
        <f>IF($A140="","",IF(NOT($A140=$A139),IFERROR(IF(INDEX('40-15 SCALE LABEL INFO'!K$2:K$65,MATCH($A140,'40-15 SCALE LABEL INFO'!$A$2:$A$65,0))="","",INDEX('40-15 SCALE LABEL INFO'!K$2:K$65,MATCH($A140,'40-15 SCALE LABEL INFO'!$A$2:$A$65,0))),"not found"),IF(H139="not found","not found",IF(H139="","","ditto"))))</f>
        <v/>
      </c>
    </row>
    <row r="141" spans="1:8" x14ac:dyDescent="0.25">
      <c r="A141" s="770"/>
      <c r="B141" s="770"/>
      <c r="C141" s="770"/>
      <c r="D141" s="770"/>
      <c r="E141" s="778"/>
      <c r="F141" s="781" t="str">
        <f>IF($A141="","",IF(NOT($A141=$A140),IFERROR(IF(INDEX('40-15 SCALE LABEL INFO'!I$2:I$65,MATCH($A141,'40-15 SCALE LABEL INFO'!$A$2:$A$65,0))="","",INDEX('40-15 SCALE LABEL INFO'!I$2:I$65,MATCH($A141,'40-15 SCALE LABEL INFO'!$A$2:$A$65,0))),"not found"),IF(F140="not found","not found",IF(F140="","","ditto"))))</f>
        <v/>
      </c>
      <c r="G141" s="782" t="str">
        <f>IF($A141="","",IF(NOT($A141=$A140),IFERROR(IF(INDEX('40-15 SCALE LABEL INFO'!J$2:J$65,MATCH($A141,'40-15 SCALE LABEL INFO'!$A$2:$A$65,0))="","",INDEX('40-15 SCALE LABEL INFO'!J$2:J$65,MATCH($A141,'40-15 SCALE LABEL INFO'!$A$2:$A$65,0))),"not found"),IF(G140="not found","not found",IF(G140="","","ditto"))))</f>
        <v/>
      </c>
      <c r="H141" s="775" t="str">
        <f>IF($A141="","",IF(NOT($A141=$A140),IFERROR(IF(INDEX('40-15 SCALE LABEL INFO'!K$2:K$65,MATCH($A141,'40-15 SCALE LABEL INFO'!$A$2:$A$65,0))="","",INDEX('40-15 SCALE LABEL INFO'!K$2:K$65,MATCH($A141,'40-15 SCALE LABEL INFO'!$A$2:$A$65,0))),"not found"),IF(H140="not found","not found",IF(H140="","","ditto"))))</f>
        <v/>
      </c>
    </row>
    <row r="142" spans="1:8" x14ac:dyDescent="0.25">
      <c r="A142" s="770"/>
      <c r="B142" s="770"/>
      <c r="C142" s="770"/>
      <c r="D142" s="770"/>
      <c r="E142" s="778"/>
      <c r="F142" s="781" t="str">
        <f>IF($A142="","",IF(NOT($A142=$A141),IFERROR(IF(INDEX('40-15 SCALE LABEL INFO'!I$2:I$65,MATCH($A142,'40-15 SCALE LABEL INFO'!$A$2:$A$65,0))="","",INDEX('40-15 SCALE LABEL INFO'!I$2:I$65,MATCH($A142,'40-15 SCALE LABEL INFO'!$A$2:$A$65,0))),"not found"),IF(F141="not found","not found",IF(F141="","","ditto"))))</f>
        <v/>
      </c>
      <c r="G142" s="782" t="str">
        <f>IF($A142="","",IF(NOT($A142=$A141),IFERROR(IF(INDEX('40-15 SCALE LABEL INFO'!J$2:J$65,MATCH($A142,'40-15 SCALE LABEL INFO'!$A$2:$A$65,0))="","",INDEX('40-15 SCALE LABEL INFO'!J$2:J$65,MATCH($A142,'40-15 SCALE LABEL INFO'!$A$2:$A$65,0))),"not found"),IF(G141="not found","not found",IF(G141="","","ditto"))))</f>
        <v/>
      </c>
      <c r="H142" s="775" t="str">
        <f>IF($A142="","",IF(NOT($A142=$A141),IFERROR(IF(INDEX('40-15 SCALE LABEL INFO'!K$2:K$65,MATCH($A142,'40-15 SCALE LABEL INFO'!$A$2:$A$65,0))="","",INDEX('40-15 SCALE LABEL INFO'!K$2:K$65,MATCH($A142,'40-15 SCALE LABEL INFO'!$A$2:$A$65,0))),"not found"),IF(H141="not found","not found",IF(H141="","","ditto"))))</f>
        <v/>
      </c>
    </row>
    <row r="143" spans="1:8" x14ac:dyDescent="0.25">
      <c r="A143" s="770"/>
      <c r="B143" s="770"/>
      <c r="C143" s="770"/>
      <c r="D143" s="770"/>
      <c r="E143" s="778"/>
      <c r="F143" s="781" t="str">
        <f>IF($A143="","",IF(NOT($A143=$A142),IFERROR(IF(INDEX('40-15 SCALE LABEL INFO'!I$2:I$65,MATCH($A143,'40-15 SCALE LABEL INFO'!$A$2:$A$65,0))="","",INDEX('40-15 SCALE LABEL INFO'!I$2:I$65,MATCH($A143,'40-15 SCALE LABEL INFO'!$A$2:$A$65,0))),"not found"),IF(F142="not found","not found",IF(F142="","","ditto"))))</f>
        <v/>
      </c>
      <c r="G143" s="782" t="str">
        <f>IF($A143="","",IF(NOT($A143=$A142),IFERROR(IF(INDEX('40-15 SCALE LABEL INFO'!J$2:J$65,MATCH($A143,'40-15 SCALE LABEL INFO'!$A$2:$A$65,0))="","",INDEX('40-15 SCALE LABEL INFO'!J$2:J$65,MATCH($A143,'40-15 SCALE LABEL INFO'!$A$2:$A$65,0))),"not found"),IF(G142="not found","not found",IF(G142="","","ditto"))))</f>
        <v/>
      </c>
      <c r="H143" s="775" t="str">
        <f>IF($A143="","",IF(NOT($A143=$A142),IFERROR(IF(INDEX('40-15 SCALE LABEL INFO'!K$2:K$65,MATCH($A143,'40-15 SCALE LABEL INFO'!$A$2:$A$65,0))="","",INDEX('40-15 SCALE LABEL INFO'!K$2:K$65,MATCH($A143,'40-15 SCALE LABEL INFO'!$A$2:$A$65,0))),"not found"),IF(H142="not found","not found",IF(H142="","","ditto"))))</f>
        <v/>
      </c>
    </row>
    <row r="144" spans="1:8" x14ac:dyDescent="0.25">
      <c r="A144" s="770"/>
      <c r="B144" s="770"/>
      <c r="C144" s="770"/>
      <c r="D144" s="770"/>
      <c r="E144" s="778"/>
      <c r="F144" s="781" t="str">
        <f>IF($A144="","",IF(NOT($A144=$A143),IFERROR(IF(INDEX('40-15 SCALE LABEL INFO'!I$2:I$65,MATCH($A144,'40-15 SCALE LABEL INFO'!$A$2:$A$65,0))="","",INDEX('40-15 SCALE LABEL INFO'!I$2:I$65,MATCH($A144,'40-15 SCALE LABEL INFO'!$A$2:$A$65,0))),"not found"),IF(F143="not found","not found",IF(F143="","","ditto"))))</f>
        <v/>
      </c>
      <c r="G144" s="782" t="str">
        <f>IF($A144="","",IF(NOT($A144=$A143),IFERROR(IF(INDEX('40-15 SCALE LABEL INFO'!J$2:J$65,MATCH($A144,'40-15 SCALE LABEL INFO'!$A$2:$A$65,0))="","",INDEX('40-15 SCALE LABEL INFO'!J$2:J$65,MATCH($A144,'40-15 SCALE LABEL INFO'!$A$2:$A$65,0))),"not found"),IF(G143="not found","not found",IF(G143="","","ditto"))))</f>
        <v/>
      </c>
      <c r="H144" s="775" t="str">
        <f>IF($A144="","",IF(NOT($A144=$A143),IFERROR(IF(INDEX('40-15 SCALE LABEL INFO'!K$2:K$65,MATCH($A144,'40-15 SCALE LABEL INFO'!$A$2:$A$65,0))="","",INDEX('40-15 SCALE LABEL INFO'!K$2:K$65,MATCH($A144,'40-15 SCALE LABEL INFO'!$A$2:$A$65,0))),"not found"),IF(H143="not found","not found",IF(H143="","","ditto"))))</f>
        <v/>
      </c>
    </row>
    <row r="145" spans="1:8" x14ac:dyDescent="0.25">
      <c r="A145" s="770"/>
      <c r="B145" s="770"/>
      <c r="C145" s="770"/>
      <c r="D145" s="770"/>
      <c r="E145" s="778"/>
      <c r="F145" s="781" t="str">
        <f>IF($A145="","",IF(NOT($A145=$A144),IFERROR(IF(INDEX('40-15 SCALE LABEL INFO'!I$2:I$65,MATCH($A145,'40-15 SCALE LABEL INFO'!$A$2:$A$65,0))="","",INDEX('40-15 SCALE LABEL INFO'!I$2:I$65,MATCH($A145,'40-15 SCALE LABEL INFO'!$A$2:$A$65,0))),"not found"),IF(F144="not found","not found",IF(F144="","","ditto"))))</f>
        <v/>
      </c>
      <c r="G145" s="782" t="str">
        <f>IF($A145="","",IF(NOT($A145=$A144),IFERROR(IF(INDEX('40-15 SCALE LABEL INFO'!J$2:J$65,MATCH($A145,'40-15 SCALE LABEL INFO'!$A$2:$A$65,0))="","",INDEX('40-15 SCALE LABEL INFO'!J$2:J$65,MATCH($A145,'40-15 SCALE LABEL INFO'!$A$2:$A$65,0))),"not found"),IF(G144="not found","not found",IF(G144="","","ditto"))))</f>
        <v/>
      </c>
      <c r="H145" s="775" t="str">
        <f>IF($A145="","",IF(NOT($A145=$A144),IFERROR(IF(INDEX('40-15 SCALE LABEL INFO'!K$2:K$65,MATCH($A145,'40-15 SCALE LABEL INFO'!$A$2:$A$65,0))="","",INDEX('40-15 SCALE LABEL INFO'!K$2:K$65,MATCH($A145,'40-15 SCALE LABEL INFO'!$A$2:$A$65,0))),"not found"),IF(H144="not found","not found",IF(H144="","","ditto"))))</f>
        <v/>
      </c>
    </row>
    <row r="146" spans="1:8" x14ac:dyDescent="0.25">
      <c r="A146" s="770"/>
      <c r="B146" s="770"/>
      <c r="C146" s="770"/>
      <c r="D146" s="770"/>
      <c r="E146" s="778"/>
      <c r="F146" s="781" t="str">
        <f>IF($A146="","",IF(NOT($A146=$A145),IFERROR(IF(INDEX('40-15 SCALE LABEL INFO'!I$2:I$65,MATCH($A146,'40-15 SCALE LABEL INFO'!$A$2:$A$65,0))="","",INDEX('40-15 SCALE LABEL INFO'!I$2:I$65,MATCH($A146,'40-15 SCALE LABEL INFO'!$A$2:$A$65,0))),"not found"),IF(F145="not found","not found",IF(F145="","","ditto"))))</f>
        <v/>
      </c>
      <c r="G146" s="782" t="str">
        <f>IF($A146="","",IF(NOT($A146=$A145),IFERROR(IF(INDEX('40-15 SCALE LABEL INFO'!J$2:J$65,MATCH($A146,'40-15 SCALE LABEL INFO'!$A$2:$A$65,0))="","",INDEX('40-15 SCALE LABEL INFO'!J$2:J$65,MATCH($A146,'40-15 SCALE LABEL INFO'!$A$2:$A$65,0))),"not found"),IF(G145="not found","not found",IF(G145="","","ditto"))))</f>
        <v/>
      </c>
      <c r="H146" s="775" t="str">
        <f>IF($A146="","",IF(NOT($A146=$A145),IFERROR(IF(INDEX('40-15 SCALE LABEL INFO'!K$2:K$65,MATCH($A146,'40-15 SCALE LABEL INFO'!$A$2:$A$65,0))="","",INDEX('40-15 SCALE LABEL INFO'!K$2:K$65,MATCH($A146,'40-15 SCALE LABEL INFO'!$A$2:$A$65,0))),"not found"),IF(H145="not found","not found",IF(H145="","","ditto"))))</f>
        <v/>
      </c>
    </row>
    <row r="147" spans="1:8" x14ac:dyDescent="0.25">
      <c r="A147" s="770"/>
      <c r="B147" s="770"/>
      <c r="C147" s="770"/>
      <c r="D147" s="770"/>
      <c r="E147" s="778"/>
      <c r="F147" s="781" t="str">
        <f>IF($A147="","",IF(NOT($A147=$A146),IFERROR(IF(INDEX('40-15 SCALE LABEL INFO'!I$2:I$65,MATCH($A147,'40-15 SCALE LABEL INFO'!$A$2:$A$65,0))="","",INDEX('40-15 SCALE LABEL INFO'!I$2:I$65,MATCH($A147,'40-15 SCALE LABEL INFO'!$A$2:$A$65,0))),"not found"),IF(F146="not found","not found",IF(F146="","","ditto"))))</f>
        <v/>
      </c>
      <c r="G147" s="782" t="str">
        <f>IF($A147="","",IF(NOT($A147=$A146),IFERROR(IF(INDEX('40-15 SCALE LABEL INFO'!J$2:J$65,MATCH($A147,'40-15 SCALE LABEL INFO'!$A$2:$A$65,0))="","",INDEX('40-15 SCALE LABEL INFO'!J$2:J$65,MATCH($A147,'40-15 SCALE LABEL INFO'!$A$2:$A$65,0))),"not found"),IF(G146="not found","not found",IF(G146="","","ditto"))))</f>
        <v/>
      </c>
      <c r="H147" s="775" t="str">
        <f>IF($A147="","",IF(NOT($A147=$A146),IFERROR(IF(INDEX('40-15 SCALE LABEL INFO'!K$2:K$65,MATCH($A147,'40-15 SCALE LABEL INFO'!$A$2:$A$65,0))="","",INDEX('40-15 SCALE LABEL INFO'!K$2:K$65,MATCH($A147,'40-15 SCALE LABEL INFO'!$A$2:$A$65,0))),"not found"),IF(H146="not found","not found",IF(H146="","","ditto"))))</f>
        <v/>
      </c>
    </row>
    <row r="148" spans="1:8" x14ac:dyDescent="0.25">
      <c r="A148" s="770"/>
      <c r="B148" s="770"/>
      <c r="C148" s="770"/>
      <c r="D148" s="770"/>
      <c r="E148" s="778"/>
      <c r="F148" s="781" t="str">
        <f>IF($A148="","",IF(NOT($A148=$A147),IFERROR(IF(INDEX('40-15 SCALE LABEL INFO'!I$2:I$65,MATCH($A148,'40-15 SCALE LABEL INFO'!$A$2:$A$65,0))="","",INDEX('40-15 SCALE LABEL INFO'!I$2:I$65,MATCH($A148,'40-15 SCALE LABEL INFO'!$A$2:$A$65,0))),"not found"),IF(F147="not found","not found",IF(F147="","","ditto"))))</f>
        <v/>
      </c>
      <c r="G148" s="782" t="str">
        <f>IF($A148="","",IF(NOT($A148=$A147),IFERROR(IF(INDEX('40-15 SCALE LABEL INFO'!J$2:J$65,MATCH($A148,'40-15 SCALE LABEL INFO'!$A$2:$A$65,0))="","",INDEX('40-15 SCALE LABEL INFO'!J$2:J$65,MATCH($A148,'40-15 SCALE LABEL INFO'!$A$2:$A$65,0))),"not found"),IF(G147="not found","not found",IF(G147="","","ditto"))))</f>
        <v/>
      </c>
      <c r="H148" s="775" t="str">
        <f>IF($A148="","",IF(NOT($A148=$A147),IFERROR(IF(INDEX('40-15 SCALE LABEL INFO'!K$2:K$65,MATCH($A148,'40-15 SCALE LABEL INFO'!$A$2:$A$65,0))="","",INDEX('40-15 SCALE LABEL INFO'!K$2:K$65,MATCH($A148,'40-15 SCALE LABEL INFO'!$A$2:$A$65,0))),"not found"),IF(H147="not found","not found",IF(H147="","","ditto"))))</f>
        <v/>
      </c>
    </row>
    <row r="149" spans="1:8" x14ac:dyDescent="0.25">
      <c r="A149" s="770"/>
      <c r="B149" s="770"/>
      <c r="C149" s="770"/>
      <c r="D149" s="770"/>
      <c r="E149" s="778"/>
      <c r="F149" s="781" t="str">
        <f>IF($A149="","",IF(NOT($A149=$A148),IFERROR(IF(INDEX('40-15 SCALE LABEL INFO'!I$2:I$65,MATCH($A149,'40-15 SCALE LABEL INFO'!$A$2:$A$65,0))="","",INDEX('40-15 SCALE LABEL INFO'!I$2:I$65,MATCH($A149,'40-15 SCALE LABEL INFO'!$A$2:$A$65,0))),"not found"),IF(F148="not found","not found",IF(F148="","","ditto"))))</f>
        <v/>
      </c>
      <c r="G149" s="782" t="str">
        <f>IF($A149="","",IF(NOT($A149=$A148),IFERROR(IF(INDEX('40-15 SCALE LABEL INFO'!J$2:J$65,MATCH($A149,'40-15 SCALE LABEL INFO'!$A$2:$A$65,0))="","",INDEX('40-15 SCALE LABEL INFO'!J$2:J$65,MATCH($A149,'40-15 SCALE LABEL INFO'!$A$2:$A$65,0))),"not found"),IF(G148="not found","not found",IF(G148="","","ditto"))))</f>
        <v/>
      </c>
      <c r="H149" s="775" t="str">
        <f>IF($A149="","",IF(NOT($A149=$A148),IFERROR(IF(INDEX('40-15 SCALE LABEL INFO'!K$2:K$65,MATCH($A149,'40-15 SCALE LABEL INFO'!$A$2:$A$65,0))="","",INDEX('40-15 SCALE LABEL INFO'!K$2:K$65,MATCH($A149,'40-15 SCALE LABEL INFO'!$A$2:$A$65,0))),"not found"),IF(H148="not found","not found",IF(H148="","","ditto"))))</f>
        <v/>
      </c>
    </row>
    <row r="150" spans="1:8" x14ac:dyDescent="0.25">
      <c r="A150" s="770"/>
      <c r="B150" s="770"/>
      <c r="C150" s="770"/>
      <c r="D150" s="770"/>
      <c r="E150" s="778"/>
      <c r="F150" s="781" t="str">
        <f>IF($A150="","",IF(NOT($A150=$A149),IFERROR(IF(INDEX('40-15 SCALE LABEL INFO'!I$2:I$65,MATCH($A150,'40-15 SCALE LABEL INFO'!$A$2:$A$65,0))="","",INDEX('40-15 SCALE LABEL INFO'!I$2:I$65,MATCH($A150,'40-15 SCALE LABEL INFO'!$A$2:$A$65,0))),"not found"),IF(F149="not found","not found",IF(F149="","","ditto"))))</f>
        <v/>
      </c>
      <c r="G150" s="782" t="str">
        <f>IF($A150="","",IF(NOT($A150=$A149),IFERROR(IF(INDEX('40-15 SCALE LABEL INFO'!J$2:J$65,MATCH($A150,'40-15 SCALE LABEL INFO'!$A$2:$A$65,0))="","",INDEX('40-15 SCALE LABEL INFO'!J$2:J$65,MATCH($A150,'40-15 SCALE LABEL INFO'!$A$2:$A$65,0))),"not found"),IF(G149="not found","not found",IF(G149="","","ditto"))))</f>
        <v/>
      </c>
      <c r="H150" s="775" t="str">
        <f>IF($A150="","",IF(NOT($A150=$A149),IFERROR(IF(INDEX('40-15 SCALE LABEL INFO'!K$2:K$65,MATCH($A150,'40-15 SCALE LABEL INFO'!$A$2:$A$65,0))="","",INDEX('40-15 SCALE LABEL INFO'!K$2:K$65,MATCH($A150,'40-15 SCALE LABEL INFO'!$A$2:$A$65,0))),"not found"),IF(H149="not found","not found",IF(H149="","","ditto"))))</f>
        <v/>
      </c>
    </row>
    <row r="151" spans="1:8" x14ac:dyDescent="0.25">
      <c r="A151" s="770"/>
      <c r="B151" s="770"/>
      <c r="C151" s="770"/>
      <c r="D151" s="770"/>
      <c r="E151" s="778"/>
      <c r="F151" s="781" t="str">
        <f>IF($A151="","",IF(NOT($A151=$A150),IFERROR(IF(INDEX('40-15 SCALE LABEL INFO'!I$2:I$65,MATCH($A151,'40-15 SCALE LABEL INFO'!$A$2:$A$65,0))="","",INDEX('40-15 SCALE LABEL INFO'!I$2:I$65,MATCH($A151,'40-15 SCALE LABEL INFO'!$A$2:$A$65,0))),"not found"),IF(F150="not found","not found",IF(F150="","","ditto"))))</f>
        <v/>
      </c>
      <c r="G151" s="782" t="str">
        <f>IF($A151="","",IF(NOT($A151=$A150),IFERROR(IF(INDEX('40-15 SCALE LABEL INFO'!J$2:J$65,MATCH($A151,'40-15 SCALE LABEL INFO'!$A$2:$A$65,0))="","",INDEX('40-15 SCALE LABEL INFO'!J$2:J$65,MATCH($A151,'40-15 SCALE LABEL INFO'!$A$2:$A$65,0))),"not found"),IF(G150="not found","not found",IF(G150="","","ditto"))))</f>
        <v/>
      </c>
      <c r="H151" s="775" t="str">
        <f>IF($A151="","",IF(NOT($A151=$A150),IFERROR(IF(INDEX('40-15 SCALE LABEL INFO'!K$2:K$65,MATCH($A151,'40-15 SCALE LABEL INFO'!$A$2:$A$65,0))="","",INDEX('40-15 SCALE LABEL INFO'!K$2:K$65,MATCH($A151,'40-15 SCALE LABEL INFO'!$A$2:$A$65,0))),"not found"),IF(H150="not found","not found",IF(H150="","","ditto"))))</f>
        <v/>
      </c>
    </row>
    <row r="152" spans="1:8" x14ac:dyDescent="0.25">
      <c r="A152" s="770"/>
      <c r="B152" s="770"/>
      <c r="C152" s="770"/>
      <c r="D152" s="770"/>
      <c r="E152" s="778"/>
      <c r="F152" s="781" t="str">
        <f>IF($A152="","",IF(NOT($A152=$A151),IFERROR(IF(INDEX('40-15 SCALE LABEL INFO'!I$2:I$65,MATCH($A152,'40-15 SCALE LABEL INFO'!$A$2:$A$65,0))="","",INDEX('40-15 SCALE LABEL INFO'!I$2:I$65,MATCH($A152,'40-15 SCALE LABEL INFO'!$A$2:$A$65,0))),"not found"),IF(F151="not found","not found",IF(F151="","","ditto"))))</f>
        <v/>
      </c>
      <c r="G152" s="782" t="str">
        <f>IF($A152="","",IF(NOT($A152=$A151),IFERROR(IF(INDEX('40-15 SCALE LABEL INFO'!J$2:J$65,MATCH($A152,'40-15 SCALE LABEL INFO'!$A$2:$A$65,0))="","",INDEX('40-15 SCALE LABEL INFO'!J$2:J$65,MATCH($A152,'40-15 SCALE LABEL INFO'!$A$2:$A$65,0))),"not found"),IF(G151="not found","not found",IF(G151="","","ditto"))))</f>
        <v/>
      </c>
      <c r="H152" s="775" t="str">
        <f>IF($A152="","",IF(NOT($A152=$A151),IFERROR(IF(INDEX('40-15 SCALE LABEL INFO'!K$2:K$65,MATCH($A152,'40-15 SCALE LABEL INFO'!$A$2:$A$65,0))="","",INDEX('40-15 SCALE LABEL INFO'!K$2:K$65,MATCH($A152,'40-15 SCALE LABEL INFO'!$A$2:$A$65,0))),"not found"),IF(H151="not found","not found",IF(H151="","","ditto"))))</f>
        <v/>
      </c>
    </row>
    <row r="153" spans="1:8" x14ac:dyDescent="0.25">
      <c r="A153" s="770"/>
      <c r="B153" s="770"/>
      <c r="C153" s="770"/>
      <c r="D153" s="770"/>
      <c r="E153" s="778"/>
      <c r="F153" s="781" t="str">
        <f>IF($A153="","",IF(NOT($A153=$A152),IFERROR(IF(INDEX('40-15 SCALE LABEL INFO'!I$2:I$65,MATCH($A153,'40-15 SCALE LABEL INFO'!$A$2:$A$65,0))="","",INDEX('40-15 SCALE LABEL INFO'!I$2:I$65,MATCH($A153,'40-15 SCALE LABEL INFO'!$A$2:$A$65,0))),"not found"),IF(F152="not found","not found",IF(F152="","","ditto"))))</f>
        <v/>
      </c>
      <c r="G153" s="782" t="str">
        <f>IF($A153="","",IF(NOT($A153=$A152),IFERROR(IF(INDEX('40-15 SCALE LABEL INFO'!J$2:J$65,MATCH($A153,'40-15 SCALE LABEL INFO'!$A$2:$A$65,0))="","",INDEX('40-15 SCALE LABEL INFO'!J$2:J$65,MATCH($A153,'40-15 SCALE LABEL INFO'!$A$2:$A$65,0))),"not found"),IF(G152="not found","not found",IF(G152="","","ditto"))))</f>
        <v/>
      </c>
      <c r="H153" s="775" t="str">
        <f>IF($A153="","",IF(NOT($A153=$A152),IFERROR(IF(INDEX('40-15 SCALE LABEL INFO'!K$2:K$65,MATCH($A153,'40-15 SCALE LABEL INFO'!$A$2:$A$65,0))="","",INDEX('40-15 SCALE LABEL INFO'!K$2:K$65,MATCH($A153,'40-15 SCALE LABEL INFO'!$A$2:$A$65,0))),"not found"),IF(H152="not found","not found",IF(H152="","","ditto"))))</f>
        <v/>
      </c>
    </row>
    <row r="154" spans="1:8" x14ac:dyDescent="0.25">
      <c r="A154" s="770"/>
      <c r="B154" s="770"/>
      <c r="C154" s="770"/>
      <c r="D154" s="770"/>
      <c r="E154" s="778"/>
      <c r="F154" s="781" t="str">
        <f>IF($A154="","",IF(NOT($A154=$A153),IFERROR(IF(INDEX('40-15 SCALE LABEL INFO'!I$2:I$65,MATCH($A154,'40-15 SCALE LABEL INFO'!$A$2:$A$65,0))="","",INDEX('40-15 SCALE LABEL INFO'!I$2:I$65,MATCH($A154,'40-15 SCALE LABEL INFO'!$A$2:$A$65,0))),"not found"),IF(F153="not found","not found",IF(F153="","","ditto"))))</f>
        <v/>
      </c>
      <c r="G154" s="782" t="str">
        <f>IF($A154="","",IF(NOT($A154=$A153),IFERROR(IF(INDEX('40-15 SCALE LABEL INFO'!J$2:J$65,MATCH($A154,'40-15 SCALE LABEL INFO'!$A$2:$A$65,0))="","",INDEX('40-15 SCALE LABEL INFO'!J$2:J$65,MATCH($A154,'40-15 SCALE LABEL INFO'!$A$2:$A$65,0))),"not found"),IF(G153="not found","not found",IF(G153="","","ditto"))))</f>
        <v/>
      </c>
      <c r="H154" s="775" t="str">
        <f>IF($A154="","",IF(NOT($A154=$A153),IFERROR(IF(INDEX('40-15 SCALE LABEL INFO'!K$2:K$65,MATCH($A154,'40-15 SCALE LABEL INFO'!$A$2:$A$65,0))="","",INDEX('40-15 SCALE LABEL INFO'!K$2:K$65,MATCH($A154,'40-15 SCALE LABEL INFO'!$A$2:$A$65,0))),"not found"),IF(H153="not found","not found",IF(H153="","","ditto"))))</f>
        <v/>
      </c>
    </row>
    <row r="155" spans="1:8" x14ac:dyDescent="0.25">
      <c r="A155" s="770"/>
      <c r="B155" s="770"/>
      <c r="C155" s="770"/>
      <c r="D155" s="770"/>
      <c r="E155" s="778"/>
      <c r="F155" s="781" t="str">
        <f>IF($A155="","",IF(NOT($A155=$A154),IFERROR(IF(INDEX('40-15 SCALE LABEL INFO'!I$2:I$65,MATCH($A155,'40-15 SCALE LABEL INFO'!$A$2:$A$65,0))="","",INDEX('40-15 SCALE LABEL INFO'!I$2:I$65,MATCH($A155,'40-15 SCALE LABEL INFO'!$A$2:$A$65,0))),"not found"),IF(F154="not found","not found",IF(F154="","","ditto"))))</f>
        <v/>
      </c>
      <c r="G155" s="782" t="str">
        <f>IF($A155="","",IF(NOT($A155=$A154),IFERROR(IF(INDEX('40-15 SCALE LABEL INFO'!J$2:J$65,MATCH($A155,'40-15 SCALE LABEL INFO'!$A$2:$A$65,0))="","",INDEX('40-15 SCALE LABEL INFO'!J$2:J$65,MATCH($A155,'40-15 SCALE LABEL INFO'!$A$2:$A$65,0))),"not found"),IF(G154="not found","not found",IF(G154="","","ditto"))))</f>
        <v/>
      </c>
      <c r="H155" s="775" t="str">
        <f>IF($A155="","",IF(NOT($A155=$A154),IFERROR(IF(INDEX('40-15 SCALE LABEL INFO'!K$2:K$65,MATCH($A155,'40-15 SCALE LABEL INFO'!$A$2:$A$65,0))="","",INDEX('40-15 SCALE LABEL INFO'!K$2:K$65,MATCH($A155,'40-15 SCALE LABEL INFO'!$A$2:$A$65,0))),"not found"),IF(H154="not found","not found",IF(H154="","","ditto"))))</f>
        <v/>
      </c>
    </row>
    <row r="156" spans="1:8" x14ac:dyDescent="0.25">
      <c r="A156" s="770"/>
      <c r="B156" s="770"/>
      <c r="C156" s="770"/>
      <c r="D156" s="770"/>
      <c r="E156" s="778"/>
      <c r="F156" s="781" t="str">
        <f>IF($A156="","",IF(NOT($A156=$A155),IFERROR(IF(INDEX('40-15 SCALE LABEL INFO'!I$2:I$65,MATCH($A156,'40-15 SCALE LABEL INFO'!$A$2:$A$65,0))="","",INDEX('40-15 SCALE LABEL INFO'!I$2:I$65,MATCH($A156,'40-15 SCALE LABEL INFO'!$A$2:$A$65,0))),"not found"),IF(F155="not found","not found",IF(F155="","","ditto"))))</f>
        <v/>
      </c>
      <c r="G156" s="782" t="str">
        <f>IF($A156="","",IF(NOT($A156=$A155),IFERROR(IF(INDEX('40-15 SCALE LABEL INFO'!J$2:J$65,MATCH($A156,'40-15 SCALE LABEL INFO'!$A$2:$A$65,0))="","",INDEX('40-15 SCALE LABEL INFO'!J$2:J$65,MATCH($A156,'40-15 SCALE LABEL INFO'!$A$2:$A$65,0))),"not found"),IF(G155="not found","not found",IF(G155="","","ditto"))))</f>
        <v/>
      </c>
      <c r="H156" s="775" t="str">
        <f>IF($A156="","",IF(NOT($A156=$A155),IFERROR(IF(INDEX('40-15 SCALE LABEL INFO'!K$2:K$65,MATCH($A156,'40-15 SCALE LABEL INFO'!$A$2:$A$65,0))="","",INDEX('40-15 SCALE LABEL INFO'!K$2:K$65,MATCH($A156,'40-15 SCALE LABEL INFO'!$A$2:$A$65,0))),"not found"),IF(H155="not found","not found",IF(H155="","","ditto"))))</f>
        <v/>
      </c>
    </row>
    <row r="157" spans="1:8" x14ac:dyDescent="0.25">
      <c r="A157" s="770"/>
      <c r="B157" s="770"/>
      <c r="C157" s="770"/>
      <c r="D157" s="770"/>
      <c r="E157" s="778"/>
      <c r="F157" s="781" t="str">
        <f>IF($A157="","",IF(NOT($A157=$A156),IFERROR(IF(INDEX('40-15 SCALE LABEL INFO'!I$2:I$65,MATCH($A157,'40-15 SCALE LABEL INFO'!$A$2:$A$65,0))="","",INDEX('40-15 SCALE LABEL INFO'!I$2:I$65,MATCH($A157,'40-15 SCALE LABEL INFO'!$A$2:$A$65,0))),"not found"),IF(F156="not found","not found",IF(F156="","","ditto"))))</f>
        <v/>
      </c>
      <c r="G157" s="782" t="str">
        <f>IF($A157="","",IF(NOT($A157=$A156),IFERROR(IF(INDEX('40-15 SCALE LABEL INFO'!J$2:J$65,MATCH($A157,'40-15 SCALE LABEL INFO'!$A$2:$A$65,0))="","",INDEX('40-15 SCALE LABEL INFO'!J$2:J$65,MATCH($A157,'40-15 SCALE LABEL INFO'!$A$2:$A$65,0))),"not found"),IF(G156="not found","not found",IF(G156="","","ditto"))))</f>
        <v/>
      </c>
      <c r="H157" s="775" t="str">
        <f>IF($A157="","",IF(NOT($A157=$A156),IFERROR(IF(INDEX('40-15 SCALE LABEL INFO'!K$2:K$65,MATCH($A157,'40-15 SCALE LABEL INFO'!$A$2:$A$65,0))="","",INDEX('40-15 SCALE LABEL INFO'!K$2:K$65,MATCH($A157,'40-15 SCALE LABEL INFO'!$A$2:$A$65,0))),"not found"),IF(H156="not found","not found",IF(H156="","","ditto"))))</f>
        <v/>
      </c>
    </row>
    <row r="158" spans="1:8" x14ac:dyDescent="0.25">
      <c r="A158" s="770"/>
      <c r="B158" s="770"/>
      <c r="C158" s="770"/>
      <c r="D158" s="770"/>
      <c r="E158" s="778"/>
      <c r="F158" s="781" t="str">
        <f>IF($A158="","",IF(NOT($A158=$A157),IFERROR(IF(INDEX('40-15 SCALE LABEL INFO'!I$2:I$65,MATCH($A158,'40-15 SCALE LABEL INFO'!$A$2:$A$65,0))="","",INDEX('40-15 SCALE LABEL INFO'!I$2:I$65,MATCH($A158,'40-15 SCALE LABEL INFO'!$A$2:$A$65,0))),"not found"),IF(F157="not found","not found",IF(F157="","","ditto"))))</f>
        <v/>
      </c>
      <c r="G158" s="782" t="str">
        <f>IF($A158="","",IF(NOT($A158=$A157),IFERROR(IF(INDEX('40-15 SCALE LABEL INFO'!J$2:J$65,MATCH($A158,'40-15 SCALE LABEL INFO'!$A$2:$A$65,0))="","",INDEX('40-15 SCALE LABEL INFO'!J$2:J$65,MATCH($A158,'40-15 SCALE LABEL INFO'!$A$2:$A$65,0))),"not found"),IF(G157="not found","not found",IF(G157="","","ditto"))))</f>
        <v/>
      </c>
      <c r="H158" s="775" t="str">
        <f>IF($A158="","",IF(NOT($A158=$A157),IFERROR(IF(INDEX('40-15 SCALE LABEL INFO'!K$2:K$65,MATCH($A158,'40-15 SCALE LABEL INFO'!$A$2:$A$65,0))="","",INDEX('40-15 SCALE LABEL INFO'!K$2:K$65,MATCH($A158,'40-15 SCALE LABEL INFO'!$A$2:$A$65,0))),"not found"),IF(H157="not found","not found",IF(H157="","","ditto"))))</f>
        <v/>
      </c>
    </row>
    <row r="159" spans="1:8" x14ac:dyDescent="0.25">
      <c r="A159" s="770"/>
      <c r="B159" s="770"/>
      <c r="C159" s="770"/>
      <c r="D159" s="770"/>
      <c r="E159" s="778"/>
      <c r="F159" s="781" t="str">
        <f>IF($A159="","",IF(NOT($A159=$A158),IFERROR(IF(INDEX('40-15 SCALE LABEL INFO'!I$2:I$65,MATCH($A159,'40-15 SCALE LABEL INFO'!$A$2:$A$65,0))="","",INDEX('40-15 SCALE LABEL INFO'!I$2:I$65,MATCH($A159,'40-15 SCALE LABEL INFO'!$A$2:$A$65,0))),"not found"),IF(F158="not found","not found",IF(F158="","","ditto"))))</f>
        <v/>
      </c>
      <c r="G159" s="782" t="str">
        <f>IF($A159="","",IF(NOT($A159=$A158),IFERROR(IF(INDEX('40-15 SCALE LABEL INFO'!J$2:J$65,MATCH($A159,'40-15 SCALE LABEL INFO'!$A$2:$A$65,0))="","",INDEX('40-15 SCALE LABEL INFO'!J$2:J$65,MATCH($A159,'40-15 SCALE LABEL INFO'!$A$2:$A$65,0))),"not found"),IF(G158="not found","not found",IF(G158="","","ditto"))))</f>
        <v/>
      </c>
      <c r="H159" s="775" t="str">
        <f>IF($A159="","",IF(NOT($A159=$A158),IFERROR(IF(INDEX('40-15 SCALE LABEL INFO'!K$2:K$65,MATCH($A159,'40-15 SCALE LABEL INFO'!$A$2:$A$65,0))="","",INDEX('40-15 SCALE LABEL INFO'!K$2:K$65,MATCH($A159,'40-15 SCALE LABEL INFO'!$A$2:$A$65,0))),"not found"),IF(H158="not found","not found",IF(H158="","","ditto"))))</f>
        <v/>
      </c>
    </row>
    <row r="160" spans="1:8" x14ac:dyDescent="0.25">
      <c r="A160" s="770"/>
      <c r="B160" s="770"/>
      <c r="C160" s="770"/>
      <c r="D160" s="770"/>
      <c r="E160" s="778"/>
      <c r="F160" s="781" t="str">
        <f>IF($A160="","",IF(NOT($A160=$A159),IFERROR(IF(INDEX('40-15 SCALE LABEL INFO'!I$2:I$65,MATCH($A160,'40-15 SCALE LABEL INFO'!$A$2:$A$65,0))="","",INDEX('40-15 SCALE LABEL INFO'!I$2:I$65,MATCH($A160,'40-15 SCALE LABEL INFO'!$A$2:$A$65,0))),"not found"),IF(F159="not found","not found",IF(F159="","","ditto"))))</f>
        <v/>
      </c>
      <c r="G160" s="782" t="str">
        <f>IF($A160="","",IF(NOT($A160=$A159),IFERROR(IF(INDEX('40-15 SCALE LABEL INFO'!J$2:J$65,MATCH($A160,'40-15 SCALE LABEL INFO'!$A$2:$A$65,0))="","",INDEX('40-15 SCALE LABEL INFO'!J$2:J$65,MATCH($A160,'40-15 SCALE LABEL INFO'!$A$2:$A$65,0))),"not found"),IF(G159="not found","not found",IF(G159="","","ditto"))))</f>
        <v/>
      </c>
      <c r="H160" s="775" t="str">
        <f>IF($A160="","",IF(NOT($A160=$A159),IFERROR(IF(INDEX('40-15 SCALE LABEL INFO'!K$2:K$65,MATCH($A160,'40-15 SCALE LABEL INFO'!$A$2:$A$65,0))="","",INDEX('40-15 SCALE LABEL INFO'!K$2:K$65,MATCH($A160,'40-15 SCALE LABEL INFO'!$A$2:$A$65,0))),"not found"),IF(H159="not found","not found",IF(H159="","","ditto"))))</f>
        <v/>
      </c>
    </row>
    <row r="161" spans="1:8" x14ac:dyDescent="0.25">
      <c r="A161" s="770"/>
      <c r="B161" s="770"/>
      <c r="C161" s="770"/>
      <c r="D161" s="770"/>
      <c r="E161" s="778"/>
      <c r="F161" s="781" t="str">
        <f>IF($A161="","",IF(NOT($A161=$A160),IFERROR(IF(INDEX('40-15 SCALE LABEL INFO'!I$2:I$65,MATCH($A161,'40-15 SCALE LABEL INFO'!$A$2:$A$65,0))="","",INDEX('40-15 SCALE LABEL INFO'!I$2:I$65,MATCH($A161,'40-15 SCALE LABEL INFO'!$A$2:$A$65,0))),"not found"),IF(F160="not found","not found",IF(F160="","","ditto"))))</f>
        <v/>
      </c>
      <c r="G161" s="782" t="str">
        <f>IF($A161="","",IF(NOT($A161=$A160),IFERROR(IF(INDEX('40-15 SCALE LABEL INFO'!J$2:J$65,MATCH($A161,'40-15 SCALE LABEL INFO'!$A$2:$A$65,0))="","",INDEX('40-15 SCALE LABEL INFO'!J$2:J$65,MATCH($A161,'40-15 SCALE LABEL INFO'!$A$2:$A$65,0))),"not found"),IF(G160="not found","not found",IF(G160="","","ditto"))))</f>
        <v/>
      </c>
      <c r="H161" s="775" t="str">
        <f>IF($A161="","",IF(NOT($A161=$A160),IFERROR(IF(INDEX('40-15 SCALE LABEL INFO'!K$2:K$65,MATCH($A161,'40-15 SCALE LABEL INFO'!$A$2:$A$65,0))="","",INDEX('40-15 SCALE LABEL INFO'!K$2:K$65,MATCH($A161,'40-15 SCALE LABEL INFO'!$A$2:$A$65,0))),"not found"),IF(H160="not found","not found",IF(H160="","","ditto"))))</f>
        <v/>
      </c>
    </row>
    <row r="162" spans="1:8" x14ac:dyDescent="0.25">
      <c r="A162" s="770"/>
      <c r="B162" s="770"/>
      <c r="C162" s="770"/>
      <c r="D162" s="770"/>
      <c r="E162" s="778"/>
      <c r="F162" s="781" t="str">
        <f>IF($A162="","",IF(NOT($A162=$A161),IFERROR(IF(INDEX('40-15 SCALE LABEL INFO'!I$2:I$65,MATCH($A162,'40-15 SCALE LABEL INFO'!$A$2:$A$65,0))="","",INDEX('40-15 SCALE LABEL INFO'!I$2:I$65,MATCH($A162,'40-15 SCALE LABEL INFO'!$A$2:$A$65,0))),"not found"),IF(F161="not found","not found",IF(F161="","","ditto"))))</f>
        <v/>
      </c>
      <c r="G162" s="782" t="str">
        <f>IF($A162="","",IF(NOT($A162=$A161),IFERROR(IF(INDEX('40-15 SCALE LABEL INFO'!J$2:J$65,MATCH($A162,'40-15 SCALE LABEL INFO'!$A$2:$A$65,0))="","",INDEX('40-15 SCALE LABEL INFO'!J$2:J$65,MATCH($A162,'40-15 SCALE LABEL INFO'!$A$2:$A$65,0))),"not found"),IF(G161="not found","not found",IF(G161="","","ditto"))))</f>
        <v/>
      </c>
      <c r="H162" s="775" t="str">
        <f>IF($A162="","",IF(NOT($A162=$A161),IFERROR(IF(INDEX('40-15 SCALE LABEL INFO'!K$2:K$65,MATCH($A162,'40-15 SCALE LABEL INFO'!$A$2:$A$65,0))="","",INDEX('40-15 SCALE LABEL INFO'!K$2:K$65,MATCH($A162,'40-15 SCALE LABEL INFO'!$A$2:$A$65,0))),"not found"),IF(H161="not found","not found",IF(H161="","","ditto"))))</f>
        <v/>
      </c>
    </row>
    <row r="163" spans="1:8" x14ac:dyDescent="0.25">
      <c r="A163" s="770"/>
      <c r="B163" s="770"/>
      <c r="C163" s="770"/>
      <c r="D163" s="770"/>
      <c r="E163" s="778"/>
      <c r="F163" s="781" t="str">
        <f>IF($A163="","",IF(NOT($A163=$A162),IFERROR(IF(INDEX('40-15 SCALE LABEL INFO'!I$2:I$65,MATCH($A163,'40-15 SCALE LABEL INFO'!$A$2:$A$65,0))="","",INDEX('40-15 SCALE LABEL INFO'!I$2:I$65,MATCH($A163,'40-15 SCALE LABEL INFO'!$A$2:$A$65,0))),"not found"),IF(F162="not found","not found",IF(F162="","","ditto"))))</f>
        <v/>
      </c>
      <c r="G163" s="782" t="str">
        <f>IF($A163="","",IF(NOT($A163=$A162),IFERROR(IF(INDEX('40-15 SCALE LABEL INFO'!J$2:J$65,MATCH($A163,'40-15 SCALE LABEL INFO'!$A$2:$A$65,0))="","",INDEX('40-15 SCALE LABEL INFO'!J$2:J$65,MATCH($A163,'40-15 SCALE LABEL INFO'!$A$2:$A$65,0))),"not found"),IF(G162="not found","not found",IF(G162="","","ditto"))))</f>
        <v/>
      </c>
      <c r="H163" s="775" t="str">
        <f>IF($A163="","",IF(NOT($A163=$A162),IFERROR(IF(INDEX('40-15 SCALE LABEL INFO'!K$2:K$65,MATCH($A163,'40-15 SCALE LABEL INFO'!$A$2:$A$65,0))="","",INDEX('40-15 SCALE LABEL INFO'!K$2:K$65,MATCH($A163,'40-15 SCALE LABEL INFO'!$A$2:$A$65,0))),"not found"),IF(H162="not found","not found",IF(H162="","","ditto"))))</f>
        <v/>
      </c>
    </row>
    <row r="164" spans="1:8" x14ac:dyDescent="0.25">
      <c r="A164" s="770"/>
      <c r="B164" s="770"/>
      <c r="C164" s="770"/>
      <c r="D164" s="770"/>
      <c r="E164" s="778"/>
      <c r="F164" s="781" t="str">
        <f>IF($A164="","",IF(NOT($A164=$A163),IFERROR(IF(INDEX('40-15 SCALE LABEL INFO'!I$2:I$65,MATCH($A164,'40-15 SCALE LABEL INFO'!$A$2:$A$65,0))="","",INDEX('40-15 SCALE LABEL INFO'!I$2:I$65,MATCH($A164,'40-15 SCALE LABEL INFO'!$A$2:$A$65,0))),"not found"),IF(F163="not found","not found",IF(F163="","","ditto"))))</f>
        <v/>
      </c>
      <c r="G164" s="782" t="str">
        <f>IF($A164="","",IF(NOT($A164=$A163),IFERROR(IF(INDEX('40-15 SCALE LABEL INFO'!J$2:J$65,MATCH($A164,'40-15 SCALE LABEL INFO'!$A$2:$A$65,0))="","",INDEX('40-15 SCALE LABEL INFO'!J$2:J$65,MATCH($A164,'40-15 SCALE LABEL INFO'!$A$2:$A$65,0))),"not found"),IF(G163="not found","not found",IF(G163="","","ditto"))))</f>
        <v/>
      </c>
      <c r="H164" s="775" t="str">
        <f>IF($A164="","",IF(NOT($A164=$A163),IFERROR(IF(INDEX('40-15 SCALE LABEL INFO'!K$2:K$65,MATCH($A164,'40-15 SCALE LABEL INFO'!$A$2:$A$65,0))="","",INDEX('40-15 SCALE LABEL INFO'!K$2:K$65,MATCH($A164,'40-15 SCALE LABEL INFO'!$A$2:$A$65,0))),"not found"),IF(H163="not found","not found",IF(H163="","","ditto"))))</f>
        <v/>
      </c>
    </row>
    <row r="165" spans="1:8" x14ac:dyDescent="0.25">
      <c r="A165" s="770"/>
      <c r="B165" s="770"/>
      <c r="C165" s="770"/>
      <c r="D165" s="770"/>
      <c r="E165" s="778"/>
      <c r="F165" s="781" t="str">
        <f>IF($A165="","",IF(NOT($A165=$A164),IFERROR(IF(INDEX('40-15 SCALE LABEL INFO'!I$2:I$65,MATCH($A165,'40-15 SCALE LABEL INFO'!$A$2:$A$65,0))="","",INDEX('40-15 SCALE LABEL INFO'!I$2:I$65,MATCH($A165,'40-15 SCALE LABEL INFO'!$A$2:$A$65,0))),"not found"),IF(F164="not found","not found",IF(F164="","","ditto"))))</f>
        <v/>
      </c>
      <c r="G165" s="782" t="str">
        <f>IF($A165="","",IF(NOT($A165=$A164),IFERROR(IF(INDEX('40-15 SCALE LABEL INFO'!J$2:J$65,MATCH($A165,'40-15 SCALE LABEL INFO'!$A$2:$A$65,0))="","",INDEX('40-15 SCALE LABEL INFO'!J$2:J$65,MATCH($A165,'40-15 SCALE LABEL INFO'!$A$2:$A$65,0))),"not found"),IF(G164="not found","not found",IF(G164="","","ditto"))))</f>
        <v/>
      </c>
      <c r="H165" s="775" t="str">
        <f>IF($A165="","",IF(NOT($A165=$A164),IFERROR(IF(INDEX('40-15 SCALE LABEL INFO'!K$2:K$65,MATCH($A165,'40-15 SCALE LABEL INFO'!$A$2:$A$65,0))="","",INDEX('40-15 SCALE LABEL INFO'!K$2:K$65,MATCH($A165,'40-15 SCALE LABEL INFO'!$A$2:$A$65,0))),"not found"),IF(H164="not found","not found",IF(H164="","","ditto"))))</f>
        <v/>
      </c>
    </row>
    <row r="166" spans="1:8" x14ac:dyDescent="0.25">
      <c r="A166" s="770"/>
      <c r="B166" s="770"/>
      <c r="C166" s="770"/>
      <c r="D166" s="770"/>
      <c r="E166" s="778"/>
      <c r="F166" s="781" t="str">
        <f>IF($A166="","",IF(NOT($A166=$A165),IFERROR(IF(INDEX('40-15 SCALE LABEL INFO'!I$2:I$65,MATCH($A166,'40-15 SCALE LABEL INFO'!$A$2:$A$65,0))="","",INDEX('40-15 SCALE LABEL INFO'!I$2:I$65,MATCH($A166,'40-15 SCALE LABEL INFO'!$A$2:$A$65,0))),"not found"),IF(F165="not found","not found",IF(F165="","","ditto"))))</f>
        <v/>
      </c>
      <c r="G166" s="782" t="str">
        <f>IF($A166="","",IF(NOT($A166=$A165),IFERROR(IF(INDEX('40-15 SCALE LABEL INFO'!J$2:J$65,MATCH($A166,'40-15 SCALE LABEL INFO'!$A$2:$A$65,0))="","",INDEX('40-15 SCALE LABEL INFO'!J$2:J$65,MATCH($A166,'40-15 SCALE LABEL INFO'!$A$2:$A$65,0))),"not found"),IF(G165="not found","not found",IF(G165="","","ditto"))))</f>
        <v/>
      </c>
      <c r="H166" s="775" t="str">
        <f>IF($A166="","",IF(NOT($A166=$A165),IFERROR(IF(INDEX('40-15 SCALE LABEL INFO'!K$2:K$65,MATCH($A166,'40-15 SCALE LABEL INFO'!$A$2:$A$65,0))="","",INDEX('40-15 SCALE LABEL INFO'!K$2:K$65,MATCH($A166,'40-15 SCALE LABEL INFO'!$A$2:$A$65,0))),"not found"),IF(H165="not found","not found",IF(H165="","","ditto"))))</f>
        <v/>
      </c>
    </row>
    <row r="167" spans="1:8" x14ac:dyDescent="0.25">
      <c r="A167" s="770"/>
      <c r="B167" s="770"/>
      <c r="C167" s="770"/>
      <c r="D167" s="770"/>
      <c r="E167" s="778"/>
      <c r="F167" s="781" t="str">
        <f>IF($A167="","",IF(NOT($A167=$A166),IFERROR(IF(INDEX('40-15 SCALE LABEL INFO'!I$2:I$65,MATCH($A167,'40-15 SCALE LABEL INFO'!$A$2:$A$65,0))="","",INDEX('40-15 SCALE LABEL INFO'!I$2:I$65,MATCH($A167,'40-15 SCALE LABEL INFO'!$A$2:$A$65,0))),"not found"),IF(F166="not found","not found",IF(F166="","","ditto"))))</f>
        <v/>
      </c>
      <c r="G167" s="782" t="str">
        <f>IF($A167="","",IF(NOT($A167=$A166),IFERROR(IF(INDEX('40-15 SCALE LABEL INFO'!J$2:J$65,MATCH($A167,'40-15 SCALE LABEL INFO'!$A$2:$A$65,0))="","",INDEX('40-15 SCALE LABEL INFO'!J$2:J$65,MATCH($A167,'40-15 SCALE LABEL INFO'!$A$2:$A$65,0))),"not found"),IF(G166="not found","not found",IF(G166="","","ditto"))))</f>
        <v/>
      </c>
      <c r="H167" s="775" t="str">
        <f>IF($A167="","",IF(NOT($A167=$A166),IFERROR(IF(INDEX('40-15 SCALE LABEL INFO'!K$2:K$65,MATCH($A167,'40-15 SCALE LABEL INFO'!$A$2:$A$65,0))="","",INDEX('40-15 SCALE LABEL INFO'!K$2:K$65,MATCH($A167,'40-15 SCALE LABEL INFO'!$A$2:$A$65,0))),"not found"),IF(H166="not found","not found",IF(H166="","","ditto"))))</f>
        <v/>
      </c>
    </row>
    <row r="168" spans="1:8" x14ac:dyDescent="0.25">
      <c r="A168" s="770"/>
      <c r="B168" s="770"/>
      <c r="C168" s="770"/>
      <c r="D168" s="770"/>
      <c r="E168" s="778"/>
      <c r="F168" s="781" t="str">
        <f>IF($A168="","",IF(NOT($A168=$A167),IFERROR(IF(INDEX('40-15 SCALE LABEL INFO'!I$2:I$65,MATCH($A168,'40-15 SCALE LABEL INFO'!$A$2:$A$65,0))="","",INDEX('40-15 SCALE LABEL INFO'!I$2:I$65,MATCH($A168,'40-15 SCALE LABEL INFO'!$A$2:$A$65,0))),"not found"),IF(F167="not found","not found",IF(F167="","","ditto"))))</f>
        <v/>
      </c>
      <c r="G168" s="782" t="str">
        <f>IF($A168="","",IF(NOT($A168=$A167),IFERROR(IF(INDEX('40-15 SCALE LABEL INFO'!J$2:J$65,MATCH($A168,'40-15 SCALE LABEL INFO'!$A$2:$A$65,0))="","",INDEX('40-15 SCALE LABEL INFO'!J$2:J$65,MATCH($A168,'40-15 SCALE LABEL INFO'!$A$2:$A$65,0))),"not found"),IF(G167="not found","not found",IF(G167="","","ditto"))))</f>
        <v/>
      </c>
      <c r="H168" s="775" t="str">
        <f>IF($A168="","",IF(NOT($A168=$A167),IFERROR(IF(INDEX('40-15 SCALE LABEL INFO'!K$2:K$65,MATCH($A168,'40-15 SCALE LABEL INFO'!$A$2:$A$65,0))="","",INDEX('40-15 SCALE LABEL INFO'!K$2:K$65,MATCH($A168,'40-15 SCALE LABEL INFO'!$A$2:$A$65,0))),"not found"),IF(H167="not found","not found",IF(H167="","","ditto"))))</f>
        <v/>
      </c>
    </row>
    <row r="169" spans="1:8" x14ac:dyDescent="0.25">
      <c r="A169" s="770"/>
      <c r="B169" s="770"/>
      <c r="C169" s="770"/>
      <c r="D169" s="770"/>
      <c r="E169" s="778"/>
      <c r="F169" s="781" t="str">
        <f>IF($A169="","",IF(NOT($A169=$A168),IFERROR(IF(INDEX('40-15 SCALE LABEL INFO'!I$2:I$65,MATCH($A169,'40-15 SCALE LABEL INFO'!$A$2:$A$65,0))="","",INDEX('40-15 SCALE LABEL INFO'!I$2:I$65,MATCH($A169,'40-15 SCALE LABEL INFO'!$A$2:$A$65,0))),"not found"),IF(F168="not found","not found",IF(F168="","","ditto"))))</f>
        <v/>
      </c>
      <c r="G169" s="782" t="str">
        <f>IF($A169="","",IF(NOT($A169=$A168),IFERROR(IF(INDEX('40-15 SCALE LABEL INFO'!J$2:J$65,MATCH($A169,'40-15 SCALE LABEL INFO'!$A$2:$A$65,0))="","",INDEX('40-15 SCALE LABEL INFO'!J$2:J$65,MATCH($A169,'40-15 SCALE LABEL INFO'!$A$2:$A$65,0))),"not found"),IF(G168="not found","not found",IF(G168="","","ditto"))))</f>
        <v/>
      </c>
      <c r="H169" s="775" t="str">
        <f>IF($A169="","",IF(NOT($A169=$A168),IFERROR(IF(INDEX('40-15 SCALE LABEL INFO'!K$2:K$65,MATCH($A169,'40-15 SCALE LABEL INFO'!$A$2:$A$65,0))="","",INDEX('40-15 SCALE LABEL INFO'!K$2:K$65,MATCH($A169,'40-15 SCALE LABEL INFO'!$A$2:$A$65,0))),"not found"),IF(H168="not found","not found",IF(H168="","","ditto"))))</f>
        <v/>
      </c>
    </row>
    <row r="170" spans="1:8" x14ac:dyDescent="0.25">
      <c r="A170" s="770"/>
      <c r="B170" s="770"/>
      <c r="C170" s="770"/>
      <c r="D170" s="770"/>
      <c r="E170" s="778"/>
      <c r="F170" s="781" t="str">
        <f>IF($A170="","",IF(NOT($A170=$A169),IFERROR(IF(INDEX('40-15 SCALE LABEL INFO'!I$2:I$65,MATCH($A170,'40-15 SCALE LABEL INFO'!$A$2:$A$65,0))="","",INDEX('40-15 SCALE LABEL INFO'!I$2:I$65,MATCH($A170,'40-15 SCALE LABEL INFO'!$A$2:$A$65,0))),"not found"),IF(F169="not found","not found",IF(F169="","","ditto"))))</f>
        <v/>
      </c>
      <c r="G170" s="782" t="str">
        <f>IF($A170="","",IF(NOT($A170=$A169),IFERROR(IF(INDEX('40-15 SCALE LABEL INFO'!J$2:J$65,MATCH($A170,'40-15 SCALE LABEL INFO'!$A$2:$A$65,0))="","",INDEX('40-15 SCALE LABEL INFO'!J$2:J$65,MATCH($A170,'40-15 SCALE LABEL INFO'!$A$2:$A$65,0))),"not found"),IF(G169="not found","not found",IF(G169="","","ditto"))))</f>
        <v/>
      </c>
      <c r="H170" s="775" t="str">
        <f>IF($A170="","",IF(NOT($A170=$A169),IFERROR(IF(INDEX('40-15 SCALE LABEL INFO'!K$2:K$65,MATCH($A170,'40-15 SCALE LABEL INFO'!$A$2:$A$65,0))="","",INDEX('40-15 SCALE LABEL INFO'!K$2:K$65,MATCH($A170,'40-15 SCALE LABEL INFO'!$A$2:$A$65,0))),"not found"),IF(H169="not found","not found",IF(H169="","","ditto"))))</f>
        <v/>
      </c>
    </row>
    <row r="171" spans="1:8" x14ac:dyDescent="0.25">
      <c r="A171" s="770"/>
      <c r="B171" s="770"/>
      <c r="C171" s="770"/>
      <c r="D171" s="770"/>
      <c r="E171" s="778"/>
      <c r="F171" s="781" t="str">
        <f>IF($A171="","",IF(NOT($A171=$A170),IFERROR(IF(INDEX('40-15 SCALE LABEL INFO'!I$2:I$65,MATCH($A171,'40-15 SCALE LABEL INFO'!$A$2:$A$65,0))="","",INDEX('40-15 SCALE LABEL INFO'!I$2:I$65,MATCH($A171,'40-15 SCALE LABEL INFO'!$A$2:$A$65,0))),"not found"),IF(F170="not found","not found",IF(F170="","","ditto"))))</f>
        <v/>
      </c>
      <c r="G171" s="782" t="str">
        <f>IF($A171="","",IF(NOT($A171=$A170),IFERROR(IF(INDEX('40-15 SCALE LABEL INFO'!J$2:J$65,MATCH($A171,'40-15 SCALE LABEL INFO'!$A$2:$A$65,0))="","",INDEX('40-15 SCALE LABEL INFO'!J$2:J$65,MATCH($A171,'40-15 SCALE LABEL INFO'!$A$2:$A$65,0))),"not found"),IF(G170="not found","not found",IF(G170="","","ditto"))))</f>
        <v/>
      </c>
      <c r="H171" s="775" t="str">
        <f>IF($A171="","",IF(NOT($A171=$A170),IFERROR(IF(INDEX('40-15 SCALE LABEL INFO'!K$2:K$65,MATCH($A171,'40-15 SCALE LABEL INFO'!$A$2:$A$65,0))="","",INDEX('40-15 SCALE LABEL INFO'!K$2:K$65,MATCH($A171,'40-15 SCALE LABEL INFO'!$A$2:$A$65,0))),"not found"),IF(H170="not found","not found",IF(H170="","","ditto"))))</f>
        <v/>
      </c>
    </row>
    <row r="172" spans="1:8" x14ac:dyDescent="0.25">
      <c r="A172" s="770"/>
      <c r="B172" s="770"/>
      <c r="C172" s="770"/>
      <c r="D172" s="770"/>
      <c r="E172" s="778"/>
      <c r="F172" s="781" t="str">
        <f>IF($A172="","",IF(NOT($A172=$A171),IFERROR(IF(INDEX('40-15 SCALE LABEL INFO'!I$2:I$65,MATCH($A172,'40-15 SCALE LABEL INFO'!$A$2:$A$65,0))="","",INDEX('40-15 SCALE LABEL INFO'!I$2:I$65,MATCH($A172,'40-15 SCALE LABEL INFO'!$A$2:$A$65,0))),"not found"),IF(F171="not found","not found",IF(F171="","","ditto"))))</f>
        <v/>
      </c>
      <c r="G172" s="782" t="str">
        <f>IF($A172="","",IF(NOT($A172=$A171),IFERROR(IF(INDEX('40-15 SCALE LABEL INFO'!J$2:J$65,MATCH($A172,'40-15 SCALE LABEL INFO'!$A$2:$A$65,0))="","",INDEX('40-15 SCALE LABEL INFO'!J$2:J$65,MATCH($A172,'40-15 SCALE LABEL INFO'!$A$2:$A$65,0))),"not found"),IF(G171="not found","not found",IF(G171="","","ditto"))))</f>
        <v/>
      </c>
      <c r="H172" s="775" t="str">
        <f>IF($A172="","",IF(NOT($A172=$A171),IFERROR(IF(INDEX('40-15 SCALE LABEL INFO'!K$2:K$65,MATCH($A172,'40-15 SCALE LABEL INFO'!$A$2:$A$65,0))="","",INDEX('40-15 SCALE LABEL INFO'!K$2:K$65,MATCH($A172,'40-15 SCALE LABEL INFO'!$A$2:$A$65,0))),"not found"),IF(H171="not found","not found",IF(H171="","","ditto"))))</f>
        <v/>
      </c>
    </row>
    <row r="173" spans="1:8" x14ac:dyDescent="0.25">
      <c r="A173" s="770"/>
      <c r="B173" s="770"/>
      <c r="C173" s="770"/>
      <c r="D173" s="770"/>
      <c r="E173" s="778"/>
      <c r="F173" s="781" t="str">
        <f>IF($A173="","",IF(NOT($A173=$A172),IFERROR(IF(INDEX('40-15 SCALE LABEL INFO'!I$2:I$65,MATCH($A173,'40-15 SCALE LABEL INFO'!$A$2:$A$65,0))="","",INDEX('40-15 SCALE LABEL INFO'!I$2:I$65,MATCH($A173,'40-15 SCALE LABEL INFO'!$A$2:$A$65,0))),"not found"),IF(F172="not found","not found",IF(F172="","","ditto"))))</f>
        <v/>
      </c>
      <c r="G173" s="782" t="str">
        <f>IF($A173="","",IF(NOT($A173=$A172),IFERROR(IF(INDEX('40-15 SCALE LABEL INFO'!J$2:J$65,MATCH($A173,'40-15 SCALE LABEL INFO'!$A$2:$A$65,0))="","",INDEX('40-15 SCALE LABEL INFO'!J$2:J$65,MATCH($A173,'40-15 SCALE LABEL INFO'!$A$2:$A$65,0))),"not found"),IF(G172="not found","not found",IF(G172="","","ditto"))))</f>
        <v/>
      </c>
      <c r="H173" s="775" t="str">
        <f>IF($A173="","",IF(NOT($A173=$A172),IFERROR(IF(INDEX('40-15 SCALE LABEL INFO'!K$2:K$65,MATCH($A173,'40-15 SCALE LABEL INFO'!$A$2:$A$65,0))="","",INDEX('40-15 SCALE LABEL INFO'!K$2:K$65,MATCH($A173,'40-15 SCALE LABEL INFO'!$A$2:$A$65,0))),"not found"),IF(H172="not found","not found",IF(H172="","","ditto"))))</f>
        <v/>
      </c>
    </row>
    <row r="174" spans="1:8" x14ac:dyDescent="0.25">
      <c r="A174" s="770"/>
      <c r="B174" s="770"/>
      <c r="C174" s="770"/>
      <c r="D174" s="770"/>
      <c r="E174" s="778"/>
      <c r="F174" s="781" t="str">
        <f>IF($A174="","",IF(NOT($A174=$A173),IFERROR(IF(INDEX('40-15 SCALE LABEL INFO'!I$2:I$65,MATCH($A174,'40-15 SCALE LABEL INFO'!$A$2:$A$65,0))="","",INDEX('40-15 SCALE LABEL INFO'!I$2:I$65,MATCH($A174,'40-15 SCALE LABEL INFO'!$A$2:$A$65,0))),"not found"),IF(F173="not found","not found",IF(F173="","","ditto"))))</f>
        <v/>
      </c>
      <c r="G174" s="782" t="str">
        <f>IF($A174="","",IF(NOT($A174=$A173),IFERROR(IF(INDEX('40-15 SCALE LABEL INFO'!J$2:J$65,MATCH($A174,'40-15 SCALE LABEL INFO'!$A$2:$A$65,0))="","",INDEX('40-15 SCALE LABEL INFO'!J$2:J$65,MATCH($A174,'40-15 SCALE LABEL INFO'!$A$2:$A$65,0))),"not found"),IF(G173="not found","not found",IF(G173="","","ditto"))))</f>
        <v/>
      </c>
      <c r="H174" s="775" t="str">
        <f>IF($A174="","",IF(NOT($A174=$A173),IFERROR(IF(INDEX('40-15 SCALE LABEL INFO'!K$2:K$65,MATCH($A174,'40-15 SCALE LABEL INFO'!$A$2:$A$65,0))="","",INDEX('40-15 SCALE LABEL INFO'!K$2:K$65,MATCH($A174,'40-15 SCALE LABEL INFO'!$A$2:$A$65,0))),"not found"),IF(H173="not found","not found",IF(H173="","","ditto"))))</f>
        <v/>
      </c>
    </row>
    <row r="175" spans="1:8" x14ac:dyDescent="0.25">
      <c r="A175" s="770"/>
      <c r="B175" s="770"/>
      <c r="C175" s="770"/>
      <c r="D175" s="770"/>
      <c r="E175" s="778"/>
      <c r="F175" s="781" t="str">
        <f>IF($A175="","",IF(NOT($A175=$A174),IFERROR(IF(INDEX('40-15 SCALE LABEL INFO'!I$2:I$65,MATCH($A175,'40-15 SCALE LABEL INFO'!$A$2:$A$65,0))="","",INDEX('40-15 SCALE LABEL INFO'!I$2:I$65,MATCH($A175,'40-15 SCALE LABEL INFO'!$A$2:$A$65,0))),"not found"),IF(F174="not found","not found",IF(F174="","","ditto"))))</f>
        <v/>
      </c>
      <c r="G175" s="782" t="str">
        <f>IF($A175="","",IF(NOT($A175=$A174),IFERROR(IF(INDEX('40-15 SCALE LABEL INFO'!J$2:J$65,MATCH($A175,'40-15 SCALE LABEL INFO'!$A$2:$A$65,0))="","",INDEX('40-15 SCALE LABEL INFO'!J$2:J$65,MATCH($A175,'40-15 SCALE LABEL INFO'!$A$2:$A$65,0))),"not found"),IF(G174="not found","not found",IF(G174="","","ditto"))))</f>
        <v/>
      </c>
      <c r="H175" s="775" t="str">
        <f>IF($A175="","",IF(NOT($A175=$A174),IFERROR(IF(INDEX('40-15 SCALE LABEL INFO'!K$2:K$65,MATCH($A175,'40-15 SCALE LABEL INFO'!$A$2:$A$65,0))="","",INDEX('40-15 SCALE LABEL INFO'!K$2:K$65,MATCH($A175,'40-15 SCALE LABEL INFO'!$A$2:$A$65,0))),"not found"),IF(H174="not found","not found",IF(H174="","","ditto"))))</f>
        <v/>
      </c>
    </row>
    <row r="176" spans="1:8" x14ac:dyDescent="0.25">
      <c r="A176" s="770"/>
      <c r="B176" s="770"/>
      <c r="C176" s="770"/>
      <c r="D176" s="770"/>
      <c r="E176" s="778"/>
      <c r="F176" s="781" t="str">
        <f>IF($A176="","",IF(NOT($A176=$A175),IFERROR(IF(INDEX('40-15 SCALE LABEL INFO'!I$2:I$65,MATCH($A176,'40-15 SCALE LABEL INFO'!$A$2:$A$65,0))="","",INDEX('40-15 SCALE LABEL INFO'!I$2:I$65,MATCH($A176,'40-15 SCALE LABEL INFO'!$A$2:$A$65,0))),"not found"),IF(F175="not found","not found",IF(F175="","","ditto"))))</f>
        <v/>
      </c>
      <c r="G176" s="782" t="str">
        <f>IF($A176="","",IF(NOT($A176=$A175),IFERROR(IF(INDEX('40-15 SCALE LABEL INFO'!J$2:J$65,MATCH($A176,'40-15 SCALE LABEL INFO'!$A$2:$A$65,0))="","",INDEX('40-15 SCALE LABEL INFO'!J$2:J$65,MATCH($A176,'40-15 SCALE LABEL INFO'!$A$2:$A$65,0))),"not found"),IF(G175="not found","not found",IF(G175="","","ditto"))))</f>
        <v/>
      </c>
      <c r="H176" s="775" t="str">
        <f>IF($A176="","",IF(NOT($A176=$A175),IFERROR(IF(INDEX('40-15 SCALE LABEL INFO'!K$2:K$65,MATCH($A176,'40-15 SCALE LABEL INFO'!$A$2:$A$65,0))="","",INDEX('40-15 SCALE LABEL INFO'!K$2:K$65,MATCH($A176,'40-15 SCALE LABEL INFO'!$A$2:$A$65,0))),"not found"),IF(H175="not found","not found",IF(H175="","","ditto"))))</f>
        <v/>
      </c>
    </row>
    <row r="177" spans="1:8" x14ac:dyDescent="0.25">
      <c r="A177" s="770"/>
      <c r="B177" s="770"/>
      <c r="C177" s="770"/>
      <c r="D177" s="770"/>
      <c r="E177" s="778"/>
      <c r="F177" s="781" t="str">
        <f>IF($A177="","",IF(NOT($A177=$A176),IFERROR(IF(INDEX('40-15 SCALE LABEL INFO'!I$2:I$65,MATCH($A177,'40-15 SCALE LABEL INFO'!$A$2:$A$65,0))="","",INDEX('40-15 SCALE LABEL INFO'!I$2:I$65,MATCH($A177,'40-15 SCALE LABEL INFO'!$A$2:$A$65,0))),"not found"),IF(F176="not found","not found",IF(F176="","","ditto"))))</f>
        <v/>
      </c>
      <c r="G177" s="782" t="str">
        <f>IF($A177="","",IF(NOT($A177=$A176),IFERROR(IF(INDEX('40-15 SCALE LABEL INFO'!J$2:J$65,MATCH($A177,'40-15 SCALE LABEL INFO'!$A$2:$A$65,0))="","",INDEX('40-15 SCALE LABEL INFO'!J$2:J$65,MATCH($A177,'40-15 SCALE LABEL INFO'!$A$2:$A$65,0))),"not found"),IF(G176="not found","not found",IF(G176="","","ditto"))))</f>
        <v/>
      </c>
      <c r="H177" s="775" t="str">
        <f>IF($A177="","",IF(NOT($A177=$A176),IFERROR(IF(INDEX('40-15 SCALE LABEL INFO'!K$2:K$65,MATCH($A177,'40-15 SCALE LABEL INFO'!$A$2:$A$65,0))="","",INDEX('40-15 SCALE LABEL INFO'!K$2:K$65,MATCH($A177,'40-15 SCALE LABEL INFO'!$A$2:$A$65,0))),"not found"),IF(H176="not found","not found",IF(H176="","","ditto"))))</f>
        <v/>
      </c>
    </row>
    <row r="178" spans="1:8" x14ac:dyDescent="0.25">
      <c r="A178" s="770"/>
      <c r="B178" s="770"/>
      <c r="C178" s="770"/>
      <c r="D178" s="770"/>
      <c r="E178" s="778"/>
      <c r="F178" s="781" t="str">
        <f>IF($A178="","",IF(NOT($A178=$A177),IFERROR(IF(INDEX('40-15 SCALE LABEL INFO'!I$2:I$65,MATCH($A178,'40-15 SCALE LABEL INFO'!$A$2:$A$65,0))="","",INDEX('40-15 SCALE LABEL INFO'!I$2:I$65,MATCH($A178,'40-15 SCALE LABEL INFO'!$A$2:$A$65,0))),"not found"),IF(F177="not found","not found",IF(F177="","","ditto"))))</f>
        <v/>
      </c>
      <c r="G178" s="782" t="str">
        <f>IF($A178="","",IF(NOT($A178=$A177),IFERROR(IF(INDEX('40-15 SCALE LABEL INFO'!J$2:J$65,MATCH($A178,'40-15 SCALE LABEL INFO'!$A$2:$A$65,0))="","",INDEX('40-15 SCALE LABEL INFO'!J$2:J$65,MATCH($A178,'40-15 SCALE LABEL INFO'!$A$2:$A$65,0))),"not found"),IF(G177="not found","not found",IF(G177="","","ditto"))))</f>
        <v/>
      </c>
      <c r="H178" s="775" t="str">
        <f>IF($A178="","",IF(NOT($A178=$A177),IFERROR(IF(INDEX('40-15 SCALE LABEL INFO'!K$2:K$65,MATCH($A178,'40-15 SCALE LABEL INFO'!$A$2:$A$65,0))="","",INDEX('40-15 SCALE LABEL INFO'!K$2:K$65,MATCH($A178,'40-15 SCALE LABEL INFO'!$A$2:$A$65,0))),"not found"),IF(H177="not found","not found",IF(H177="","","ditto"))))</f>
        <v/>
      </c>
    </row>
    <row r="179" spans="1:8" x14ac:dyDescent="0.25">
      <c r="A179" s="770"/>
      <c r="B179" s="770"/>
      <c r="C179" s="770"/>
      <c r="D179" s="770"/>
      <c r="E179" s="778"/>
      <c r="F179" s="781" t="str">
        <f>IF($A179="","",IF(NOT($A179=$A178),IFERROR(IF(INDEX('40-15 SCALE LABEL INFO'!I$2:I$65,MATCH($A179,'40-15 SCALE LABEL INFO'!$A$2:$A$65,0))="","",INDEX('40-15 SCALE LABEL INFO'!I$2:I$65,MATCH($A179,'40-15 SCALE LABEL INFO'!$A$2:$A$65,0))),"not found"),IF(F178="not found","not found",IF(F178="","","ditto"))))</f>
        <v/>
      </c>
      <c r="G179" s="782" t="str">
        <f>IF($A179="","",IF(NOT($A179=$A178),IFERROR(IF(INDEX('40-15 SCALE LABEL INFO'!J$2:J$65,MATCH($A179,'40-15 SCALE LABEL INFO'!$A$2:$A$65,0))="","",INDEX('40-15 SCALE LABEL INFO'!J$2:J$65,MATCH($A179,'40-15 SCALE LABEL INFO'!$A$2:$A$65,0))),"not found"),IF(G178="not found","not found",IF(G178="","","ditto"))))</f>
        <v/>
      </c>
      <c r="H179" s="775" t="str">
        <f>IF($A179="","",IF(NOT($A179=$A178),IFERROR(IF(INDEX('40-15 SCALE LABEL INFO'!K$2:K$65,MATCH($A179,'40-15 SCALE LABEL INFO'!$A$2:$A$65,0))="","",INDEX('40-15 SCALE LABEL INFO'!K$2:K$65,MATCH($A179,'40-15 SCALE LABEL INFO'!$A$2:$A$65,0))),"not found"),IF(H178="not found","not found",IF(H178="","","ditto"))))</f>
        <v/>
      </c>
    </row>
    <row r="180" spans="1:8" x14ac:dyDescent="0.25">
      <c r="A180" s="770"/>
      <c r="B180" s="770"/>
      <c r="C180" s="770"/>
      <c r="D180" s="770"/>
      <c r="E180" s="778"/>
      <c r="F180" s="781" t="str">
        <f>IF($A180="","",IF(NOT($A180=$A179),IFERROR(IF(INDEX('40-15 SCALE LABEL INFO'!I$2:I$65,MATCH($A180,'40-15 SCALE LABEL INFO'!$A$2:$A$65,0))="","",INDEX('40-15 SCALE LABEL INFO'!I$2:I$65,MATCH($A180,'40-15 SCALE LABEL INFO'!$A$2:$A$65,0))),"not found"),IF(F179="not found","not found",IF(F179="","","ditto"))))</f>
        <v/>
      </c>
      <c r="G180" s="782" t="str">
        <f>IF($A180="","",IF(NOT($A180=$A179),IFERROR(IF(INDEX('40-15 SCALE LABEL INFO'!J$2:J$65,MATCH($A180,'40-15 SCALE LABEL INFO'!$A$2:$A$65,0))="","",INDEX('40-15 SCALE LABEL INFO'!J$2:J$65,MATCH($A180,'40-15 SCALE LABEL INFO'!$A$2:$A$65,0))),"not found"),IF(G179="not found","not found",IF(G179="","","ditto"))))</f>
        <v/>
      </c>
      <c r="H180" s="775" t="str">
        <f>IF($A180="","",IF(NOT($A180=$A179),IFERROR(IF(INDEX('40-15 SCALE LABEL INFO'!K$2:K$65,MATCH($A180,'40-15 SCALE LABEL INFO'!$A$2:$A$65,0))="","",INDEX('40-15 SCALE LABEL INFO'!K$2:K$65,MATCH($A180,'40-15 SCALE LABEL INFO'!$A$2:$A$65,0))),"not found"),IF(H179="not found","not found",IF(H179="","","ditto"))))</f>
        <v/>
      </c>
    </row>
    <row r="181" spans="1:8" x14ac:dyDescent="0.25">
      <c r="A181" s="770"/>
      <c r="B181" s="770"/>
      <c r="C181" s="770"/>
      <c r="D181" s="770"/>
      <c r="E181" s="778"/>
      <c r="F181" s="781" t="str">
        <f>IF($A181="","",IF(NOT($A181=$A180),IFERROR(IF(INDEX('40-15 SCALE LABEL INFO'!I$2:I$65,MATCH($A181,'40-15 SCALE LABEL INFO'!$A$2:$A$65,0))="","",INDEX('40-15 SCALE LABEL INFO'!I$2:I$65,MATCH($A181,'40-15 SCALE LABEL INFO'!$A$2:$A$65,0))),"not found"),IF(F180="not found","not found",IF(F180="","","ditto"))))</f>
        <v/>
      </c>
      <c r="G181" s="782" t="str">
        <f>IF($A181="","",IF(NOT($A181=$A180),IFERROR(IF(INDEX('40-15 SCALE LABEL INFO'!J$2:J$65,MATCH($A181,'40-15 SCALE LABEL INFO'!$A$2:$A$65,0))="","",INDEX('40-15 SCALE LABEL INFO'!J$2:J$65,MATCH($A181,'40-15 SCALE LABEL INFO'!$A$2:$A$65,0))),"not found"),IF(G180="not found","not found",IF(G180="","","ditto"))))</f>
        <v/>
      </c>
      <c r="H181" s="775" t="str">
        <f>IF($A181="","",IF(NOT($A181=$A180),IFERROR(IF(INDEX('40-15 SCALE LABEL INFO'!K$2:K$65,MATCH($A181,'40-15 SCALE LABEL INFO'!$A$2:$A$65,0))="","",INDEX('40-15 SCALE LABEL INFO'!K$2:K$65,MATCH($A181,'40-15 SCALE LABEL INFO'!$A$2:$A$65,0))),"not found"),IF(H180="not found","not found",IF(H180="","","ditto"))))</f>
        <v/>
      </c>
    </row>
    <row r="182" spans="1:8" x14ac:dyDescent="0.25">
      <c r="A182" s="770"/>
      <c r="B182" s="770"/>
      <c r="C182" s="770"/>
      <c r="D182" s="770"/>
      <c r="E182" s="778"/>
      <c r="F182" s="781" t="str">
        <f>IF($A182="","",IF(NOT($A182=$A181),IFERROR(IF(INDEX('40-15 SCALE LABEL INFO'!I$2:I$65,MATCH($A182,'40-15 SCALE LABEL INFO'!$A$2:$A$65,0))="","",INDEX('40-15 SCALE LABEL INFO'!I$2:I$65,MATCH($A182,'40-15 SCALE LABEL INFO'!$A$2:$A$65,0))),"not found"),IF(F181="not found","not found",IF(F181="","","ditto"))))</f>
        <v/>
      </c>
      <c r="G182" s="782" t="str">
        <f>IF($A182="","",IF(NOT($A182=$A181),IFERROR(IF(INDEX('40-15 SCALE LABEL INFO'!J$2:J$65,MATCH($A182,'40-15 SCALE LABEL INFO'!$A$2:$A$65,0))="","",INDEX('40-15 SCALE LABEL INFO'!J$2:J$65,MATCH($A182,'40-15 SCALE LABEL INFO'!$A$2:$A$65,0))),"not found"),IF(G181="not found","not found",IF(G181="","","ditto"))))</f>
        <v/>
      </c>
      <c r="H182" s="775" t="str">
        <f>IF($A182="","",IF(NOT($A182=$A181),IFERROR(IF(INDEX('40-15 SCALE LABEL INFO'!K$2:K$65,MATCH($A182,'40-15 SCALE LABEL INFO'!$A$2:$A$65,0))="","",INDEX('40-15 SCALE LABEL INFO'!K$2:K$65,MATCH($A182,'40-15 SCALE LABEL INFO'!$A$2:$A$65,0))),"not found"),IF(H181="not found","not found",IF(H181="","","ditto"))))</f>
        <v/>
      </c>
    </row>
    <row r="183" spans="1:8" x14ac:dyDescent="0.25">
      <c r="A183" s="770"/>
      <c r="B183" s="770"/>
      <c r="C183" s="770"/>
      <c r="D183" s="770"/>
      <c r="E183" s="778"/>
      <c r="F183" s="781" t="str">
        <f>IF($A183="","",IF(NOT($A183=$A182),IFERROR(IF(INDEX('40-15 SCALE LABEL INFO'!I$2:I$65,MATCH($A183,'40-15 SCALE LABEL INFO'!$A$2:$A$65,0))="","",INDEX('40-15 SCALE LABEL INFO'!I$2:I$65,MATCH($A183,'40-15 SCALE LABEL INFO'!$A$2:$A$65,0))),"not found"),IF(F182="not found","not found",IF(F182="","","ditto"))))</f>
        <v/>
      </c>
      <c r="G183" s="782" t="str">
        <f>IF($A183="","",IF(NOT($A183=$A182),IFERROR(IF(INDEX('40-15 SCALE LABEL INFO'!J$2:J$65,MATCH($A183,'40-15 SCALE LABEL INFO'!$A$2:$A$65,0))="","",INDEX('40-15 SCALE LABEL INFO'!J$2:J$65,MATCH($A183,'40-15 SCALE LABEL INFO'!$A$2:$A$65,0))),"not found"),IF(G182="not found","not found",IF(G182="","","ditto"))))</f>
        <v/>
      </c>
      <c r="H183" s="775" t="str">
        <f>IF($A183="","",IF(NOT($A183=$A182),IFERROR(IF(INDEX('40-15 SCALE LABEL INFO'!K$2:K$65,MATCH($A183,'40-15 SCALE LABEL INFO'!$A$2:$A$65,0))="","",INDEX('40-15 SCALE LABEL INFO'!K$2:K$65,MATCH($A183,'40-15 SCALE LABEL INFO'!$A$2:$A$65,0))),"not found"),IF(H182="not found","not found",IF(H182="","","ditto"))))</f>
        <v/>
      </c>
    </row>
    <row r="184" spans="1:8" x14ac:dyDescent="0.25">
      <c r="A184" s="770"/>
      <c r="B184" s="770"/>
      <c r="C184" s="770"/>
      <c r="D184" s="770"/>
      <c r="E184" s="778"/>
      <c r="F184" s="781" t="str">
        <f>IF($A184="","",IF(NOT($A184=$A183),IFERROR(IF(INDEX('40-15 SCALE LABEL INFO'!I$2:I$65,MATCH($A184,'40-15 SCALE LABEL INFO'!$A$2:$A$65,0))="","",INDEX('40-15 SCALE LABEL INFO'!I$2:I$65,MATCH($A184,'40-15 SCALE LABEL INFO'!$A$2:$A$65,0))),"not found"),IF(F183="not found","not found",IF(F183="","","ditto"))))</f>
        <v/>
      </c>
      <c r="G184" s="782" t="str">
        <f>IF($A184="","",IF(NOT($A184=$A183),IFERROR(IF(INDEX('40-15 SCALE LABEL INFO'!J$2:J$65,MATCH($A184,'40-15 SCALE LABEL INFO'!$A$2:$A$65,0))="","",INDEX('40-15 SCALE LABEL INFO'!J$2:J$65,MATCH($A184,'40-15 SCALE LABEL INFO'!$A$2:$A$65,0))),"not found"),IF(G183="not found","not found",IF(G183="","","ditto"))))</f>
        <v/>
      </c>
      <c r="H184" s="775" t="str">
        <f>IF($A184="","",IF(NOT($A184=$A183),IFERROR(IF(INDEX('40-15 SCALE LABEL INFO'!K$2:K$65,MATCH($A184,'40-15 SCALE LABEL INFO'!$A$2:$A$65,0))="","",INDEX('40-15 SCALE LABEL INFO'!K$2:K$65,MATCH($A184,'40-15 SCALE LABEL INFO'!$A$2:$A$65,0))),"not found"),IF(H183="not found","not found",IF(H183="","","ditto"))))</f>
        <v/>
      </c>
    </row>
    <row r="185" spans="1:8" x14ac:dyDescent="0.25">
      <c r="A185" s="770"/>
      <c r="B185" s="770"/>
      <c r="C185" s="770"/>
      <c r="D185" s="770"/>
      <c r="E185" s="778"/>
      <c r="F185" s="781" t="str">
        <f>IF($A185="","",IF(NOT($A185=$A184),IFERROR(IF(INDEX('40-15 SCALE LABEL INFO'!I$2:I$65,MATCH($A185,'40-15 SCALE LABEL INFO'!$A$2:$A$65,0))="","",INDEX('40-15 SCALE LABEL INFO'!I$2:I$65,MATCH($A185,'40-15 SCALE LABEL INFO'!$A$2:$A$65,0))),"not found"),IF(F184="not found","not found",IF(F184="","","ditto"))))</f>
        <v/>
      </c>
      <c r="G185" s="782" t="str">
        <f>IF($A185="","",IF(NOT($A185=$A184),IFERROR(IF(INDEX('40-15 SCALE LABEL INFO'!J$2:J$65,MATCH($A185,'40-15 SCALE LABEL INFO'!$A$2:$A$65,0))="","",INDEX('40-15 SCALE LABEL INFO'!J$2:J$65,MATCH($A185,'40-15 SCALE LABEL INFO'!$A$2:$A$65,0))),"not found"),IF(G184="not found","not found",IF(G184="","","ditto"))))</f>
        <v/>
      </c>
      <c r="H185" s="775" t="str">
        <f>IF($A185="","",IF(NOT($A185=$A184),IFERROR(IF(INDEX('40-15 SCALE LABEL INFO'!K$2:K$65,MATCH($A185,'40-15 SCALE LABEL INFO'!$A$2:$A$65,0))="","",INDEX('40-15 SCALE LABEL INFO'!K$2:K$65,MATCH($A185,'40-15 SCALE LABEL INFO'!$A$2:$A$65,0))),"not found"),IF(H184="not found","not found",IF(H184="","","ditto"))))</f>
        <v/>
      </c>
    </row>
    <row r="186" spans="1:8" x14ac:dyDescent="0.25">
      <c r="A186" s="770"/>
      <c r="B186" s="770"/>
      <c r="C186" s="770"/>
      <c r="D186" s="770"/>
      <c r="E186" s="778"/>
      <c r="F186" s="781" t="str">
        <f>IF($A186="","",IF(NOT($A186=$A185),IFERROR(IF(INDEX('40-15 SCALE LABEL INFO'!I$2:I$65,MATCH($A186,'40-15 SCALE LABEL INFO'!$A$2:$A$65,0))="","",INDEX('40-15 SCALE LABEL INFO'!I$2:I$65,MATCH($A186,'40-15 SCALE LABEL INFO'!$A$2:$A$65,0))),"not found"),IF(F185="not found","not found",IF(F185="","","ditto"))))</f>
        <v/>
      </c>
      <c r="G186" s="782" t="str">
        <f>IF($A186="","",IF(NOT($A186=$A185),IFERROR(IF(INDEX('40-15 SCALE LABEL INFO'!J$2:J$65,MATCH($A186,'40-15 SCALE LABEL INFO'!$A$2:$A$65,0))="","",INDEX('40-15 SCALE LABEL INFO'!J$2:J$65,MATCH($A186,'40-15 SCALE LABEL INFO'!$A$2:$A$65,0))),"not found"),IF(G185="not found","not found",IF(G185="","","ditto"))))</f>
        <v/>
      </c>
      <c r="H186" s="775" t="str">
        <f>IF($A186="","",IF(NOT($A186=$A185),IFERROR(IF(INDEX('40-15 SCALE LABEL INFO'!K$2:K$65,MATCH($A186,'40-15 SCALE LABEL INFO'!$A$2:$A$65,0))="","",INDEX('40-15 SCALE LABEL INFO'!K$2:K$65,MATCH($A186,'40-15 SCALE LABEL INFO'!$A$2:$A$65,0))),"not found"),IF(H185="not found","not found",IF(H185="","","ditto"))))</f>
        <v/>
      </c>
    </row>
    <row r="187" spans="1:8" x14ac:dyDescent="0.25">
      <c r="A187" s="770"/>
      <c r="B187" s="770"/>
      <c r="C187" s="770"/>
      <c r="D187" s="770"/>
      <c r="E187" s="778"/>
      <c r="F187" s="781" t="str">
        <f>IF($A187="","",IF(NOT($A187=$A186),IFERROR(IF(INDEX('40-15 SCALE LABEL INFO'!I$2:I$65,MATCH($A187,'40-15 SCALE LABEL INFO'!$A$2:$A$65,0))="","",INDEX('40-15 SCALE LABEL INFO'!I$2:I$65,MATCH($A187,'40-15 SCALE LABEL INFO'!$A$2:$A$65,0))),"not found"),IF(F186="not found","not found",IF(F186="","","ditto"))))</f>
        <v/>
      </c>
      <c r="G187" s="782" t="str">
        <f>IF($A187="","",IF(NOT($A187=$A186),IFERROR(IF(INDEX('40-15 SCALE LABEL INFO'!J$2:J$65,MATCH($A187,'40-15 SCALE LABEL INFO'!$A$2:$A$65,0))="","",INDEX('40-15 SCALE LABEL INFO'!J$2:J$65,MATCH($A187,'40-15 SCALE LABEL INFO'!$A$2:$A$65,0))),"not found"),IF(G186="not found","not found",IF(G186="","","ditto"))))</f>
        <v/>
      </c>
      <c r="H187" s="775" t="str">
        <f>IF($A187="","",IF(NOT($A187=$A186),IFERROR(IF(INDEX('40-15 SCALE LABEL INFO'!K$2:K$65,MATCH($A187,'40-15 SCALE LABEL INFO'!$A$2:$A$65,0))="","",INDEX('40-15 SCALE LABEL INFO'!K$2:K$65,MATCH($A187,'40-15 SCALE LABEL INFO'!$A$2:$A$65,0))),"not found"),IF(H186="not found","not found",IF(H186="","","ditto"))))</f>
        <v/>
      </c>
    </row>
    <row r="188" spans="1:8" x14ac:dyDescent="0.25">
      <c r="A188" s="770"/>
      <c r="B188" s="770"/>
      <c r="C188" s="770"/>
      <c r="D188" s="770"/>
      <c r="E188" s="778"/>
      <c r="F188" s="781" t="str">
        <f>IF($A188="","",IF(NOT($A188=$A187),IFERROR(IF(INDEX('40-15 SCALE LABEL INFO'!I$2:I$65,MATCH($A188,'40-15 SCALE LABEL INFO'!$A$2:$A$65,0))="","",INDEX('40-15 SCALE LABEL INFO'!I$2:I$65,MATCH($A188,'40-15 SCALE LABEL INFO'!$A$2:$A$65,0))),"not found"),IF(F187="not found","not found",IF(F187="","","ditto"))))</f>
        <v/>
      </c>
      <c r="G188" s="782" t="str">
        <f>IF($A188="","",IF(NOT($A188=$A187),IFERROR(IF(INDEX('40-15 SCALE LABEL INFO'!J$2:J$65,MATCH($A188,'40-15 SCALE LABEL INFO'!$A$2:$A$65,0))="","",INDEX('40-15 SCALE LABEL INFO'!J$2:J$65,MATCH($A188,'40-15 SCALE LABEL INFO'!$A$2:$A$65,0))),"not found"),IF(G187="not found","not found",IF(G187="","","ditto"))))</f>
        <v/>
      </c>
      <c r="H188" s="775" t="str">
        <f>IF($A188="","",IF(NOT($A188=$A187),IFERROR(IF(INDEX('40-15 SCALE LABEL INFO'!K$2:K$65,MATCH($A188,'40-15 SCALE LABEL INFO'!$A$2:$A$65,0))="","",INDEX('40-15 SCALE LABEL INFO'!K$2:K$65,MATCH($A188,'40-15 SCALE LABEL INFO'!$A$2:$A$65,0))),"not found"),IF(H187="not found","not found",IF(H187="","","ditto"))))</f>
        <v/>
      </c>
    </row>
    <row r="189" spans="1:8" x14ac:dyDescent="0.25">
      <c r="A189" s="770"/>
      <c r="B189" s="770"/>
      <c r="C189" s="770"/>
      <c r="D189" s="770"/>
      <c r="E189" s="778"/>
      <c r="F189" s="781" t="str">
        <f>IF($A189="","",IF(NOT($A189=$A188),IFERROR(IF(INDEX('40-15 SCALE LABEL INFO'!I$2:I$65,MATCH($A189,'40-15 SCALE LABEL INFO'!$A$2:$A$65,0))="","",INDEX('40-15 SCALE LABEL INFO'!I$2:I$65,MATCH($A189,'40-15 SCALE LABEL INFO'!$A$2:$A$65,0))),"not found"),IF(F188="not found","not found",IF(F188="","","ditto"))))</f>
        <v/>
      </c>
      <c r="G189" s="782" t="str">
        <f>IF($A189="","",IF(NOT($A189=$A188),IFERROR(IF(INDEX('40-15 SCALE LABEL INFO'!J$2:J$65,MATCH($A189,'40-15 SCALE LABEL INFO'!$A$2:$A$65,0))="","",INDEX('40-15 SCALE LABEL INFO'!J$2:J$65,MATCH($A189,'40-15 SCALE LABEL INFO'!$A$2:$A$65,0))),"not found"),IF(G188="not found","not found",IF(G188="","","ditto"))))</f>
        <v/>
      </c>
      <c r="H189" s="775" t="str">
        <f>IF($A189="","",IF(NOT($A189=$A188),IFERROR(IF(INDEX('40-15 SCALE LABEL INFO'!K$2:K$65,MATCH($A189,'40-15 SCALE LABEL INFO'!$A$2:$A$65,0))="","",INDEX('40-15 SCALE LABEL INFO'!K$2:K$65,MATCH($A189,'40-15 SCALE LABEL INFO'!$A$2:$A$65,0))),"not found"),IF(H188="not found","not found",IF(H188="","","ditto"))))</f>
        <v/>
      </c>
    </row>
    <row r="190" spans="1:8" x14ac:dyDescent="0.25">
      <c r="A190" s="770"/>
      <c r="B190" s="770"/>
      <c r="C190" s="770"/>
      <c r="D190" s="770"/>
      <c r="E190" s="778"/>
      <c r="F190" s="781" t="str">
        <f>IF($A190="","",IF(NOT($A190=$A189),IFERROR(IF(INDEX('40-15 SCALE LABEL INFO'!I$2:I$65,MATCH($A190,'40-15 SCALE LABEL INFO'!$A$2:$A$65,0))="","",INDEX('40-15 SCALE LABEL INFO'!I$2:I$65,MATCH($A190,'40-15 SCALE LABEL INFO'!$A$2:$A$65,0))),"not found"),IF(F189="not found","not found",IF(F189="","","ditto"))))</f>
        <v/>
      </c>
      <c r="G190" s="782" t="str">
        <f>IF($A190="","",IF(NOT($A190=$A189),IFERROR(IF(INDEX('40-15 SCALE LABEL INFO'!J$2:J$65,MATCH($A190,'40-15 SCALE LABEL INFO'!$A$2:$A$65,0))="","",INDEX('40-15 SCALE LABEL INFO'!J$2:J$65,MATCH($A190,'40-15 SCALE LABEL INFO'!$A$2:$A$65,0))),"not found"),IF(G189="not found","not found",IF(G189="","","ditto"))))</f>
        <v/>
      </c>
      <c r="H190" s="775" t="str">
        <f>IF($A190="","",IF(NOT($A190=$A189),IFERROR(IF(INDEX('40-15 SCALE LABEL INFO'!K$2:K$65,MATCH($A190,'40-15 SCALE LABEL INFO'!$A$2:$A$65,0))="","",INDEX('40-15 SCALE LABEL INFO'!K$2:K$65,MATCH($A190,'40-15 SCALE LABEL INFO'!$A$2:$A$65,0))),"not found"),IF(H189="not found","not found",IF(H189="","","ditto"))))</f>
        <v/>
      </c>
    </row>
    <row r="191" spans="1:8" x14ac:dyDescent="0.25">
      <c r="A191" s="770"/>
      <c r="B191" s="770"/>
      <c r="C191" s="770"/>
      <c r="D191" s="770"/>
      <c r="E191" s="778"/>
      <c r="F191" s="781" t="str">
        <f>IF($A191="","",IF(NOT($A191=$A190),IFERROR(IF(INDEX('40-15 SCALE LABEL INFO'!I$2:I$65,MATCH($A191,'40-15 SCALE LABEL INFO'!$A$2:$A$65,0))="","",INDEX('40-15 SCALE LABEL INFO'!I$2:I$65,MATCH($A191,'40-15 SCALE LABEL INFO'!$A$2:$A$65,0))),"not found"),IF(F190="not found","not found",IF(F190="","","ditto"))))</f>
        <v/>
      </c>
      <c r="G191" s="782" t="str">
        <f>IF($A191="","",IF(NOT($A191=$A190),IFERROR(IF(INDEX('40-15 SCALE LABEL INFO'!J$2:J$65,MATCH($A191,'40-15 SCALE LABEL INFO'!$A$2:$A$65,0))="","",INDEX('40-15 SCALE LABEL INFO'!J$2:J$65,MATCH($A191,'40-15 SCALE LABEL INFO'!$A$2:$A$65,0))),"not found"),IF(G190="not found","not found",IF(G190="","","ditto"))))</f>
        <v/>
      </c>
      <c r="H191" s="775" t="str">
        <f>IF($A191="","",IF(NOT($A191=$A190),IFERROR(IF(INDEX('40-15 SCALE LABEL INFO'!K$2:K$65,MATCH($A191,'40-15 SCALE LABEL INFO'!$A$2:$A$65,0))="","",INDEX('40-15 SCALE LABEL INFO'!K$2:K$65,MATCH($A191,'40-15 SCALE LABEL INFO'!$A$2:$A$65,0))),"not found"),IF(H190="not found","not found",IF(H190="","","ditto"))))</f>
        <v/>
      </c>
    </row>
    <row r="192" spans="1:8" x14ac:dyDescent="0.25">
      <c r="A192" s="770"/>
      <c r="B192" s="770"/>
      <c r="C192" s="770"/>
      <c r="D192" s="770"/>
      <c r="E192" s="778"/>
      <c r="F192" s="781" t="str">
        <f>IF($A192="","",IF(NOT($A192=$A191),IFERROR(IF(INDEX('40-15 SCALE LABEL INFO'!I$2:I$65,MATCH($A192,'40-15 SCALE LABEL INFO'!$A$2:$A$65,0))="","",INDEX('40-15 SCALE LABEL INFO'!I$2:I$65,MATCH($A192,'40-15 SCALE LABEL INFO'!$A$2:$A$65,0))),"not found"),IF(F191="not found","not found",IF(F191="","","ditto"))))</f>
        <v/>
      </c>
      <c r="G192" s="782" t="str">
        <f>IF($A192="","",IF(NOT($A192=$A191),IFERROR(IF(INDEX('40-15 SCALE LABEL INFO'!J$2:J$65,MATCH($A192,'40-15 SCALE LABEL INFO'!$A$2:$A$65,0))="","",INDEX('40-15 SCALE LABEL INFO'!J$2:J$65,MATCH($A192,'40-15 SCALE LABEL INFO'!$A$2:$A$65,0))),"not found"),IF(G191="not found","not found",IF(G191="","","ditto"))))</f>
        <v/>
      </c>
      <c r="H192" s="775" t="str">
        <f>IF($A192="","",IF(NOT($A192=$A191),IFERROR(IF(INDEX('40-15 SCALE LABEL INFO'!K$2:K$65,MATCH($A192,'40-15 SCALE LABEL INFO'!$A$2:$A$65,0))="","",INDEX('40-15 SCALE LABEL INFO'!K$2:K$65,MATCH($A192,'40-15 SCALE LABEL INFO'!$A$2:$A$65,0))),"not found"),IF(H191="not found","not found",IF(H191="","","ditto"))))</f>
        <v/>
      </c>
    </row>
    <row r="193" spans="1:8" x14ac:dyDescent="0.25">
      <c r="A193" s="770"/>
      <c r="B193" s="770"/>
      <c r="C193" s="770"/>
      <c r="D193" s="770"/>
      <c r="E193" s="778"/>
      <c r="F193" s="781" t="str">
        <f>IF($A193="","",IF(NOT($A193=$A192),IFERROR(IF(INDEX('40-15 SCALE LABEL INFO'!I$2:I$65,MATCH($A193,'40-15 SCALE LABEL INFO'!$A$2:$A$65,0))="","",INDEX('40-15 SCALE LABEL INFO'!I$2:I$65,MATCH($A193,'40-15 SCALE LABEL INFO'!$A$2:$A$65,0))),"not found"),IF(F192="not found","not found",IF(F192="","","ditto"))))</f>
        <v/>
      </c>
      <c r="G193" s="782" t="str">
        <f>IF($A193="","",IF(NOT($A193=$A192),IFERROR(IF(INDEX('40-15 SCALE LABEL INFO'!J$2:J$65,MATCH($A193,'40-15 SCALE LABEL INFO'!$A$2:$A$65,0))="","",INDEX('40-15 SCALE LABEL INFO'!J$2:J$65,MATCH($A193,'40-15 SCALE LABEL INFO'!$A$2:$A$65,0))),"not found"),IF(G192="not found","not found",IF(G192="","","ditto"))))</f>
        <v/>
      </c>
      <c r="H193" s="775" t="str">
        <f>IF($A193="","",IF(NOT($A193=$A192),IFERROR(IF(INDEX('40-15 SCALE LABEL INFO'!K$2:K$65,MATCH($A193,'40-15 SCALE LABEL INFO'!$A$2:$A$65,0))="","",INDEX('40-15 SCALE LABEL INFO'!K$2:K$65,MATCH($A193,'40-15 SCALE LABEL INFO'!$A$2:$A$65,0))),"not found"),IF(H192="not found","not found",IF(H192="","","ditto"))))</f>
        <v/>
      </c>
    </row>
    <row r="194" spans="1:8" x14ac:dyDescent="0.25">
      <c r="A194" s="770"/>
      <c r="B194" s="770"/>
      <c r="C194" s="770"/>
      <c r="D194" s="770"/>
      <c r="E194" s="778"/>
      <c r="F194" s="781" t="str">
        <f>IF($A194="","",IF(NOT($A194=$A193),IFERROR(IF(INDEX('40-15 SCALE LABEL INFO'!I$2:I$65,MATCH($A194,'40-15 SCALE LABEL INFO'!$A$2:$A$65,0))="","",INDEX('40-15 SCALE LABEL INFO'!I$2:I$65,MATCH($A194,'40-15 SCALE LABEL INFO'!$A$2:$A$65,0))),"not found"),IF(F193="not found","not found",IF(F193="","","ditto"))))</f>
        <v/>
      </c>
      <c r="G194" s="782" t="str">
        <f>IF($A194="","",IF(NOT($A194=$A193),IFERROR(IF(INDEX('40-15 SCALE LABEL INFO'!J$2:J$65,MATCH($A194,'40-15 SCALE LABEL INFO'!$A$2:$A$65,0))="","",INDEX('40-15 SCALE LABEL INFO'!J$2:J$65,MATCH($A194,'40-15 SCALE LABEL INFO'!$A$2:$A$65,0))),"not found"),IF(G193="not found","not found",IF(G193="","","ditto"))))</f>
        <v/>
      </c>
      <c r="H194" s="775" t="str">
        <f>IF($A194="","",IF(NOT($A194=$A193),IFERROR(IF(INDEX('40-15 SCALE LABEL INFO'!K$2:K$65,MATCH($A194,'40-15 SCALE LABEL INFO'!$A$2:$A$65,0))="","",INDEX('40-15 SCALE LABEL INFO'!K$2:K$65,MATCH($A194,'40-15 SCALE LABEL INFO'!$A$2:$A$65,0))),"not found"),IF(H193="not found","not found",IF(H193="","","ditto"))))</f>
        <v/>
      </c>
    </row>
    <row r="195" spans="1:8" x14ac:dyDescent="0.25">
      <c r="A195" s="770"/>
      <c r="B195" s="770"/>
      <c r="C195" s="770"/>
      <c r="D195" s="770"/>
      <c r="E195" s="778"/>
      <c r="F195" s="781" t="str">
        <f>IF($A195="","",IF(NOT($A195=$A194),IFERROR(IF(INDEX('40-15 SCALE LABEL INFO'!I$2:I$65,MATCH($A195,'40-15 SCALE LABEL INFO'!$A$2:$A$65,0))="","",INDEX('40-15 SCALE LABEL INFO'!I$2:I$65,MATCH($A195,'40-15 SCALE LABEL INFO'!$A$2:$A$65,0))),"not found"),IF(F194="not found","not found",IF(F194="","","ditto"))))</f>
        <v/>
      </c>
      <c r="G195" s="782" t="str">
        <f>IF($A195="","",IF(NOT($A195=$A194),IFERROR(IF(INDEX('40-15 SCALE LABEL INFO'!J$2:J$65,MATCH($A195,'40-15 SCALE LABEL INFO'!$A$2:$A$65,0))="","",INDEX('40-15 SCALE LABEL INFO'!J$2:J$65,MATCH($A195,'40-15 SCALE LABEL INFO'!$A$2:$A$65,0))),"not found"),IF(G194="not found","not found",IF(G194="","","ditto"))))</f>
        <v/>
      </c>
      <c r="H195" s="775" t="str">
        <f>IF($A195="","",IF(NOT($A195=$A194),IFERROR(IF(INDEX('40-15 SCALE LABEL INFO'!K$2:K$65,MATCH($A195,'40-15 SCALE LABEL INFO'!$A$2:$A$65,0))="","",INDEX('40-15 SCALE LABEL INFO'!K$2:K$65,MATCH($A195,'40-15 SCALE LABEL INFO'!$A$2:$A$65,0))),"not found"),IF(H194="not found","not found",IF(H194="","","ditto"))))</f>
        <v/>
      </c>
    </row>
    <row r="196" spans="1:8" x14ac:dyDescent="0.25">
      <c r="A196" s="770"/>
      <c r="B196" s="770"/>
      <c r="C196" s="770"/>
      <c r="D196" s="770"/>
      <c r="E196" s="778"/>
      <c r="F196" s="781" t="str">
        <f>IF($A196="","",IF(NOT($A196=$A195),IFERROR(IF(INDEX('40-15 SCALE LABEL INFO'!I$2:I$65,MATCH($A196,'40-15 SCALE LABEL INFO'!$A$2:$A$65,0))="","",INDEX('40-15 SCALE LABEL INFO'!I$2:I$65,MATCH($A196,'40-15 SCALE LABEL INFO'!$A$2:$A$65,0))),"not found"),IF(F195="not found","not found",IF(F195="","","ditto"))))</f>
        <v/>
      </c>
      <c r="G196" s="782" t="str">
        <f>IF($A196="","",IF(NOT($A196=$A195),IFERROR(IF(INDEX('40-15 SCALE LABEL INFO'!J$2:J$65,MATCH($A196,'40-15 SCALE LABEL INFO'!$A$2:$A$65,0))="","",INDEX('40-15 SCALE LABEL INFO'!J$2:J$65,MATCH($A196,'40-15 SCALE LABEL INFO'!$A$2:$A$65,0))),"not found"),IF(G195="not found","not found",IF(G195="","","ditto"))))</f>
        <v/>
      </c>
      <c r="H196" s="775" t="str">
        <f>IF($A196="","",IF(NOT($A196=$A195),IFERROR(IF(INDEX('40-15 SCALE LABEL INFO'!K$2:K$65,MATCH($A196,'40-15 SCALE LABEL INFO'!$A$2:$A$65,0))="","",INDEX('40-15 SCALE LABEL INFO'!K$2:K$65,MATCH($A196,'40-15 SCALE LABEL INFO'!$A$2:$A$65,0))),"not found"),IF(H195="not found","not found",IF(H195="","","ditto"))))</f>
        <v/>
      </c>
    </row>
    <row r="197" spans="1:8" x14ac:dyDescent="0.25">
      <c r="A197" s="770"/>
      <c r="B197" s="770"/>
      <c r="C197" s="770"/>
      <c r="D197" s="770"/>
      <c r="E197" s="778"/>
      <c r="F197" s="781" t="str">
        <f>IF($A197="","",IF(NOT($A197=$A196),IFERROR(IF(INDEX('40-15 SCALE LABEL INFO'!I$2:I$65,MATCH($A197,'40-15 SCALE LABEL INFO'!$A$2:$A$65,0))="","",INDEX('40-15 SCALE LABEL INFO'!I$2:I$65,MATCH($A197,'40-15 SCALE LABEL INFO'!$A$2:$A$65,0))),"not found"),IF(F196="not found","not found",IF(F196="","","ditto"))))</f>
        <v/>
      </c>
      <c r="G197" s="782" t="str">
        <f>IF($A197="","",IF(NOT($A197=$A196),IFERROR(IF(INDEX('40-15 SCALE LABEL INFO'!J$2:J$65,MATCH($A197,'40-15 SCALE LABEL INFO'!$A$2:$A$65,0))="","",INDEX('40-15 SCALE LABEL INFO'!J$2:J$65,MATCH($A197,'40-15 SCALE LABEL INFO'!$A$2:$A$65,0))),"not found"),IF(G196="not found","not found",IF(G196="","","ditto"))))</f>
        <v/>
      </c>
      <c r="H197" s="775" t="str">
        <f>IF($A197="","",IF(NOT($A197=$A196),IFERROR(IF(INDEX('40-15 SCALE LABEL INFO'!K$2:K$65,MATCH($A197,'40-15 SCALE LABEL INFO'!$A$2:$A$65,0))="","",INDEX('40-15 SCALE LABEL INFO'!K$2:K$65,MATCH($A197,'40-15 SCALE LABEL INFO'!$A$2:$A$65,0))),"not found"),IF(H196="not found","not found",IF(H196="","","ditto"))))</f>
        <v/>
      </c>
    </row>
    <row r="198" spans="1:8" x14ac:dyDescent="0.25">
      <c r="A198" s="770"/>
      <c r="B198" s="770"/>
      <c r="C198" s="770"/>
      <c r="D198" s="770"/>
      <c r="E198" s="778"/>
      <c r="F198" s="781" t="str">
        <f>IF($A198="","",IF(NOT($A198=$A197),IFERROR(IF(INDEX('40-15 SCALE LABEL INFO'!I$2:I$65,MATCH($A198,'40-15 SCALE LABEL INFO'!$A$2:$A$65,0))="","",INDEX('40-15 SCALE LABEL INFO'!I$2:I$65,MATCH($A198,'40-15 SCALE LABEL INFO'!$A$2:$A$65,0))),"not found"),IF(F197="not found","not found",IF(F197="","","ditto"))))</f>
        <v/>
      </c>
      <c r="G198" s="782" t="str">
        <f>IF($A198="","",IF(NOT($A198=$A197),IFERROR(IF(INDEX('40-15 SCALE LABEL INFO'!J$2:J$65,MATCH($A198,'40-15 SCALE LABEL INFO'!$A$2:$A$65,0))="","",INDEX('40-15 SCALE LABEL INFO'!J$2:J$65,MATCH($A198,'40-15 SCALE LABEL INFO'!$A$2:$A$65,0))),"not found"),IF(G197="not found","not found",IF(G197="","","ditto"))))</f>
        <v/>
      </c>
      <c r="H198" s="775" t="str">
        <f>IF($A198="","",IF(NOT($A198=$A197),IFERROR(IF(INDEX('40-15 SCALE LABEL INFO'!K$2:K$65,MATCH($A198,'40-15 SCALE LABEL INFO'!$A$2:$A$65,0))="","",INDEX('40-15 SCALE LABEL INFO'!K$2:K$65,MATCH($A198,'40-15 SCALE LABEL INFO'!$A$2:$A$65,0))),"not found"),IF(H197="not found","not found",IF(H197="","","ditto"))))</f>
        <v/>
      </c>
    </row>
    <row r="199" spans="1:8" x14ac:dyDescent="0.25">
      <c r="A199" s="770"/>
      <c r="B199" s="770"/>
      <c r="C199" s="770"/>
      <c r="D199" s="770"/>
      <c r="E199" s="778"/>
      <c r="F199" s="781" t="str">
        <f>IF($A199="","",IF(NOT($A199=$A198),IFERROR(IF(INDEX('40-15 SCALE LABEL INFO'!I$2:I$65,MATCH($A199,'40-15 SCALE LABEL INFO'!$A$2:$A$65,0))="","",INDEX('40-15 SCALE LABEL INFO'!I$2:I$65,MATCH($A199,'40-15 SCALE LABEL INFO'!$A$2:$A$65,0))),"not found"),IF(F198="not found","not found",IF(F198="","","ditto"))))</f>
        <v/>
      </c>
      <c r="G199" s="782" t="str">
        <f>IF($A199="","",IF(NOT($A199=$A198),IFERROR(IF(INDEX('40-15 SCALE LABEL INFO'!J$2:J$65,MATCH($A199,'40-15 SCALE LABEL INFO'!$A$2:$A$65,0))="","",INDEX('40-15 SCALE LABEL INFO'!J$2:J$65,MATCH($A199,'40-15 SCALE LABEL INFO'!$A$2:$A$65,0))),"not found"),IF(G198="not found","not found",IF(G198="","","ditto"))))</f>
        <v/>
      </c>
      <c r="H199" s="775" t="str">
        <f>IF($A199="","",IF(NOT($A199=$A198),IFERROR(IF(INDEX('40-15 SCALE LABEL INFO'!K$2:K$65,MATCH($A199,'40-15 SCALE LABEL INFO'!$A$2:$A$65,0))="","",INDEX('40-15 SCALE LABEL INFO'!K$2:K$65,MATCH($A199,'40-15 SCALE LABEL INFO'!$A$2:$A$65,0))),"not found"),IF(H198="not found","not found",IF(H198="","","ditto"))))</f>
        <v/>
      </c>
    </row>
    <row r="200" spans="1:8" x14ac:dyDescent="0.25">
      <c r="A200" s="770"/>
      <c r="B200" s="770"/>
      <c r="C200" s="770"/>
      <c r="D200" s="770"/>
      <c r="E200" s="778"/>
      <c r="F200" s="781" t="str">
        <f>IF($A200="","",IF(NOT($A200=$A199),IFERROR(IF(INDEX('40-15 SCALE LABEL INFO'!I$2:I$65,MATCH($A200,'40-15 SCALE LABEL INFO'!$A$2:$A$65,0))="","",INDEX('40-15 SCALE LABEL INFO'!I$2:I$65,MATCH($A200,'40-15 SCALE LABEL INFO'!$A$2:$A$65,0))),"not found"),IF(F199="not found","not found",IF(F199="","","ditto"))))</f>
        <v/>
      </c>
      <c r="G200" s="782" t="str">
        <f>IF($A200="","",IF(NOT($A200=$A199),IFERROR(IF(INDEX('40-15 SCALE LABEL INFO'!J$2:J$65,MATCH($A200,'40-15 SCALE LABEL INFO'!$A$2:$A$65,0))="","",INDEX('40-15 SCALE LABEL INFO'!J$2:J$65,MATCH($A200,'40-15 SCALE LABEL INFO'!$A$2:$A$65,0))),"not found"),IF(G199="not found","not found",IF(G199="","","ditto"))))</f>
        <v/>
      </c>
      <c r="H200" s="775" t="str">
        <f>IF($A200="","",IF(NOT($A200=$A199),IFERROR(IF(INDEX('40-15 SCALE LABEL INFO'!K$2:K$65,MATCH($A200,'40-15 SCALE LABEL INFO'!$A$2:$A$65,0))="","",INDEX('40-15 SCALE LABEL INFO'!K$2:K$65,MATCH($A200,'40-15 SCALE LABEL INFO'!$A$2:$A$65,0))),"not found"),IF(H199="not found","not found",IF(H199="","","ditto"))))</f>
        <v/>
      </c>
    </row>
    <row r="201" spans="1:8" x14ac:dyDescent="0.25">
      <c r="A201" s="770"/>
      <c r="B201" s="770"/>
      <c r="C201" s="770"/>
      <c r="D201" s="770"/>
      <c r="E201" s="778"/>
      <c r="F201" s="781" t="str">
        <f>IF($A201="","",IF(NOT($A201=$A200),IFERROR(IF(INDEX('40-15 SCALE LABEL INFO'!I$2:I$65,MATCH($A201,'40-15 SCALE LABEL INFO'!$A$2:$A$65,0))="","",INDEX('40-15 SCALE LABEL INFO'!I$2:I$65,MATCH($A201,'40-15 SCALE LABEL INFO'!$A$2:$A$65,0))),"not found"),IF(F200="not found","not found",IF(F200="","","ditto"))))</f>
        <v/>
      </c>
      <c r="G201" s="782" t="str">
        <f>IF($A201="","",IF(NOT($A201=$A200),IFERROR(IF(INDEX('40-15 SCALE LABEL INFO'!J$2:J$65,MATCH($A201,'40-15 SCALE LABEL INFO'!$A$2:$A$65,0))="","",INDEX('40-15 SCALE LABEL INFO'!J$2:J$65,MATCH($A201,'40-15 SCALE LABEL INFO'!$A$2:$A$65,0))),"not found"),IF(G200="not found","not found",IF(G200="","","ditto"))))</f>
        <v/>
      </c>
      <c r="H201" s="775" t="str">
        <f>IF($A201="","",IF(NOT($A201=$A200),IFERROR(IF(INDEX('40-15 SCALE LABEL INFO'!K$2:K$65,MATCH($A201,'40-15 SCALE LABEL INFO'!$A$2:$A$65,0))="","",INDEX('40-15 SCALE LABEL INFO'!K$2:K$65,MATCH($A201,'40-15 SCALE LABEL INFO'!$A$2:$A$65,0))),"not found"),IF(H200="not found","not found",IF(H200="","","ditto"))))</f>
        <v/>
      </c>
    </row>
    <row r="202" spans="1:8" x14ac:dyDescent="0.25">
      <c r="A202" s="770"/>
      <c r="B202" s="770"/>
      <c r="C202" s="770"/>
      <c r="D202" s="770"/>
      <c r="E202" s="778"/>
      <c r="F202" s="781" t="str">
        <f>IF($A202="","",IF(NOT($A202=$A201),IFERROR(IF(INDEX('40-15 SCALE LABEL INFO'!I$2:I$65,MATCH($A202,'40-15 SCALE LABEL INFO'!$A$2:$A$65,0))="","",INDEX('40-15 SCALE LABEL INFO'!I$2:I$65,MATCH($A202,'40-15 SCALE LABEL INFO'!$A$2:$A$65,0))),"not found"),IF(F201="not found","not found",IF(F201="","","ditto"))))</f>
        <v/>
      </c>
      <c r="G202" s="782" t="str">
        <f>IF($A202="","",IF(NOT($A202=$A201),IFERROR(IF(INDEX('40-15 SCALE LABEL INFO'!J$2:J$65,MATCH($A202,'40-15 SCALE LABEL INFO'!$A$2:$A$65,0))="","",INDEX('40-15 SCALE LABEL INFO'!J$2:J$65,MATCH($A202,'40-15 SCALE LABEL INFO'!$A$2:$A$65,0))),"not found"),IF(G201="not found","not found",IF(G201="","","ditto"))))</f>
        <v/>
      </c>
      <c r="H202" s="775" t="str">
        <f>IF($A202="","",IF(NOT($A202=$A201),IFERROR(IF(INDEX('40-15 SCALE LABEL INFO'!K$2:K$65,MATCH($A202,'40-15 SCALE LABEL INFO'!$A$2:$A$65,0))="","",INDEX('40-15 SCALE LABEL INFO'!K$2:K$65,MATCH($A202,'40-15 SCALE LABEL INFO'!$A$2:$A$65,0))),"not found"),IF(H201="not found","not found",IF(H201="","","ditto"))))</f>
        <v/>
      </c>
    </row>
    <row r="203" spans="1:8" x14ac:dyDescent="0.25">
      <c r="A203" s="770"/>
      <c r="B203" s="770"/>
      <c r="C203" s="770"/>
      <c r="D203" s="770"/>
      <c r="E203" s="778"/>
      <c r="F203" s="781" t="str">
        <f>IF($A203="","",IF(NOT($A203=$A202),IFERROR(IF(INDEX('40-15 SCALE LABEL INFO'!I$2:I$65,MATCH($A203,'40-15 SCALE LABEL INFO'!$A$2:$A$65,0))="","",INDEX('40-15 SCALE LABEL INFO'!I$2:I$65,MATCH($A203,'40-15 SCALE LABEL INFO'!$A$2:$A$65,0))),"not found"),IF(F202="not found","not found",IF(F202="","","ditto"))))</f>
        <v/>
      </c>
      <c r="G203" s="782" t="str">
        <f>IF($A203="","",IF(NOT($A203=$A202),IFERROR(IF(INDEX('40-15 SCALE LABEL INFO'!J$2:J$65,MATCH($A203,'40-15 SCALE LABEL INFO'!$A$2:$A$65,0))="","",INDEX('40-15 SCALE LABEL INFO'!J$2:J$65,MATCH($A203,'40-15 SCALE LABEL INFO'!$A$2:$A$65,0))),"not found"),IF(G202="not found","not found",IF(G202="","","ditto"))))</f>
        <v/>
      </c>
      <c r="H203" s="775" t="str">
        <f>IF($A203="","",IF(NOT($A203=$A202),IFERROR(IF(INDEX('40-15 SCALE LABEL INFO'!K$2:K$65,MATCH($A203,'40-15 SCALE LABEL INFO'!$A$2:$A$65,0))="","",INDEX('40-15 SCALE LABEL INFO'!K$2:K$65,MATCH($A203,'40-15 SCALE LABEL INFO'!$A$2:$A$65,0))),"not found"),IF(H202="not found","not found",IF(H202="","","ditto"))))</f>
        <v/>
      </c>
    </row>
    <row r="204" spans="1:8" x14ac:dyDescent="0.25">
      <c r="A204" s="770"/>
      <c r="B204" s="770"/>
      <c r="C204" s="770"/>
      <c r="D204" s="770"/>
      <c r="E204" s="778"/>
      <c r="F204" s="781" t="str">
        <f>IF($A204="","",IF(NOT($A204=$A203),IFERROR(IF(INDEX('40-15 SCALE LABEL INFO'!I$2:I$65,MATCH($A204,'40-15 SCALE LABEL INFO'!$A$2:$A$65,0))="","",INDEX('40-15 SCALE LABEL INFO'!I$2:I$65,MATCH($A204,'40-15 SCALE LABEL INFO'!$A$2:$A$65,0))),"not found"),IF(F203="not found","not found",IF(F203="","","ditto"))))</f>
        <v/>
      </c>
      <c r="G204" s="782" t="str">
        <f>IF($A204="","",IF(NOT($A204=$A203),IFERROR(IF(INDEX('40-15 SCALE LABEL INFO'!J$2:J$65,MATCH($A204,'40-15 SCALE LABEL INFO'!$A$2:$A$65,0))="","",INDEX('40-15 SCALE LABEL INFO'!J$2:J$65,MATCH($A204,'40-15 SCALE LABEL INFO'!$A$2:$A$65,0))),"not found"),IF(G203="not found","not found",IF(G203="","","ditto"))))</f>
        <v/>
      </c>
      <c r="H204" s="775" t="str">
        <f>IF($A204="","",IF(NOT($A204=$A203),IFERROR(IF(INDEX('40-15 SCALE LABEL INFO'!K$2:K$65,MATCH($A204,'40-15 SCALE LABEL INFO'!$A$2:$A$65,0))="","",INDEX('40-15 SCALE LABEL INFO'!K$2:K$65,MATCH($A204,'40-15 SCALE LABEL INFO'!$A$2:$A$65,0))),"not found"),IF(H203="not found","not found",IF(H203="","","ditto"))))</f>
        <v/>
      </c>
    </row>
    <row r="205" spans="1:8" x14ac:dyDescent="0.25">
      <c r="A205" s="770"/>
      <c r="B205" s="770"/>
      <c r="C205" s="770"/>
      <c r="D205" s="770"/>
      <c r="E205" s="778"/>
      <c r="F205" s="781" t="str">
        <f>IF($A205="","",IF(NOT($A205=$A204),IFERROR(IF(INDEX('40-15 SCALE LABEL INFO'!I$2:I$65,MATCH($A205,'40-15 SCALE LABEL INFO'!$A$2:$A$65,0))="","",INDEX('40-15 SCALE LABEL INFO'!I$2:I$65,MATCH($A205,'40-15 SCALE LABEL INFO'!$A$2:$A$65,0))),"not found"),IF(F204="not found","not found",IF(F204="","","ditto"))))</f>
        <v/>
      </c>
      <c r="G205" s="782" t="str">
        <f>IF($A205="","",IF(NOT($A205=$A204),IFERROR(IF(INDEX('40-15 SCALE LABEL INFO'!J$2:J$65,MATCH($A205,'40-15 SCALE LABEL INFO'!$A$2:$A$65,0))="","",INDEX('40-15 SCALE LABEL INFO'!J$2:J$65,MATCH($A205,'40-15 SCALE LABEL INFO'!$A$2:$A$65,0))),"not found"),IF(G204="not found","not found",IF(G204="","","ditto"))))</f>
        <v/>
      </c>
      <c r="H205" s="775" t="str">
        <f>IF($A205="","",IF(NOT($A205=$A204),IFERROR(IF(INDEX('40-15 SCALE LABEL INFO'!K$2:K$65,MATCH($A205,'40-15 SCALE LABEL INFO'!$A$2:$A$65,0))="","",INDEX('40-15 SCALE LABEL INFO'!K$2:K$65,MATCH($A205,'40-15 SCALE LABEL INFO'!$A$2:$A$65,0))),"not found"),IF(H204="not found","not found",IF(H204="","","ditto"))))</f>
        <v/>
      </c>
    </row>
    <row r="206" spans="1:8" x14ac:dyDescent="0.25">
      <c r="A206" s="770"/>
      <c r="B206" s="770"/>
      <c r="C206" s="770"/>
      <c r="D206" s="770"/>
      <c r="E206" s="778"/>
      <c r="F206" s="781" t="str">
        <f>IF($A206="","",IF(NOT($A206=$A205),IFERROR(IF(INDEX('40-15 SCALE LABEL INFO'!I$2:I$65,MATCH($A206,'40-15 SCALE LABEL INFO'!$A$2:$A$65,0))="","",INDEX('40-15 SCALE LABEL INFO'!I$2:I$65,MATCH($A206,'40-15 SCALE LABEL INFO'!$A$2:$A$65,0))),"not found"),IF(F205="not found","not found",IF(F205="","","ditto"))))</f>
        <v/>
      </c>
      <c r="G206" s="782" t="str">
        <f>IF($A206="","",IF(NOT($A206=$A205),IFERROR(IF(INDEX('40-15 SCALE LABEL INFO'!J$2:J$65,MATCH($A206,'40-15 SCALE LABEL INFO'!$A$2:$A$65,0))="","",INDEX('40-15 SCALE LABEL INFO'!J$2:J$65,MATCH($A206,'40-15 SCALE LABEL INFO'!$A$2:$A$65,0))),"not found"),IF(G205="not found","not found",IF(G205="","","ditto"))))</f>
        <v/>
      </c>
      <c r="H206" s="775" t="str">
        <f>IF($A206="","",IF(NOT($A206=$A205),IFERROR(IF(INDEX('40-15 SCALE LABEL INFO'!K$2:K$65,MATCH($A206,'40-15 SCALE LABEL INFO'!$A$2:$A$65,0))="","",INDEX('40-15 SCALE LABEL INFO'!K$2:K$65,MATCH($A206,'40-15 SCALE LABEL INFO'!$A$2:$A$65,0))),"not found"),IF(H205="not found","not found",IF(H205="","","ditto"))))</f>
        <v/>
      </c>
    </row>
    <row r="207" spans="1:8" x14ac:dyDescent="0.25">
      <c r="A207" s="770"/>
      <c r="B207" s="770"/>
      <c r="C207" s="770"/>
      <c r="D207" s="770"/>
      <c r="E207" s="778"/>
      <c r="F207" s="781" t="str">
        <f>IF($A207="","",IF(NOT($A207=$A206),IFERROR(IF(INDEX('40-15 SCALE LABEL INFO'!I$2:I$65,MATCH($A207,'40-15 SCALE LABEL INFO'!$A$2:$A$65,0))="","",INDEX('40-15 SCALE LABEL INFO'!I$2:I$65,MATCH($A207,'40-15 SCALE LABEL INFO'!$A$2:$A$65,0))),"not found"),IF(F206="not found","not found",IF(F206="","","ditto"))))</f>
        <v/>
      </c>
      <c r="G207" s="782" t="str">
        <f>IF($A207="","",IF(NOT($A207=$A206),IFERROR(IF(INDEX('40-15 SCALE LABEL INFO'!J$2:J$65,MATCH($A207,'40-15 SCALE LABEL INFO'!$A$2:$A$65,0))="","",INDEX('40-15 SCALE LABEL INFO'!J$2:J$65,MATCH($A207,'40-15 SCALE LABEL INFO'!$A$2:$A$65,0))),"not found"),IF(G206="not found","not found",IF(G206="","","ditto"))))</f>
        <v/>
      </c>
      <c r="H207" s="775" t="str">
        <f>IF($A207="","",IF(NOT($A207=$A206),IFERROR(IF(INDEX('40-15 SCALE LABEL INFO'!K$2:K$65,MATCH($A207,'40-15 SCALE LABEL INFO'!$A$2:$A$65,0))="","",INDEX('40-15 SCALE LABEL INFO'!K$2:K$65,MATCH($A207,'40-15 SCALE LABEL INFO'!$A$2:$A$65,0))),"not found"),IF(H206="not found","not found",IF(H206="","","ditto"))))</f>
        <v/>
      </c>
    </row>
    <row r="208" spans="1:8" x14ac:dyDescent="0.25">
      <c r="A208" s="770"/>
      <c r="B208" s="770"/>
      <c r="C208" s="770"/>
      <c r="D208" s="770"/>
      <c r="E208" s="778"/>
      <c r="F208" s="781" t="str">
        <f>IF($A208="","",IF(NOT($A208=$A207),IFERROR(IF(INDEX('40-15 SCALE LABEL INFO'!I$2:I$65,MATCH($A208,'40-15 SCALE LABEL INFO'!$A$2:$A$65,0))="","",INDEX('40-15 SCALE LABEL INFO'!I$2:I$65,MATCH($A208,'40-15 SCALE LABEL INFO'!$A$2:$A$65,0))),"not found"),IF(F207="not found","not found",IF(F207="","","ditto"))))</f>
        <v/>
      </c>
      <c r="G208" s="782" t="str">
        <f>IF($A208="","",IF(NOT($A208=$A207),IFERROR(IF(INDEX('40-15 SCALE LABEL INFO'!J$2:J$65,MATCH($A208,'40-15 SCALE LABEL INFO'!$A$2:$A$65,0))="","",INDEX('40-15 SCALE LABEL INFO'!J$2:J$65,MATCH($A208,'40-15 SCALE LABEL INFO'!$A$2:$A$65,0))),"not found"),IF(G207="not found","not found",IF(G207="","","ditto"))))</f>
        <v/>
      </c>
      <c r="H208" s="775" t="str">
        <f>IF($A208="","",IF(NOT($A208=$A207),IFERROR(IF(INDEX('40-15 SCALE LABEL INFO'!K$2:K$65,MATCH($A208,'40-15 SCALE LABEL INFO'!$A$2:$A$65,0))="","",INDEX('40-15 SCALE LABEL INFO'!K$2:K$65,MATCH($A208,'40-15 SCALE LABEL INFO'!$A$2:$A$65,0))),"not found"),IF(H207="not found","not found",IF(H207="","","ditto"))))</f>
        <v/>
      </c>
    </row>
    <row r="209" spans="1:8" x14ac:dyDescent="0.25">
      <c r="A209" s="770"/>
      <c r="B209" s="770"/>
      <c r="C209" s="770"/>
      <c r="D209" s="770"/>
      <c r="E209" s="778"/>
      <c r="F209" s="781" t="str">
        <f>IF($A209="","",IF(NOT($A209=$A208),IFERROR(IF(INDEX('40-15 SCALE LABEL INFO'!I$2:I$65,MATCH($A209,'40-15 SCALE LABEL INFO'!$A$2:$A$65,0))="","",INDEX('40-15 SCALE LABEL INFO'!I$2:I$65,MATCH($A209,'40-15 SCALE LABEL INFO'!$A$2:$A$65,0))),"not found"),IF(F208="not found","not found",IF(F208="","","ditto"))))</f>
        <v/>
      </c>
      <c r="G209" s="782" t="str">
        <f>IF($A209="","",IF(NOT($A209=$A208),IFERROR(IF(INDEX('40-15 SCALE LABEL INFO'!J$2:J$65,MATCH($A209,'40-15 SCALE LABEL INFO'!$A$2:$A$65,0))="","",INDEX('40-15 SCALE LABEL INFO'!J$2:J$65,MATCH($A209,'40-15 SCALE LABEL INFO'!$A$2:$A$65,0))),"not found"),IF(G208="not found","not found",IF(G208="","","ditto"))))</f>
        <v/>
      </c>
      <c r="H209" s="775" t="str">
        <f>IF($A209="","",IF(NOT($A209=$A208),IFERROR(IF(INDEX('40-15 SCALE LABEL INFO'!K$2:K$65,MATCH($A209,'40-15 SCALE LABEL INFO'!$A$2:$A$65,0))="","",INDEX('40-15 SCALE LABEL INFO'!K$2:K$65,MATCH($A209,'40-15 SCALE LABEL INFO'!$A$2:$A$65,0))),"not found"),IF(H208="not found","not found",IF(H208="","","ditto"))))</f>
        <v/>
      </c>
    </row>
    <row r="210" spans="1:8" x14ac:dyDescent="0.25">
      <c r="A210" s="770"/>
      <c r="B210" s="770"/>
      <c r="C210" s="770"/>
      <c r="D210" s="770"/>
      <c r="E210" s="778"/>
      <c r="F210" s="781" t="str">
        <f>IF($A210="","",IF(NOT($A210=$A209),IFERROR(IF(INDEX('40-15 SCALE LABEL INFO'!I$2:I$65,MATCH($A210,'40-15 SCALE LABEL INFO'!$A$2:$A$65,0))="","",INDEX('40-15 SCALE LABEL INFO'!I$2:I$65,MATCH($A210,'40-15 SCALE LABEL INFO'!$A$2:$A$65,0))),"not found"),IF(F209="not found","not found",IF(F209="","","ditto"))))</f>
        <v/>
      </c>
      <c r="G210" s="782" t="str">
        <f>IF($A210="","",IF(NOT($A210=$A209),IFERROR(IF(INDEX('40-15 SCALE LABEL INFO'!J$2:J$65,MATCH($A210,'40-15 SCALE LABEL INFO'!$A$2:$A$65,0))="","",INDEX('40-15 SCALE LABEL INFO'!J$2:J$65,MATCH($A210,'40-15 SCALE LABEL INFO'!$A$2:$A$65,0))),"not found"),IF(G209="not found","not found",IF(G209="","","ditto"))))</f>
        <v/>
      </c>
      <c r="H210" s="775" t="str">
        <f>IF($A210="","",IF(NOT($A210=$A209),IFERROR(IF(INDEX('40-15 SCALE LABEL INFO'!K$2:K$65,MATCH($A210,'40-15 SCALE LABEL INFO'!$A$2:$A$65,0))="","",INDEX('40-15 SCALE LABEL INFO'!K$2:K$65,MATCH($A210,'40-15 SCALE LABEL INFO'!$A$2:$A$65,0))),"not found"),IF(H209="not found","not found",IF(H209="","","ditto"))))</f>
        <v/>
      </c>
    </row>
    <row r="211" spans="1:8" x14ac:dyDescent="0.25">
      <c r="A211" s="770"/>
      <c r="B211" s="770"/>
      <c r="C211" s="770"/>
      <c r="D211" s="770"/>
      <c r="E211" s="778"/>
      <c r="F211" s="781" t="str">
        <f>IF($A211="","",IF(NOT($A211=$A210),IFERROR(IF(INDEX('40-15 SCALE LABEL INFO'!I$2:I$65,MATCH($A211,'40-15 SCALE LABEL INFO'!$A$2:$A$65,0))="","",INDEX('40-15 SCALE LABEL INFO'!I$2:I$65,MATCH($A211,'40-15 SCALE LABEL INFO'!$A$2:$A$65,0))),"not found"),IF(F210="not found","not found",IF(F210="","","ditto"))))</f>
        <v/>
      </c>
      <c r="G211" s="782" t="str">
        <f>IF($A211="","",IF(NOT($A211=$A210),IFERROR(IF(INDEX('40-15 SCALE LABEL INFO'!J$2:J$65,MATCH($A211,'40-15 SCALE LABEL INFO'!$A$2:$A$65,0))="","",INDEX('40-15 SCALE LABEL INFO'!J$2:J$65,MATCH($A211,'40-15 SCALE LABEL INFO'!$A$2:$A$65,0))),"not found"),IF(G210="not found","not found",IF(G210="","","ditto"))))</f>
        <v/>
      </c>
      <c r="H211" s="775" t="str">
        <f>IF($A211="","",IF(NOT($A211=$A210),IFERROR(IF(INDEX('40-15 SCALE LABEL INFO'!K$2:K$65,MATCH($A211,'40-15 SCALE LABEL INFO'!$A$2:$A$65,0))="","",INDEX('40-15 SCALE LABEL INFO'!K$2:K$65,MATCH($A211,'40-15 SCALE LABEL INFO'!$A$2:$A$65,0))),"not found"),IF(H210="not found","not found",IF(H210="","","ditto"))))</f>
        <v/>
      </c>
    </row>
    <row r="212" spans="1:8" x14ac:dyDescent="0.25">
      <c r="A212" s="770"/>
      <c r="B212" s="770"/>
      <c r="C212" s="770"/>
      <c r="D212" s="770"/>
      <c r="E212" s="778"/>
      <c r="F212" s="781" t="str">
        <f>IF($A212="","",IF(NOT($A212=$A211),IFERROR(IF(INDEX('40-15 SCALE LABEL INFO'!I$2:I$65,MATCH($A212,'40-15 SCALE LABEL INFO'!$A$2:$A$65,0))="","",INDEX('40-15 SCALE LABEL INFO'!I$2:I$65,MATCH($A212,'40-15 SCALE LABEL INFO'!$A$2:$A$65,0))),"not found"),IF(F211="not found","not found",IF(F211="","","ditto"))))</f>
        <v/>
      </c>
      <c r="G212" s="782" t="str">
        <f>IF($A212="","",IF(NOT($A212=$A211),IFERROR(IF(INDEX('40-15 SCALE LABEL INFO'!J$2:J$65,MATCH($A212,'40-15 SCALE LABEL INFO'!$A$2:$A$65,0))="","",INDEX('40-15 SCALE LABEL INFO'!J$2:J$65,MATCH($A212,'40-15 SCALE LABEL INFO'!$A$2:$A$65,0))),"not found"),IF(G211="not found","not found",IF(G211="","","ditto"))))</f>
        <v/>
      </c>
      <c r="H212" s="775" t="str">
        <f>IF($A212="","",IF(NOT($A212=$A211),IFERROR(IF(INDEX('40-15 SCALE LABEL INFO'!K$2:K$65,MATCH($A212,'40-15 SCALE LABEL INFO'!$A$2:$A$65,0))="","",INDEX('40-15 SCALE LABEL INFO'!K$2:K$65,MATCH($A212,'40-15 SCALE LABEL INFO'!$A$2:$A$65,0))),"not found"),IF(H211="not found","not found",IF(H211="","","ditto"))))</f>
        <v/>
      </c>
    </row>
    <row r="213" spans="1:8" x14ac:dyDescent="0.25">
      <c r="A213" s="770"/>
      <c r="B213" s="770"/>
      <c r="C213" s="770"/>
      <c r="D213" s="770"/>
      <c r="E213" s="778"/>
      <c r="F213" s="781" t="str">
        <f>IF($A213="","",IF(NOT($A213=$A212),IFERROR(IF(INDEX('40-15 SCALE LABEL INFO'!I$2:I$65,MATCH($A213,'40-15 SCALE LABEL INFO'!$A$2:$A$65,0))="","",INDEX('40-15 SCALE LABEL INFO'!I$2:I$65,MATCH($A213,'40-15 SCALE LABEL INFO'!$A$2:$A$65,0))),"not found"),IF(F212="not found","not found",IF(F212="","","ditto"))))</f>
        <v/>
      </c>
      <c r="G213" s="782" t="str">
        <f>IF($A213="","",IF(NOT($A213=$A212),IFERROR(IF(INDEX('40-15 SCALE LABEL INFO'!J$2:J$65,MATCH($A213,'40-15 SCALE LABEL INFO'!$A$2:$A$65,0))="","",INDEX('40-15 SCALE LABEL INFO'!J$2:J$65,MATCH($A213,'40-15 SCALE LABEL INFO'!$A$2:$A$65,0))),"not found"),IF(G212="not found","not found",IF(G212="","","ditto"))))</f>
        <v/>
      </c>
      <c r="H213" s="775" t="str">
        <f>IF($A213="","",IF(NOT($A213=$A212),IFERROR(IF(INDEX('40-15 SCALE LABEL INFO'!K$2:K$65,MATCH($A213,'40-15 SCALE LABEL INFO'!$A$2:$A$65,0))="","",INDEX('40-15 SCALE LABEL INFO'!K$2:K$65,MATCH($A213,'40-15 SCALE LABEL INFO'!$A$2:$A$65,0))),"not found"),IF(H212="not found","not found",IF(H212="","","ditto"))))</f>
        <v/>
      </c>
    </row>
    <row r="214" spans="1:8" x14ac:dyDescent="0.25">
      <c r="A214" s="770"/>
      <c r="B214" s="770"/>
      <c r="C214" s="770"/>
      <c r="D214" s="770"/>
      <c r="E214" s="778"/>
      <c r="F214" s="781" t="str">
        <f>IF($A214="","",IF(NOT($A214=$A213),IFERROR(IF(INDEX('40-15 SCALE LABEL INFO'!I$2:I$65,MATCH($A214,'40-15 SCALE LABEL INFO'!$A$2:$A$65,0))="","",INDEX('40-15 SCALE LABEL INFO'!I$2:I$65,MATCH($A214,'40-15 SCALE LABEL INFO'!$A$2:$A$65,0))),"not found"),IF(F213="not found","not found",IF(F213="","","ditto"))))</f>
        <v/>
      </c>
      <c r="G214" s="782" t="str">
        <f>IF($A214="","",IF(NOT($A214=$A213),IFERROR(IF(INDEX('40-15 SCALE LABEL INFO'!J$2:J$65,MATCH($A214,'40-15 SCALE LABEL INFO'!$A$2:$A$65,0))="","",INDEX('40-15 SCALE LABEL INFO'!J$2:J$65,MATCH($A214,'40-15 SCALE LABEL INFO'!$A$2:$A$65,0))),"not found"),IF(G213="not found","not found",IF(G213="","","ditto"))))</f>
        <v/>
      </c>
      <c r="H214" s="775" t="str">
        <f>IF($A214="","",IF(NOT($A214=$A213),IFERROR(IF(INDEX('40-15 SCALE LABEL INFO'!K$2:K$65,MATCH($A214,'40-15 SCALE LABEL INFO'!$A$2:$A$65,0))="","",INDEX('40-15 SCALE LABEL INFO'!K$2:K$65,MATCH($A214,'40-15 SCALE LABEL INFO'!$A$2:$A$65,0))),"not found"),IF(H213="not found","not found",IF(H213="","","ditto"))))</f>
        <v/>
      </c>
    </row>
    <row r="215" spans="1:8" x14ac:dyDescent="0.25">
      <c r="A215" s="770"/>
      <c r="B215" s="770"/>
      <c r="C215" s="770"/>
      <c r="D215" s="770"/>
      <c r="E215" s="778"/>
      <c r="F215" s="781" t="str">
        <f>IF($A215="","",IF(NOT($A215=$A214),IFERROR(IF(INDEX('40-15 SCALE LABEL INFO'!I$2:I$65,MATCH($A215,'40-15 SCALE LABEL INFO'!$A$2:$A$65,0))="","",INDEX('40-15 SCALE LABEL INFO'!I$2:I$65,MATCH($A215,'40-15 SCALE LABEL INFO'!$A$2:$A$65,0))),"not found"),IF(F214="not found","not found",IF(F214="","","ditto"))))</f>
        <v/>
      </c>
      <c r="G215" s="782" t="str">
        <f>IF($A215="","",IF(NOT($A215=$A214),IFERROR(IF(INDEX('40-15 SCALE LABEL INFO'!J$2:J$65,MATCH($A215,'40-15 SCALE LABEL INFO'!$A$2:$A$65,0))="","",INDEX('40-15 SCALE LABEL INFO'!J$2:J$65,MATCH($A215,'40-15 SCALE LABEL INFO'!$A$2:$A$65,0))),"not found"),IF(G214="not found","not found",IF(G214="","","ditto"))))</f>
        <v/>
      </c>
      <c r="H215" s="775" t="str">
        <f>IF($A215="","",IF(NOT($A215=$A214),IFERROR(IF(INDEX('40-15 SCALE LABEL INFO'!K$2:K$65,MATCH($A215,'40-15 SCALE LABEL INFO'!$A$2:$A$65,0))="","",INDEX('40-15 SCALE LABEL INFO'!K$2:K$65,MATCH($A215,'40-15 SCALE LABEL INFO'!$A$2:$A$65,0))),"not found"),IF(H214="not found","not found",IF(H214="","","ditto"))))</f>
        <v/>
      </c>
    </row>
    <row r="216" spans="1:8" x14ac:dyDescent="0.25">
      <c r="A216" s="770"/>
      <c r="B216" s="770"/>
      <c r="C216" s="770"/>
      <c r="D216" s="770"/>
      <c r="E216" s="778"/>
      <c r="F216" s="781" t="str">
        <f>IF($A216="","",IF(NOT($A216=$A215),IFERROR(IF(INDEX('40-15 SCALE LABEL INFO'!I$2:I$65,MATCH($A216,'40-15 SCALE LABEL INFO'!$A$2:$A$65,0))="","",INDEX('40-15 SCALE LABEL INFO'!I$2:I$65,MATCH($A216,'40-15 SCALE LABEL INFO'!$A$2:$A$65,0))),"not found"),IF(F215="not found","not found",IF(F215="","","ditto"))))</f>
        <v/>
      </c>
      <c r="G216" s="782" t="str">
        <f>IF($A216="","",IF(NOT($A216=$A215),IFERROR(IF(INDEX('40-15 SCALE LABEL INFO'!J$2:J$65,MATCH($A216,'40-15 SCALE LABEL INFO'!$A$2:$A$65,0))="","",INDEX('40-15 SCALE LABEL INFO'!J$2:J$65,MATCH($A216,'40-15 SCALE LABEL INFO'!$A$2:$A$65,0))),"not found"),IF(G215="not found","not found",IF(G215="","","ditto"))))</f>
        <v/>
      </c>
      <c r="H216" s="775" t="str">
        <f>IF($A216="","",IF(NOT($A216=$A215),IFERROR(IF(INDEX('40-15 SCALE LABEL INFO'!K$2:K$65,MATCH($A216,'40-15 SCALE LABEL INFO'!$A$2:$A$65,0))="","",INDEX('40-15 SCALE LABEL INFO'!K$2:K$65,MATCH($A216,'40-15 SCALE LABEL INFO'!$A$2:$A$65,0))),"not found"),IF(H215="not found","not found",IF(H215="","","ditto"))))</f>
        <v/>
      </c>
    </row>
    <row r="217" spans="1:8" x14ac:dyDescent="0.25">
      <c r="A217" s="770"/>
      <c r="B217" s="770"/>
      <c r="C217" s="770"/>
      <c r="D217" s="770"/>
      <c r="E217" s="778"/>
      <c r="F217" s="781" t="str">
        <f>IF($A217="","",IF(NOT($A217=$A216),IFERROR(IF(INDEX('40-15 SCALE LABEL INFO'!I$2:I$65,MATCH($A217,'40-15 SCALE LABEL INFO'!$A$2:$A$65,0))="","",INDEX('40-15 SCALE LABEL INFO'!I$2:I$65,MATCH($A217,'40-15 SCALE LABEL INFO'!$A$2:$A$65,0))),"not found"),IF(F216="not found","not found",IF(F216="","","ditto"))))</f>
        <v/>
      </c>
      <c r="G217" s="782" t="str">
        <f>IF($A217="","",IF(NOT($A217=$A216),IFERROR(IF(INDEX('40-15 SCALE LABEL INFO'!J$2:J$65,MATCH($A217,'40-15 SCALE LABEL INFO'!$A$2:$A$65,0))="","",INDEX('40-15 SCALE LABEL INFO'!J$2:J$65,MATCH($A217,'40-15 SCALE LABEL INFO'!$A$2:$A$65,0))),"not found"),IF(G216="not found","not found",IF(G216="","","ditto"))))</f>
        <v/>
      </c>
      <c r="H217" s="775" t="str">
        <f>IF($A217="","",IF(NOT($A217=$A216),IFERROR(IF(INDEX('40-15 SCALE LABEL INFO'!K$2:K$65,MATCH($A217,'40-15 SCALE LABEL INFO'!$A$2:$A$65,0))="","",INDEX('40-15 SCALE LABEL INFO'!K$2:K$65,MATCH($A217,'40-15 SCALE LABEL INFO'!$A$2:$A$65,0))),"not found"),IF(H216="not found","not found",IF(H216="","","ditto"))))</f>
        <v/>
      </c>
    </row>
    <row r="218" spans="1:8" x14ac:dyDescent="0.25">
      <c r="A218" s="770"/>
      <c r="B218" s="770"/>
      <c r="C218" s="770"/>
      <c r="D218" s="770"/>
      <c r="E218" s="778"/>
      <c r="F218" s="781" t="str">
        <f>IF($A218="","",IF(NOT($A218=$A217),IFERROR(IF(INDEX('40-15 SCALE LABEL INFO'!I$2:I$65,MATCH($A218,'40-15 SCALE LABEL INFO'!$A$2:$A$65,0))="","",INDEX('40-15 SCALE LABEL INFO'!I$2:I$65,MATCH($A218,'40-15 SCALE LABEL INFO'!$A$2:$A$65,0))),"not found"),IF(F217="not found","not found",IF(F217="","","ditto"))))</f>
        <v/>
      </c>
      <c r="G218" s="782" t="str">
        <f>IF($A218="","",IF(NOT($A218=$A217),IFERROR(IF(INDEX('40-15 SCALE LABEL INFO'!J$2:J$65,MATCH($A218,'40-15 SCALE LABEL INFO'!$A$2:$A$65,0))="","",INDEX('40-15 SCALE LABEL INFO'!J$2:J$65,MATCH($A218,'40-15 SCALE LABEL INFO'!$A$2:$A$65,0))),"not found"),IF(G217="not found","not found",IF(G217="","","ditto"))))</f>
        <v/>
      </c>
      <c r="H218" s="775" t="str">
        <f>IF($A218="","",IF(NOT($A218=$A217),IFERROR(IF(INDEX('40-15 SCALE LABEL INFO'!K$2:K$65,MATCH($A218,'40-15 SCALE LABEL INFO'!$A$2:$A$65,0))="","",INDEX('40-15 SCALE LABEL INFO'!K$2:K$65,MATCH($A218,'40-15 SCALE LABEL INFO'!$A$2:$A$65,0))),"not found"),IF(H217="not found","not found",IF(H217="","","ditto"))))</f>
        <v/>
      </c>
    </row>
    <row r="219" spans="1:8" x14ac:dyDescent="0.25">
      <c r="A219" s="770"/>
      <c r="B219" s="770"/>
      <c r="C219" s="770"/>
      <c r="D219" s="770"/>
      <c r="E219" s="778"/>
      <c r="F219" s="781" t="str">
        <f>IF($A219="","",IF(NOT($A219=$A218),IFERROR(IF(INDEX('40-15 SCALE LABEL INFO'!I$2:I$65,MATCH($A219,'40-15 SCALE LABEL INFO'!$A$2:$A$65,0))="","",INDEX('40-15 SCALE LABEL INFO'!I$2:I$65,MATCH($A219,'40-15 SCALE LABEL INFO'!$A$2:$A$65,0))),"not found"),IF(F218="not found","not found",IF(F218="","","ditto"))))</f>
        <v/>
      </c>
      <c r="G219" s="782" t="str">
        <f>IF($A219="","",IF(NOT($A219=$A218),IFERROR(IF(INDEX('40-15 SCALE LABEL INFO'!J$2:J$65,MATCH($A219,'40-15 SCALE LABEL INFO'!$A$2:$A$65,0))="","",INDEX('40-15 SCALE LABEL INFO'!J$2:J$65,MATCH($A219,'40-15 SCALE LABEL INFO'!$A$2:$A$65,0))),"not found"),IF(G218="not found","not found",IF(G218="","","ditto"))))</f>
        <v/>
      </c>
      <c r="H219" s="775" t="str">
        <f>IF($A219="","",IF(NOT($A219=$A218),IFERROR(IF(INDEX('40-15 SCALE LABEL INFO'!K$2:K$65,MATCH($A219,'40-15 SCALE LABEL INFO'!$A$2:$A$65,0))="","",INDEX('40-15 SCALE LABEL INFO'!K$2:K$65,MATCH($A219,'40-15 SCALE LABEL INFO'!$A$2:$A$65,0))),"not found"),IF(H218="not found","not found",IF(H218="","","ditto"))))</f>
        <v/>
      </c>
    </row>
    <row r="220" spans="1:8" x14ac:dyDescent="0.25">
      <c r="A220" s="770"/>
      <c r="B220" s="770"/>
      <c r="C220" s="770"/>
      <c r="D220" s="770"/>
      <c r="E220" s="778"/>
      <c r="F220" s="781" t="str">
        <f>IF($A220="","",IF(NOT($A220=$A219),IFERROR(IF(INDEX('40-15 SCALE LABEL INFO'!I$2:I$65,MATCH($A220,'40-15 SCALE LABEL INFO'!$A$2:$A$65,0))="","",INDEX('40-15 SCALE LABEL INFO'!I$2:I$65,MATCH($A220,'40-15 SCALE LABEL INFO'!$A$2:$A$65,0))),"not found"),IF(F219="not found","not found",IF(F219="","","ditto"))))</f>
        <v/>
      </c>
      <c r="G220" s="782" t="str">
        <f>IF($A220="","",IF(NOT($A220=$A219),IFERROR(IF(INDEX('40-15 SCALE LABEL INFO'!J$2:J$65,MATCH($A220,'40-15 SCALE LABEL INFO'!$A$2:$A$65,0))="","",INDEX('40-15 SCALE LABEL INFO'!J$2:J$65,MATCH($A220,'40-15 SCALE LABEL INFO'!$A$2:$A$65,0))),"not found"),IF(G219="not found","not found",IF(G219="","","ditto"))))</f>
        <v/>
      </c>
      <c r="H220" s="775" t="str">
        <f>IF($A220="","",IF(NOT($A220=$A219),IFERROR(IF(INDEX('40-15 SCALE LABEL INFO'!K$2:K$65,MATCH($A220,'40-15 SCALE LABEL INFO'!$A$2:$A$65,0))="","",INDEX('40-15 SCALE LABEL INFO'!K$2:K$65,MATCH($A220,'40-15 SCALE LABEL INFO'!$A$2:$A$65,0))),"not found"),IF(H219="not found","not found",IF(H219="","","ditto"))))</f>
        <v/>
      </c>
    </row>
    <row r="221" spans="1:8" x14ac:dyDescent="0.25">
      <c r="A221" s="770"/>
      <c r="B221" s="770"/>
      <c r="C221" s="770"/>
      <c r="D221" s="770"/>
      <c r="E221" s="778"/>
      <c r="F221" s="781" t="str">
        <f>IF($A221="","",IF(NOT($A221=$A220),IFERROR(IF(INDEX('40-15 SCALE LABEL INFO'!I$2:I$65,MATCH($A221,'40-15 SCALE LABEL INFO'!$A$2:$A$65,0))="","",INDEX('40-15 SCALE LABEL INFO'!I$2:I$65,MATCH($A221,'40-15 SCALE LABEL INFO'!$A$2:$A$65,0))),"not found"),IF(F220="not found","not found",IF(F220="","","ditto"))))</f>
        <v/>
      </c>
      <c r="G221" s="782" t="str">
        <f>IF($A221="","",IF(NOT($A221=$A220),IFERROR(IF(INDEX('40-15 SCALE LABEL INFO'!J$2:J$65,MATCH($A221,'40-15 SCALE LABEL INFO'!$A$2:$A$65,0))="","",INDEX('40-15 SCALE LABEL INFO'!J$2:J$65,MATCH($A221,'40-15 SCALE LABEL INFO'!$A$2:$A$65,0))),"not found"),IF(G220="not found","not found",IF(G220="","","ditto"))))</f>
        <v/>
      </c>
      <c r="H221" s="775" t="str">
        <f>IF($A221="","",IF(NOT($A221=$A220),IFERROR(IF(INDEX('40-15 SCALE LABEL INFO'!K$2:K$65,MATCH($A221,'40-15 SCALE LABEL INFO'!$A$2:$A$65,0))="","",INDEX('40-15 SCALE LABEL INFO'!K$2:K$65,MATCH($A221,'40-15 SCALE LABEL INFO'!$A$2:$A$65,0))),"not found"),IF(H220="not found","not found",IF(H220="","","ditto"))))</f>
        <v/>
      </c>
    </row>
    <row r="222" spans="1:8" x14ac:dyDescent="0.25">
      <c r="A222" s="770"/>
      <c r="B222" s="770"/>
      <c r="C222" s="770"/>
      <c r="D222" s="770"/>
      <c r="E222" s="778"/>
      <c r="F222" s="781" t="str">
        <f>IF($A222="","",IF(NOT($A222=$A221),IFERROR(IF(INDEX('40-15 SCALE LABEL INFO'!I$2:I$65,MATCH($A222,'40-15 SCALE LABEL INFO'!$A$2:$A$65,0))="","",INDEX('40-15 SCALE LABEL INFO'!I$2:I$65,MATCH($A222,'40-15 SCALE LABEL INFO'!$A$2:$A$65,0))),"not found"),IF(F221="not found","not found",IF(F221="","","ditto"))))</f>
        <v/>
      </c>
      <c r="G222" s="782" t="str">
        <f>IF($A222="","",IF(NOT($A222=$A221),IFERROR(IF(INDEX('40-15 SCALE LABEL INFO'!J$2:J$65,MATCH($A222,'40-15 SCALE LABEL INFO'!$A$2:$A$65,0))="","",INDEX('40-15 SCALE LABEL INFO'!J$2:J$65,MATCH($A222,'40-15 SCALE LABEL INFO'!$A$2:$A$65,0))),"not found"),IF(G221="not found","not found",IF(G221="","","ditto"))))</f>
        <v/>
      </c>
      <c r="H222" s="775" t="str">
        <f>IF($A222="","",IF(NOT($A222=$A221),IFERROR(IF(INDEX('40-15 SCALE LABEL INFO'!K$2:K$65,MATCH($A222,'40-15 SCALE LABEL INFO'!$A$2:$A$65,0))="","",INDEX('40-15 SCALE LABEL INFO'!K$2:K$65,MATCH($A222,'40-15 SCALE LABEL INFO'!$A$2:$A$65,0))),"not found"),IF(H221="not found","not found",IF(H221="","","ditto"))))</f>
        <v/>
      </c>
    </row>
    <row r="223" spans="1:8" x14ac:dyDescent="0.25">
      <c r="A223" s="770"/>
      <c r="B223" s="770"/>
      <c r="C223" s="770"/>
      <c r="D223" s="770"/>
      <c r="E223" s="778"/>
      <c r="F223" s="781" t="str">
        <f>IF($A223="","",IF(NOT($A223=$A222),IFERROR(IF(INDEX('40-15 SCALE LABEL INFO'!I$2:I$65,MATCH($A223,'40-15 SCALE LABEL INFO'!$A$2:$A$65,0))="","",INDEX('40-15 SCALE LABEL INFO'!I$2:I$65,MATCH($A223,'40-15 SCALE LABEL INFO'!$A$2:$A$65,0))),"not found"),IF(F222="not found","not found",IF(F222="","","ditto"))))</f>
        <v/>
      </c>
      <c r="G223" s="782" t="str">
        <f>IF($A223="","",IF(NOT($A223=$A222),IFERROR(IF(INDEX('40-15 SCALE LABEL INFO'!J$2:J$65,MATCH($A223,'40-15 SCALE LABEL INFO'!$A$2:$A$65,0))="","",INDEX('40-15 SCALE LABEL INFO'!J$2:J$65,MATCH($A223,'40-15 SCALE LABEL INFO'!$A$2:$A$65,0))),"not found"),IF(G222="not found","not found",IF(G222="","","ditto"))))</f>
        <v/>
      </c>
      <c r="H223" s="775" t="str">
        <f>IF($A223="","",IF(NOT($A223=$A222),IFERROR(IF(INDEX('40-15 SCALE LABEL INFO'!K$2:K$65,MATCH($A223,'40-15 SCALE LABEL INFO'!$A$2:$A$65,0))="","",INDEX('40-15 SCALE LABEL INFO'!K$2:K$65,MATCH($A223,'40-15 SCALE LABEL INFO'!$A$2:$A$65,0))),"not found"),IF(H222="not found","not found",IF(H222="","","ditto"))))</f>
        <v/>
      </c>
    </row>
    <row r="224" spans="1:8" x14ac:dyDescent="0.25">
      <c r="A224" s="770"/>
      <c r="B224" s="770"/>
      <c r="C224" s="770"/>
      <c r="D224" s="770"/>
      <c r="E224" s="778"/>
      <c r="F224" s="781" t="str">
        <f>IF($A224="","",IF(NOT($A224=$A223),IFERROR(IF(INDEX('40-15 SCALE LABEL INFO'!I$2:I$65,MATCH($A224,'40-15 SCALE LABEL INFO'!$A$2:$A$65,0))="","",INDEX('40-15 SCALE LABEL INFO'!I$2:I$65,MATCH($A224,'40-15 SCALE LABEL INFO'!$A$2:$A$65,0))),"not found"),IF(F223="not found","not found",IF(F223="","","ditto"))))</f>
        <v/>
      </c>
      <c r="G224" s="782" t="str">
        <f>IF($A224="","",IF(NOT($A224=$A223),IFERROR(IF(INDEX('40-15 SCALE LABEL INFO'!J$2:J$65,MATCH($A224,'40-15 SCALE LABEL INFO'!$A$2:$A$65,0))="","",INDEX('40-15 SCALE LABEL INFO'!J$2:J$65,MATCH($A224,'40-15 SCALE LABEL INFO'!$A$2:$A$65,0))),"not found"),IF(G223="not found","not found",IF(G223="","","ditto"))))</f>
        <v/>
      </c>
      <c r="H224" s="775" t="str">
        <f>IF($A224="","",IF(NOT($A224=$A223),IFERROR(IF(INDEX('40-15 SCALE LABEL INFO'!K$2:K$65,MATCH($A224,'40-15 SCALE LABEL INFO'!$A$2:$A$65,0))="","",INDEX('40-15 SCALE LABEL INFO'!K$2:K$65,MATCH($A224,'40-15 SCALE LABEL INFO'!$A$2:$A$65,0))),"not found"),IF(H223="not found","not found",IF(H223="","","ditto"))))</f>
        <v/>
      </c>
    </row>
    <row r="225" spans="1:8" x14ac:dyDescent="0.25">
      <c r="A225" s="770"/>
      <c r="B225" s="770"/>
      <c r="C225" s="770"/>
      <c r="D225" s="770"/>
      <c r="E225" s="778"/>
      <c r="F225" s="781" t="str">
        <f>IF($A225="","",IF(NOT($A225=$A224),IFERROR(IF(INDEX('40-15 SCALE LABEL INFO'!I$2:I$65,MATCH($A225,'40-15 SCALE LABEL INFO'!$A$2:$A$65,0))="","",INDEX('40-15 SCALE LABEL INFO'!I$2:I$65,MATCH($A225,'40-15 SCALE LABEL INFO'!$A$2:$A$65,0))),"not found"),IF(F224="not found","not found",IF(F224="","","ditto"))))</f>
        <v/>
      </c>
      <c r="G225" s="782" t="str">
        <f>IF($A225="","",IF(NOT($A225=$A224),IFERROR(IF(INDEX('40-15 SCALE LABEL INFO'!J$2:J$65,MATCH($A225,'40-15 SCALE LABEL INFO'!$A$2:$A$65,0))="","",INDEX('40-15 SCALE LABEL INFO'!J$2:J$65,MATCH($A225,'40-15 SCALE LABEL INFO'!$A$2:$A$65,0))),"not found"),IF(G224="not found","not found",IF(G224="","","ditto"))))</f>
        <v/>
      </c>
      <c r="H225" s="775" t="str">
        <f>IF($A225="","",IF(NOT($A225=$A224),IFERROR(IF(INDEX('40-15 SCALE LABEL INFO'!K$2:K$65,MATCH($A225,'40-15 SCALE LABEL INFO'!$A$2:$A$65,0))="","",INDEX('40-15 SCALE LABEL INFO'!K$2:K$65,MATCH($A225,'40-15 SCALE LABEL INFO'!$A$2:$A$65,0))),"not found"),IF(H224="not found","not found",IF(H224="","","ditto"))))</f>
        <v/>
      </c>
    </row>
    <row r="226" spans="1:8" x14ac:dyDescent="0.25">
      <c r="A226" s="770"/>
      <c r="B226" s="770"/>
      <c r="C226" s="770"/>
      <c r="D226" s="770"/>
      <c r="E226" s="778"/>
      <c r="F226" s="781" t="str">
        <f>IF($A226="","",IF(NOT($A226=$A225),IFERROR(IF(INDEX('40-15 SCALE LABEL INFO'!I$2:I$65,MATCH($A226,'40-15 SCALE LABEL INFO'!$A$2:$A$65,0))="","",INDEX('40-15 SCALE LABEL INFO'!I$2:I$65,MATCH($A226,'40-15 SCALE LABEL INFO'!$A$2:$A$65,0))),"not found"),IF(F225="not found","not found",IF(F225="","","ditto"))))</f>
        <v/>
      </c>
      <c r="G226" s="782" t="str">
        <f>IF($A226="","",IF(NOT($A226=$A225),IFERROR(IF(INDEX('40-15 SCALE LABEL INFO'!J$2:J$65,MATCH($A226,'40-15 SCALE LABEL INFO'!$A$2:$A$65,0))="","",INDEX('40-15 SCALE LABEL INFO'!J$2:J$65,MATCH($A226,'40-15 SCALE LABEL INFO'!$A$2:$A$65,0))),"not found"),IF(G225="not found","not found",IF(G225="","","ditto"))))</f>
        <v/>
      </c>
      <c r="H226" s="775" t="str">
        <f>IF($A226="","",IF(NOT($A226=$A225),IFERROR(IF(INDEX('40-15 SCALE LABEL INFO'!K$2:K$65,MATCH($A226,'40-15 SCALE LABEL INFO'!$A$2:$A$65,0))="","",INDEX('40-15 SCALE LABEL INFO'!K$2:K$65,MATCH($A226,'40-15 SCALE LABEL INFO'!$A$2:$A$65,0))),"not found"),IF(H225="not found","not found",IF(H225="","","ditto"))))</f>
        <v/>
      </c>
    </row>
    <row r="227" spans="1:8" x14ac:dyDescent="0.25">
      <c r="A227" s="770"/>
      <c r="B227" s="770"/>
      <c r="C227" s="770"/>
      <c r="D227" s="770"/>
      <c r="E227" s="778"/>
      <c r="F227" s="781" t="str">
        <f>IF($A227="","",IF(NOT($A227=$A226),IFERROR(IF(INDEX('40-15 SCALE LABEL INFO'!I$2:I$65,MATCH($A227,'40-15 SCALE LABEL INFO'!$A$2:$A$65,0))="","",INDEX('40-15 SCALE LABEL INFO'!I$2:I$65,MATCH($A227,'40-15 SCALE LABEL INFO'!$A$2:$A$65,0))),"not found"),IF(F226="not found","not found",IF(F226="","","ditto"))))</f>
        <v/>
      </c>
      <c r="G227" s="782" t="str">
        <f>IF($A227="","",IF(NOT($A227=$A226),IFERROR(IF(INDEX('40-15 SCALE LABEL INFO'!J$2:J$65,MATCH($A227,'40-15 SCALE LABEL INFO'!$A$2:$A$65,0))="","",INDEX('40-15 SCALE LABEL INFO'!J$2:J$65,MATCH($A227,'40-15 SCALE LABEL INFO'!$A$2:$A$65,0))),"not found"),IF(G226="not found","not found",IF(G226="","","ditto"))))</f>
        <v/>
      </c>
      <c r="H227" s="775" t="str">
        <f>IF($A227="","",IF(NOT($A227=$A226),IFERROR(IF(INDEX('40-15 SCALE LABEL INFO'!K$2:K$65,MATCH($A227,'40-15 SCALE LABEL INFO'!$A$2:$A$65,0))="","",INDEX('40-15 SCALE LABEL INFO'!K$2:K$65,MATCH($A227,'40-15 SCALE LABEL INFO'!$A$2:$A$65,0))),"not found"),IF(H226="not found","not found",IF(H226="","","ditto"))))</f>
        <v/>
      </c>
    </row>
    <row r="228" spans="1:8" x14ac:dyDescent="0.25">
      <c r="A228" s="770"/>
      <c r="B228" s="770"/>
      <c r="C228" s="770"/>
      <c r="D228" s="770"/>
      <c r="E228" s="778"/>
      <c r="F228" s="781" t="str">
        <f>IF($A228="","",IF(NOT($A228=$A227),IFERROR(IF(INDEX('40-15 SCALE LABEL INFO'!I$2:I$65,MATCH($A228,'40-15 SCALE LABEL INFO'!$A$2:$A$65,0))="","",INDEX('40-15 SCALE LABEL INFO'!I$2:I$65,MATCH($A228,'40-15 SCALE LABEL INFO'!$A$2:$A$65,0))),"not found"),IF(F227="not found","not found",IF(F227="","","ditto"))))</f>
        <v/>
      </c>
      <c r="G228" s="782" t="str">
        <f>IF($A228="","",IF(NOT($A228=$A227),IFERROR(IF(INDEX('40-15 SCALE LABEL INFO'!J$2:J$65,MATCH($A228,'40-15 SCALE LABEL INFO'!$A$2:$A$65,0))="","",INDEX('40-15 SCALE LABEL INFO'!J$2:J$65,MATCH($A228,'40-15 SCALE LABEL INFO'!$A$2:$A$65,0))),"not found"),IF(G227="not found","not found",IF(G227="","","ditto"))))</f>
        <v/>
      </c>
      <c r="H228" s="775" t="str">
        <f>IF($A228="","",IF(NOT($A228=$A227),IFERROR(IF(INDEX('40-15 SCALE LABEL INFO'!K$2:K$65,MATCH($A228,'40-15 SCALE LABEL INFO'!$A$2:$A$65,0))="","",INDEX('40-15 SCALE LABEL INFO'!K$2:K$65,MATCH($A228,'40-15 SCALE LABEL INFO'!$A$2:$A$65,0))),"not found"),IF(H227="not found","not found",IF(H227="","","ditto"))))</f>
        <v/>
      </c>
    </row>
    <row r="229" spans="1:8" x14ac:dyDescent="0.25">
      <c r="A229" s="770"/>
      <c r="B229" s="770"/>
      <c r="C229" s="770"/>
      <c r="D229" s="770"/>
      <c r="E229" s="778"/>
      <c r="F229" s="781" t="str">
        <f>IF($A229="","",IF(NOT($A229=$A228),IFERROR(IF(INDEX('40-15 SCALE LABEL INFO'!I$2:I$65,MATCH($A229,'40-15 SCALE LABEL INFO'!$A$2:$A$65,0))="","",INDEX('40-15 SCALE LABEL INFO'!I$2:I$65,MATCH($A229,'40-15 SCALE LABEL INFO'!$A$2:$A$65,0))),"not found"),IF(F228="not found","not found",IF(F228="","","ditto"))))</f>
        <v/>
      </c>
      <c r="G229" s="782" t="str">
        <f>IF($A229="","",IF(NOT($A229=$A228),IFERROR(IF(INDEX('40-15 SCALE LABEL INFO'!J$2:J$65,MATCH($A229,'40-15 SCALE LABEL INFO'!$A$2:$A$65,0))="","",INDEX('40-15 SCALE LABEL INFO'!J$2:J$65,MATCH($A229,'40-15 SCALE LABEL INFO'!$A$2:$A$65,0))),"not found"),IF(G228="not found","not found",IF(G228="","","ditto"))))</f>
        <v/>
      </c>
      <c r="H229" s="775" t="str">
        <f>IF($A229="","",IF(NOT($A229=$A228),IFERROR(IF(INDEX('40-15 SCALE LABEL INFO'!K$2:K$65,MATCH($A229,'40-15 SCALE LABEL INFO'!$A$2:$A$65,0))="","",INDEX('40-15 SCALE LABEL INFO'!K$2:K$65,MATCH($A229,'40-15 SCALE LABEL INFO'!$A$2:$A$65,0))),"not found"),IF(H228="not found","not found",IF(H228="","","ditto"))))</f>
        <v/>
      </c>
    </row>
    <row r="230" spans="1:8" x14ac:dyDescent="0.25">
      <c r="A230" s="770"/>
      <c r="B230" s="770"/>
      <c r="C230" s="770"/>
      <c r="D230" s="770"/>
      <c r="E230" s="778"/>
      <c r="F230" s="781" t="str">
        <f>IF($A230="","",IF(NOT($A230=$A229),IFERROR(IF(INDEX('40-15 SCALE LABEL INFO'!I$2:I$65,MATCH($A230,'40-15 SCALE LABEL INFO'!$A$2:$A$65,0))="","",INDEX('40-15 SCALE LABEL INFO'!I$2:I$65,MATCH($A230,'40-15 SCALE LABEL INFO'!$A$2:$A$65,0))),"not found"),IF(F229="not found","not found",IF(F229="","","ditto"))))</f>
        <v/>
      </c>
      <c r="G230" s="782" t="str">
        <f>IF($A230="","",IF(NOT($A230=$A229),IFERROR(IF(INDEX('40-15 SCALE LABEL INFO'!J$2:J$65,MATCH($A230,'40-15 SCALE LABEL INFO'!$A$2:$A$65,0))="","",INDEX('40-15 SCALE LABEL INFO'!J$2:J$65,MATCH($A230,'40-15 SCALE LABEL INFO'!$A$2:$A$65,0))),"not found"),IF(G229="not found","not found",IF(G229="","","ditto"))))</f>
        <v/>
      </c>
      <c r="H230" s="775" t="str">
        <f>IF($A230="","",IF(NOT($A230=$A229),IFERROR(IF(INDEX('40-15 SCALE LABEL INFO'!K$2:K$65,MATCH($A230,'40-15 SCALE LABEL INFO'!$A$2:$A$65,0))="","",INDEX('40-15 SCALE LABEL INFO'!K$2:K$65,MATCH($A230,'40-15 SCALE LABEL INFO'!$A$2:$A$65,0))),"not found"),IF(H229="not found","not found",IF(H229="","","ditto"))))</f>
        <v/>
      </c>
    </row>
    <row r="231" spans="1:8" x14ac:dyDescent="0.25">
      <c r="A231" s="770"/>
      <c r="B231" s="770"/>
      <c r="C231" s="770"/>
      <c r="D231" s="770"/>
      <c r="E231" s="778"/>
      <c r="F231" s="781" t="str">
        <f>IF($A231="","",IF(NOT($A231=$A230),IFERROR(IF(INDEX('40-15 SCALE LABEL INFO'!I$2:I$65,MATCH($A231,'40-15 SCALE LABEL INFO'!$A$2:$A$65,0))="","",INDEX('40-15 SCALE LABEL INFO'!I$2:I$65,MATCH($A231,'40-15 SCALE LABEL INFO'!$A$2:$A$65,0))),"not found"),IF(F230="not found","not found",IF(F230="","","ditto"))))</f>
        <v/>
      </c>
      <c r="G231" s="782" t="str">
        <f>IF($A231="","",IF(NOT($A231=$A230),IFERROR(IF(INDEX('40-15 SCALE LABEL INFO'!J$2:J$65,MATCH($A231,'40-15 SCALE LABEL INFO'!$A$2:$A$65,0))="","",INDEX('40-15 SCALE LABEL INFO'!J$2:J$65,MATCH($A231,'40-15 SCALE LABEL INFO'!$A$2:$A$65,0))),"not found"),IF(G230="not found","not found",IF(G230="","","ditto"))))</f>
        <v/>
      </c>
      <c r="H231" s="775" t="str">
        <f>IF($A231="","",IF(NOT($A231=$A230),IFERROR(IF(INDEX('40-15 SCALE LABEL INFO'!K$2:K$65,MATCH($A231,'40-15 SCALE LABEL INFO'!$A$2:$A$65,0))="","",INDEX('40-15 SCALE LABEL INFO'!K$2:K$65,MATCH($A231,'40-15 SCALE LABEL INFO'!$A$2:$A$65,0))),"not found"),IF(H230="not found","not found",IF(H230="","","ditto"))))</f>
        <v/>
      </c>
    </row>
    <row r="232" spans="1:8" x14ac:dyDescent="0.25">
      <c r="A232" s="770"/>
      <c r="B232" s="770"/>
      <c r="C232" s="770"/>
      <c r="D232" s="770"/>
      <c r="E232" s="778"/>
      <c r="F232" s="781" t="str">
        <f>IF($A232="","",IF(NOT($A232=$A231),IFERROR(IF(INDEX('40-15 SCALE LABEL INFO'!I$2:I$65,MATCH($A232,'40-15 SCALE LABEL INFO'!$A$2:$A$65,0))="","",INDEX('40-15 SCALE LABEL INFO'!I$2:I$65,MATCH($A232,'40-15 SCALE LABEL INFO'!$A$2:$A$65,0))),"not found"),IF(F231="not found","not found",IF(F231="","","ditto"))))</f>
        <v/>
      </c>
      <c r="G232" s="782" t="str">
        <f>IF($A232="","",IF(NOT($A232=$A231),IFERROR(IF(INDEX('40-15 SCALE LABEL INFO'!J$2:J$65,MATCH($A232,'40-15 SCALE LABEL INFO'!$A$2:$A$65,0))="","",INDEX('40-15 SCALE LABEL INFO'!J$2:J$65,MATCH($A232,'40-15 SCALE LABEL INFO'!$A$2:$A$65,0))),"not found"),IF(G231="not found","not found",IF(G231="","","ditto"))))</f>
        <v/>
      </c>
      <c r="H232" s="775" t="str">
        <f>IF($A232="","",IF(NOT($A232=$A231),IFERROR(IF(INDEX('40-15 SCALE LABEL INFO'!K$2:K$65,MATCH($A232,'40-15 SCALE LABEL INFO'!$A$2:$A$65,0))="","",INDEX('40-15 SCALE LABEL INFO'!K$2:K$65,MATCH($A232,'40-15 SCALE LABEL INFO'!$A$2:$A$65,0))),"not found"),IF(H231="not found","not found",IF(H231="","","ditto"))))</f>
        <v/>
      </c>
    </row>
    <row r="233" spans="1:8" x14ac:dyDescent="0.25">
      <c r="A233" s="770"/>
      <c r="B233" s="770"/>
      <c r="C233" s="770"/>
      <c r="D233" s="770"/>
      <c r="E233" s="778"/>
      <c r="F233" s="781" t="str">
        <f>IF($A233="","",IF(NOT($A233=$A232),IFERROR(IF(INDEX('40-15 SCALE LABEL INFO'!I$2:I$65,MATCH($A233,'40-15 SCALE LABEL INFO'!$A$2:$A$65,0))="","",INDEX('40-15 SCALE LABEL INFO'!I$2:I$65,MATCH($A233,'40-15 SCALE LABEL INFO'!$A$2:$A$65,0))),"not found"),IF(F232="not found","not found",IF(F232="","","ditto"))))</f>
        <v/>
      </c>
      <c r="G233" s="782" t="str">
        <f>IF($A233="","",IF(NOT($A233=$A232),IFERROR(IF(INDEX('40-15 SCALE LABEL INFO'!J$2:J$65,MATCH($A233,'40-15 SCALE LABEL INFO'!$A$2:$A$65,0))="","",INDEX('40-15 SCALE LABEL INFO'!J$2:J$65,MATCH($A233,'40-15 SCALE LABEL INFO'!$A$2:$A$65,0))),"not found"),IF(G232="not found","not found",IF(G232="","","ditto"))))</f>
        <v/>
      </c>
      <c r="H233" s="775" t="str">
        <f>IF($A233="","",IF(NOT($A233=$A232),IFERROR(IF(INDEX('40-15 SCALE LABEL INFO'!K$2:K$65,MATCH($A233,'40-15 SCALE LABEL INFO'!$A$2:$A$65,0))="","",INDEX('40-15 SCALE LABEL INFO'!K$2:K$65,MATCH($A233,'40-15 SCALE LABEL INFO'!$A$2:$A$65,0))),"not found"),IF(H232="not found","not found",IF(H232="","","ditto"))))</f>
        <v/>
      </c>
    </row>
    <row r="234" spans="1:8" x14ac:dyDescent="0.25">
      <c r="A234" s="770"/>
      <c r="B234" s="770"/>
      <c r="C234" s="770"/>
      <c r="D234" s="770"/>
      <c r="E234" s="778"/>
      <c r="F234" s="781" t="str">
        <f>IF($A234="","",IF(NOT($A234=$A233),IFERROR(IF(INDEX('40-15 SCALE LABEL INFO'!I$2:I$65,MATCH($A234,'40-15 SCALE LABEL INFO'!$A$2:$A$65,0))="","",INDEX('40-15 SCALE LABEL INFO'!I$2:I$65,MATCH($A234,'40-15 SCALE LABEL INFO'!$A$2:$A$65,0))),"not found"),IF(F233="not found","not found",IF(F233="","","ditto"))))</f>
        <v/>
      </c>
      <c r="G234" s="782" t="str">
        <f>IF($A234="","",IF(NOT($A234=$A233),IFERROR(IF(INDEX('40-15 SCALE LABEL INFO'!J$2:J$65,MATCH($A234,'40-15 SCALE LABEL INFO'!$A$2:$A$65,0))="","",INDEX('40-15 SCALE LABEL INFO'!J$2:J$65,MATCH($A234,'40-15 SCALE LABEL INFO'!$A$2:$A$65,0))),"not found"),IF(G233="not found","not found",IF(G233="","","ditto"))))</f>
        <v/>
      </c>
      <c r="H234" s="775" t="str">
        <f>IF($A234="","",IF(NOT($A234=$A233),IFERROR(IF(INDEX('40-15 SCALE LABEL INFO'!K$2:K$65,MATCH($A234,'40-15 SCALE LABEL INFO'!$A$2:$A$65,0))="","",INDEX('40-15 SCALE LABEL INFO'!K$2:K$65,MATCH($A234,'40-15 SCALE LABEL INFO'!$A$2:$A$65,0))),"not found"),IF(H233="not found","not found",IF(H233="","","ditto"))))</f>
        <v/>
      </c>
    </row>
    <row r="235" spans="1:8" x14ac:dyDescent="0.25">
      <c r="A235" s="770"/>
      <c r="B235" s="770"/>
      <c r="C235" s="770"/>
      <c r="D235" s="770"/>
      <c r="E235" s="778"/>
      <c r="F235" s="781" t="str">
        <f>IF($A235="","",IF(NOT($A235=$A234),IFERROR(IF(INDEX('40-15 SCALE LABEL INFO'!I$2:I$65,MATCH($A235,'40-15 SCALE LABEL INFO'!$A$2:$A$65,0))="","",INDEX('40-15 SCALE LABEL INFO'!I$2:I$65,MATCH($A235,'40-15 SCALE LABEL INFO'!$A$2:$A$65,0))),"not found"),IF(F234="not found","not found",IF(F234="","","ditto"))))</f>
        <v/>
      </c>
      <c r="G235" s="782" t="str">
        <f>IF($A235="","",IF(NOT($A235=$A234),IFERROR(IF(INDEX('40-15 SCALE LABEL INFO'!J$2:J$65,MATCH($A235,'40-15 SCALE LABEL INFO'!$A$2:$A$65,0))="","",INDEX('40-15 SCALE LABEL INFO'!J$2:J$65,MATCH($A235,'40-15 SCALE LABEL INFO'!$A$2:$A$65,0))),"not found"),IF(G234="not found","not found",IF(G234="","","ditto"))))</f>
        <v/>
      </c>
      <c r="H235" s="775" t="str">
        <f>IF($A235="","",IF(NOT($A235=$A234),IFERROR(IF(INDEX('40-15 SCALE LABEL INFO'!K$2:K$65,MATCH($A235,'40-15 SCALE LABEL INFO'!$A$2:$A$65,0))="","",INDEX('40-15 SCALE LABEL INFO'!K$2:K$65,MATCH($A235,'40-15 SCALE LABEL INFO'!$A$2:$A$65,0))),"not found"),IF(H234="not found","not found",IF(H234="","","ditto"))))</f>
        <v/>
      </c>
    </row>
    <row r="236" spans="1:8" x14ac:dyDescent="0.25">
      <c r="A236" s="770"/>
      <c r="B236" s="770"/>
      <c r="C236" s="770"/>
      <c r="D236" s="770"/>
      <c r="E236" s="778"/>
      <c r="F236" s="781" t="str">
        <f>IF($A236="","",IF(NOT($A236=$A235),IFERROR(IF(INDEX('40-15 SCALE LABEL INFO'!I$2:I$65,MATCH($A236,'40-15 SCALE LABEL INFO'!$A$2:$A$65,0))="","",INDEX('40-15 SCALE LABEL INFO'!I$2:I$65,MATCH($A236,'40-15 SCALE LABEL INFO'!$A$2:$A$65,0))),"not found"),IF(F235="not found","not found",IF(F235="","","ditto"))))</f>
        <v/>
      </c>
      <c r="G236" s="782" t="str">
        <f>IF($A236="","",IF(NOT($A236=$A235),IFERROR(IF(INDEX('40-15 SCALE LABEL INFO'!J$2:J$65,MATCH($A236,'40-15 SCALE LABEL INFO'!$A$2:$A$65,0))="","",INDEX('40-15 SCALE LABEL INFO'!J$2:J$65,MATCH($A236,'40-15 SCALE LABEL INFO'!$A$2:$A$65,0))),"not found"),IF(G235="not found","not found",IF(G235="","","ditto"))))</f>
        <v/>
      </c>
      <c r="H236" s="775" t="str">
        <f>IF($A236="","",IF(NOT($A236=$A235),IFERROR(IF(INDEX('40-15 SCALE LABEL INFO'!K$2:K$65,MATCH($A236,'40-15 SCALE LABEL INFO'!$A$2:$A$65,0))="","",INDEX('40-15 SCALE LABEL INFO'!K$2:K$65,MATCH($A236,'40-15 SCALE LABEL INFO'!$A$2:$A$65,0))),"not found"),IF(H235="not found","not found",IF(H235="","","ditto"))))</f>
        <v/>
      </c>
    </row>
    <row r="237" spans="1:8" x14ac:dyDescent="0.25">
      <c r="A237" s="770"/>
      <c r="B237" s="770"/>
      <c r="C237" s="770"/>
      <c r="D237" s="770"/>
      <c r="E237" s="778"/>
      <c r="F237" s="781" t="str">
        <f>IF($A237="","",IF(NOT($A237=$A236),IFERROR(IF(INDEX('40-15 SCALE LABEL INFO'!I$2:I$65,MATCH($A237,'40-15 SCALE LABEL INFO'!$A$2:$A$65,0))="","",INDEX('40-15 SCALE LABEL INFO'!I$2:I$65,MATCH($A237,'40-15 SCALE LABEL INFO'!$A$2:$A$65,0))),"not found"),IF(F236="not found","not found",IF(F236="","","ditto"))))</f>
        <v/>
      </c>
      <c r="G237" s="782" t="str">
        <f>IF($A237="","",IF(NOT($A237=$A236),IFERROR(IF(INDEX('40-15 SCALE LABEL INFO'!J$2:J$65,MATCH($A237,'40-15 SCALE LABEL INFO'!$A$2:$A$65,0))="","",INDEX('40-15 SCALE LABEL INFO'!J$2:J$65,MATCH($A237,'40-15 SCALE LABEL INFO'!$A$2:$A$65,0))),"not found"),IF(G236="not found","not found",IF(G236="","","ditto"))))</f>
        <v/>
      </c>
      <c r="H237" s="775" t="str">
        <f>IF($A237="","",IF(NOT($A237=$A236),IFERROR(IF(INDEX('40-15 SCALE LABEL INFO'!K$2:K$65,MATCH($A237,'40-15 SCALE LABEL INFO'!$A$2:$A$65,0))="","",INDEX('40-15 SCALE LABEL INFO'!K$2:K$65,MATCH($A237,'40-15 SCALE LABEL INFO'!$A$2:$A$65,0))),"not found"),IF(H236="not found","not found",IF(H236="","","ditto"))))</f>
        <v/>
      </c>
    </row>
    <row r="238" spans="1:8" x14ac:dyDescent="0.25">
      <c r="A238" s="770"/>
      <c r="B238" s="770"/>
      <c r="C238" s="770"/>
      <c r="D238" s="770"/>
      <c r="E238" s="778"/>
      <c r="F238" s="781" t="str">
        <f>IF($A238="","",IF(NOT($A238=$A237),IFERROR(IF(INDEX('40-15 SCALE LABEL INFO'!I$2:I$65,MATCH($A238,'40-15 SCALE LABEL INFO'!$A$2:$A$65,0))="","",INDEX('40-15 SCALE LABEL INFO'!I$2:I$65,MATCH($A238,'40-15 SCALE LABEL INFO'!$A$2:$A$65,0))),"not found"),IF(F237="not found","not found",IF(F237="","","ditto"))))</f>
        <v/>
      </c>
      <c r="G238" s="782" t="str">
        <f>IF($A238="","",IF(NOT($A238=$A237),IFERROR(IF(INDEX('40-15 SCALE LABEL INFO'!J$2:J$65,MATCH($A238,'40-15 SCALE LABEL INFO'!$A$2:$A$65,0))="","",INDEX('40-15 SCALE LABEL INFO'!J$2:J$65,MATCH($A238,'40-15 SCALE LABEL INFO'!$A$2:$A$65,0))),"not found"),IF(G237="not found","not found",IF(G237="","","ditto"))))</f>
        <v/>
      </c>
      <c r="H238" s="775" t="str">
        <f>IF($A238="","",IF(NOT($A238=$A237),IFERROR(IF(INDEX('40-15 SCALE LABEL INFO'!K$2:K$65,MATCH($A238,'40-15 SCALE LABEL INFO'!$A$2:$A$65,0))="","",INDEX('40-15 SCALE LABEL INFO'!K$2:K$65,MATCH($A238,'40-15 SCALE LABEL INFO'!$A$2:$A$65,0))),"not found"),IF(H237="not found","not found",IF(H237="","","ditto"))))</f>
        <v/>
      </c>
    </row>
    <row r="239" spans="1:8" x14ac:dyDescent="0.25">
      <c r="A239" s="770"/>
      <c r="B239" s="770"/>
      <c r="C239" s="770"/>
      <c r="D239" s="770"/>
      <c r="E239" s="778"/>
      <c r="F239" s="781" t="str">
        <f>IF($A239="","",IF(NOT($A239=$A238),IFERROR(IF(INDEX('40-15 SCALE LABEL INFO'!I$2:I$65,MATCH($A239,'40-15 SCALE LABEL INFO'!$A$2:$A$65,0))="","",INDEX('40-15 SCALE LABEL INFO'!I$2:I$65,MATCH($A239,'40-15 SCALE LABEL INFO'!$A$2:$A$65,0))),"not found"),IF(F238="not found","not found",IF(F238="","","ditto"))))</f>
        <v/>
      </c>
      <c r="G239" s="782" t="str">
        <f>IF($A239="","",IF(NOT($A239=$A238),IFERROR(IF(INDEX('40-15 SCALE LABEL INFO'!J$2:J$65,MATCH($A239,'40-15 SCALE LABEL INFO'!$A$2:$A$65,0))="","",INDEX('40-15 SCALE LABEL INFO'!J$2:J$65,MATCH($A239,'40-15 SCALE LABEL INFO'!$A$2:$A$65,0))),"not found"),IF(G238="not found","not found",IF(G238="","","ditto"))))</f>
        <v/>
      </c>
      <c r="H239" s="775" t="str">
        <f>IF($A239="","",IF(NOT($A239=$A238),IFERROR(IF(INDEX('40-15 SCALE LABEL INFO'!K$2:K$65,MATCH($A239,'40-15 SCALE LABEL INFO'!$A$2:$A$65,0))="","",INDEX('40-15 SCALE LABEL INFO'!K$2:K$65,MATCH($A239,'40-15 SCALE LABEL INFO'!$A$2:$A$65,0))),"not found"),IF(H238="not found","not found",IF(H238="","","ditto"))))</f>
        <v/>
      </c>
    </row>
    <row r="240" spans="1:8" x14ac:dyDescent="0.25">
      <c r="A240" s="770"/>
      <c r="B240" s="770"/>
      <c r="C240" s="770"/>
      <c r="D240" s="770"/>
      <c r="E240" s="778"/>
      <c r="F240" s="781" t="str">
        <f>IF($A240="","",IF(NOT($A240=$A239),IFERROR(IF(INDEX('40-15 SCALE LABEL INFO'!I$2:I$65,MATCH($A240,'40-15 SCALE LABEL INFO'!$A$2:$A$65,0))="","",INDEX('40-15 SCALE LABEL INFO'!I$2:I$65,MATCH($A240,'40-15 SCALE LABEL INFO'!$A$2:$A$65,0))),"not found"),IF(F239="not found","not found",IF(F239="","","ditto"))))</f>
        <v/>
      </c>
      <c r="G240" s="782" t="str">
        <f>IF($A240="","",IF(NOT($A240=$A239),IFERROR(IF(INDEX('40-15 SCALE LABEL INFO'!J$2:J$65,MATCH($A240,'40-15 SCALE LABEL INFO'!$A$2:$A$65,0))="","",INDEX('40-15 SCALE LABEL INFO'!J$2:J$65,MATCH($A240,'40-15 SCALE LABEL INFO'!$A$2:$A$65,0))),"not found"),IF(G239="not found","not found",IF(G239="","","ditto"))))</f>
        <v/>
      </c>
      <c r="H240" s="775" t="str">
        <f>IF($A240="","",IF(NOT($A240=$A239),IFERROR(IF(INDEX('40-15 SCALE LABEL INFO'!K$2:K$65,MATCH($A240,'40-15 SCALE LABEL INFO'!$A$2:$A$65,0))="","",INDEX('40-15 SCALE LABEL INFO'!K$2:K$65,MATCH($A240,'40-15 SCALE LABEL INFO'!$A$2:$A$65,0))),"not found"),IF(H239="not found","not found",IF(H239="","","ditto"))))</f>
        <v/>
      </c>
    </row>
    <row r="241" spans="1:8" x14ac:dyDescent="0.25">
      <c r="A241" s="770"/>
      <c r="B241" s="770"/>
      <c r="C241" s="770"/>
      <c r="D241" s="770"/>
      <c r="E241" s="778"/>
      <c r="F241" s="781" t="str">
        <f>IF($A241="","",IF(NOT($A241=$A240),IFERROR(IF(INDEX('40-15 SCALE LABEL INFO'!I$2:I$65,MATCH($A241,'40-15 SCALE LABEL INFO'!$A$2:$A$65,0))="","",INDEX('40-15 SCALE LABEL INFO'!I$2:I$65,MATCH($A241,'40-15 SCALE LABEL INFO'!$A$2:$A$65,0))),"not found"),IF(F240="not found","not found",IF(F240="","","ditto"))))</f>
        <v/>
      </c>
      <c r="G241" s="782" t="str">
        <f>IF($A241="","",IF(NOT($A241=$A240),IFERROR(IF(INDEX('40-15 SCALE LABEL INFO'!J$2:J$65,MATCH($A241,'40-15 SCALE LABEL INFO'!$A$2:$A$65,0))="","",INDEX('40-15 SCALE LABEL INFO'!J$2:J$65,MATCH($A241,'40-15 SCALE LABEL INFO'!$A$2:$A$65,0))),"not found"),IF(G240="not found","not found",IF(G240="","","ditto"))))</f>
        <v/>
      </c>
      <c r="H241" s="775" t="str">
        <f>IF($A241="","",IF(NOT($A241=$A240),IFERROR(IF(INDEX('40-15 SCALE LABEL INFO'!K$2:K$65,MATCH($A241,'40-15 SCALE LABEL INFO'!$A$2:$A$65,0))="","",INDEX('40-15 SCALE LABEL INFO'!K$2:K$65,MATCH($A241,'40-15 SCALE LABEL INFO'!$A$2:$A$65,0))),"not found"),IF(H240="not found","not found",IF(H240="","","ditto"))))</f>
        <v/>
      </c>
    </row>
    <row r="242" spans="1:8" x14ac:dyDescent="0.25">
      <c r="A242" s="770"/>
      <c r="B242" s="770"/>
      <c r="C242" s="770"/>
      <c r="D242" s="770"/>
      <c r="E242" s="778"/>
      <c r="F242" s="781" t="str">
        <f>IF($A242="","",IF(NOT($A242=$A241),IFERROR(IF(INDEX('40-15 SCALE LABEL INFO'!I$2:I$65,MATCH($A242,'40-15 SCALE LABEL INFO'!$A$2:$A$65,0))="","",INDEX('40-15 SCALE LABEL INFO'!I$2:I$65,MATCH($A242,'40-15 SCALE LABEL INFO'!$A$2:$A$65,0))),"not found"),IF(F241="not found","not found",IF(F241="","","ditto"))))</f>
        <v/>
      </c>
      <c r="G242" s="782" t="str">
        <f>IF($A242="","",IF(NOT($A242=$A241),IFERROR(IF(INDEX('40-15 SCALE LABEL INFO'!J$2:J$65,MATCH($A242,'40-15 SCALE LABEL INFO'!$A$2:$A$65,0))="","",INDEX('40-15 SCALE LABEL INFO'!J$2:J$65,MATCH($A242,'40-15 SCALE LABEL INFO'!$A$2:$A$65,0))),"not found"),IF(G241="not found","not found",IF(G241="","","ditto"))))</f>
        <v/>
      </c>
      <c r="H242" s="775" t="str">
        <f>IF($A242="","",IF(NOT($A242=$A241),IFERROR(IF(INDEX('40-15 SCALE LABEL INFO'!K$2:K$65,MATCH($A242,'40-15 SCALE LABEL INFO'!$A$2:$A$65,0))="","",INDEX('40-15 SCALE LABEL INFO'!K$2:K$65,MATCH($A242,'40-15 SCALE LABEL INFO'!$A$2:$A$65,0))),"not found"),IF(H241="not found","not found",IF(H241="","","ditto"))))</f>
        <v/>
      </c>
    </row>
    <row r="243" spans="1:8" x14ac:dyDescent="0.25">
      <c r="A243" s="770"/>
      <c r="B243" s="770"/>
      <c r="C243" s="770"/>
      <c r="D243" s="770"/>
      <c r="E243" s="778"/>
      <c r="F243" s="781" t="str">
        <f>IF($A243="","",IF(NOT($A243=$A242),IFERROR(IF(INDEX('40-15 SCALE LABEL INFO'!I$2:I$65,MATCH($A243,'40-15 SCALE LABEL INFO'!$A$2:$A$65,0))="","",INDEX('40-15 SCALE LABEL INFO'!I$2:I$65,MATCH($A243,'40-15 SCALE LABEL INFO'!$A$2:$A$65,0))),"not found"),IF(F242="not found","not found",IF(F242="","","ditto"))))</f>
        <v/>
      </c>
      <c r="G243" s="782" t="str">
        <f>IF($A243="","",IF(NOT($A243=$A242),IFERROR(IF(INDEX('40-15 SCALE LABEL INFO'!J$2:J$65,MATCH($A243,'40-15 SCALE LABEL INFO'!$A$2:$A$65,0))="","",INDEX('40-15 SCALE LABEL INFO'!J$2:J$65,MATCH($A243,'40-15 SCALE LABEL INFO'!$A$2:$A$65,0))),"not found"),IF(G242="not found","not found",IF(G242="","","ditto"))))</f>
        <v/>
      </c>
      <c r="H243" s="775" t="str">
        <f>IF($A243="","",IF(NOT($A243=$A242),IFERROR(IF(INDEX('40-15 SCALE LABEL INFO'!K$2:K$65,MATCH($A243,'40-15 SCALE LABEL INFO'!$A$2:$A$65,0))="","",INDEX('40-15 SCALE LABEL INFO'!K$2:K$65,MATCH($A243,'40-15 SCALE LABEL INFO'!$A$2:$A$65,0))),"not found"),IF(H242="not found","not found",IF(H242="","","ditto"))))</f>
        <v/>
      </c>
    </row>
    <row r="244" spans="1:8" x14ac:dyDescent="0.25">
      <c r="A244" s="770"/>
      <c r="B244" s="770"/>
      <c r="C244" s="770"/>
      <c r="D244" s="770"/>
      <c r="E244" s="778"/>
      <c r="F244" s="781" t="str">
        <f>IF($A244="","",IF(NOT($A244=$A243),IFERROR(IF(INDEX('40-15 SCALE LABEL INFO'!I$2:I$65,MATCH($A244,'40-15 SCALE LABEL INFO'!$A$2:$A$65,0))="","",INDEX('40-15 SCALE LABEL INFO'!I$2:I$65,MATCH($A244,'40-15 SCALE LABEL INFO'!$A$2:$A$65,0))),"not found"),IF(F243="not found","not found",IF(F243="","","ditto"))))</f>
        <v/>
      </c>
      <c r="G244" s="782" t="str">
        <f>IF($A244="","",IF(NOT($A244=$A243),IFERROR(IF(INDEX('40-15 SCALE LABEL INFO'!J$2:J$65,MATCH($A244,'40-15 SCALE LABEL INFO'!$A$2:$A$65,0))="","",INDEX('40-15 SCALE LABEL INFO'!J$2:J$65,MATCH($A244,'40-15 SCALE LABEL INFO'!$A$2:$A$65,0))),"not found"),IF(G243="not found","not found",IF(G243="","","ditto"))))</f>
        <v/>
      </c>
      <c r="H244" s="775" t="str">
        <f>IF($A244="","",IF(NOT($A244=$A243),IFERROR(IF(INDEX('40-15 SCALE LABEL INFO'!K$2:K$65,MATCH($A244,'40-15 SCALE LABEL INFO'!$A$2:$A$65,0))="","",INDEX('40-15 SCALE LABEL INFO'!K$2:K$65,MATCH($A244,'40-15 SCALE LABEL INFO'!$A$2:$A$65,0))),"not found"),IF(H243="not found","not found",IF(H243="","","ditto"))))</f>
        <v/>
      </c>
    </row>
    <row r="245" spans="1:8" x14ac:dyDescent="0.25">
      <c r="A245" s="770"/>
      <c r="B245" s="770"/>
      <c r="C245" s="770"/>
      <c r="D245" s="770"/>
      <c r="E245" s="778"/>
      <c r="F245" s="781" t="str">
        <f>IF($A245="","",IF(NOT($A245=$A244),IFERROR(IF(INDEX('40-15 SCALE LABEL INFO'!I$2:I$65,MATCH($A245,'40-15 SCALE LABEL INFO'!$A$2:$A$65,0))="","",INDEX('40-15 SCALE LABEL INFO'!I$2:I$65,MATCH($A245,'40-15 SCALE LABEL INFO'!$A$2:$A$65,0))),"not found"),IF(F244="not found","not found",IF(F244="","","ditto"))))</f>
        <v/>
      </c>
      <c r="G245" s="782" t="str">
        <f>IF($A245="","",IF(NOT($A245=$A244),IFERROR(IF(INDEX('40-15 SCALE LABEL INFO'!J$2:J$65,MATCH($A245,'40-15 SCALE LABEL INFO'!$A$2:$A$65,0))="","",INDEX('40-15 SCALE LABEL INFO'!J$2:J$65,MATCH($A245,'40-15 SCALE LABEL INFO'!$A$2:$A$65,0))),"not found"),IF(G244="not found","not found",IF(G244="","","ditto"))))</f>
        <v/>
      </c>
      <c r="H245" s="775" t="str">
        <f>IF($A245="","",IF(NOT($A245=$A244),IFERROR(IF(INDEX('40-15 SCALE LABEL INFO'!K$2:K$65,MATCH($A245,'40-15 SCALE LABEL INFO'!$A$2:$A$65,0))="","",INDEX('40-15 SCALE LABEL INFO'!K$2:K$65,MATCH($A245,'40-15 SCALE LABEL INFO'!$A$2:$A$65,0))),"not found"),IF(H244="not found","not found",IF(H244="","","ditto"))))</f>
        <v/>
      </c>
    </row>
    <row r="246" spans="1:8" x14ac:dyDescent="0.25">
      <c r="A246" s="770"/>
      <c r="B246" s="770"/>
      <c r="C246" s="770"/>
      <c r="D246" s="770"/>
      <c r="E246" s="778"/>
      <c r="F246" s="781" t="str">
        <f>IF($A246="","",IF(NOT($A246=$A245),IFERROR(IF(INDEX('40-15 SCALE LABEL INFO'!I$2:I$65,MATCH($A246,'40-15 SCALE LABEL INFO'!$A$2:$A$65,0))="","",INDEX('40-15 SCALE LABEL INFO'!I$2:I$65,MATCH($A246,'40-15 SCALE LABEL INFO'!$A$2:$A$65,0))),"not found"),IF(F245="not found","not found",IF(F245="","","ditto"))))</f>
        <v/>
      </c>
      <c r="G246" s="782" t="str">
        <f>IF($A246="","",IF(NOT($A246=$A245),IFERROR(IF(INDEX('40-15 SCALE LABEL INFO'!J$2:J$65,MATCH($A246,'40-15 SCALE LABEL INFO'!$A$2:$A$65,0))="","",INDEX('40-15 SCALE LABEL INFO'!J$2:J$65,MATCH($A246,'40-15 SCALE LABEL INFO'!$A$2:$A$65,0))),"not found"),IF(G245="not found","not found",IF(G245="","","ditto"))))</f>
        <v/>
      </c>
      <c r="H246" s="775" t="str">
        <f>IF($A246="","",IF(NOT($A246=$A245),IFERROR(IF(INDEX('40-15 SCALE LABEL INFO'!K$2:K$65,MATCH($A246,'40-15 SCALE LABEL INFO'!$A$2:$A$65,0))="","",INDEX('40-15 SCALE LABEL INFO'!K$2:K$65,MATCH($A246,'40-15 SCALE LABEL INFO'!$A$2:$A$65,0))),"not found"),IF(H245="not found","not found",IF(H245="","","ditto"))))</f>
        <v/>
      </c>
    </row>
    <row r="247" spans="1:8" x14ac:dyDescent="0.25">
      <c r="A247" s="770"/>
      <c r="B247" s="770"/>
      <c r="C247" s="770"/>
      <c r="D247" s="770"/>
      <c r="E247" s="778"/>
      <c r="F247" s="781" t="str">
        <f>IF($A247="","",IF(NOT($A247=$A246),IFERROR(IF(INDEX('40-15 SCALE LABEL INFO'!I$2:I$65,MATCH($A247,'40-15 SCALE LABEL INFO'!$A$2:$A$65,0))="","",INDEX('40-15 SCALE LABEL INFO'!I$2:I$65,MATCH($A247,'40-15 SCALE LABEL INFO'!$A$2:$A$65,0))),"not found"),IF(F246="not found","not found",IF(F246="","","ditto"))))</f>
        <v/>
      </c>
      <c r="G247" s="782" t="str">
        <f>IF($A247="","",IF(NOT($A247=$A246),IFERROR(IF(INDEX('40-15 SCALE LABEL INFO'!J$2:J$65,MATCH($A247,'40-15 SCALE LABEL INFO'!$A$2:$A$65,0))="","",INDEX('40-15 SCALE LABEL INFO'!J$2:J$65,MATCH($A247,'40-15 SCALE LABEL INFO'!$A$2:$A$65,0))),"not found"),IF(G246="not found","not found",IF(G246="","","ditto"))))</f>
        <v/>
      </c>
      <c r="H247" s="775" t="str">
        <f>IF($A247="","",IF(NOT($A247=$A246),IFERROR(IF(INDEX('40-15 SCALE LABEL INFO'!K$2:K$65,MATCH($A247,'40-15 SCALE LABEL INFO'!$A$2:$A$65,0))="","",INDEX('40-15 SCALE LABEL INFO'!K$2:K$65,MATCH($A247,'40-15 SCALE LABEL INFO'!$A$2:$A$65,0))),"not found"),IF(H246="not found","not found",IF(H246="","","ditto"))))</f>
        <v/>
      </c>
    </row>
    <row r="248" spans="1:8" x14ac:dyDescent="0.25">
      <c r="A248" s="770"/>
      <c r="B248" s="770"/>
      <c r="C248" s="770"/>
      <c r="D248" s="770"/>
      <c r="E248" s="778"/>
      <c r="F248" s="781" t="str">
        <f>IF($A248="","",IF(NOT($A248=$A247),IFERROR(IF(INDEX('40-15 SCALE LABEL INFO'!I$2:I$65,MATCH($A248,'40-15 SCALE LABEL INFO'!$A$2:$A$65,0))="","",INDEX('40-15 SCALE LABEL INFO'!I$2:I$65,MATCH($A248,'40-15 SCALE LABEL INFO'!$A$2:$A$65,0))),"not found"),IF(F247="not found","not found",IF(F247="","","ditto"))))</f>
        <v/>
      </c>
      <c r="G248" s="782" t="str">
        <f>IF($A248="","",IF(NOT($A248=$A247),IFERROR(IF(INDEX('40-15 SCALE LABEL INFO'!J$2:J$65,MATCH($A248,'40-15 SCALE LABEL INFO'!$A$2:$A$65,0))="","",INDEX('40-15 SCALE LABEL INFO'!J$2:J$65,MATCH($A248,'40-15 SCALE LABEL INFO'!$A$2:$A$65,0))),"not found"),IF(G247="not found","not found",IF(G247="","","ditto"))))</f>
        <v/>
      </c>
      <c r="H248" s="775" t="str">
        <f>IF($A248="","",IF(NOT($A248=$A247),IFERROR(IF(INDEX('40-15 SCALE LABEL INFO'!K$2:K$65,MATCH($A248,'40-15 SCALE LABEL INFO'!$A$2:$A$65,0))="","",INDEX('40-15 SCALE LABEL INFO'!K$2:K$65,MATCH($A248,'40-15 SCALE LABEL INFO'!$A$2:$A$65,0))),"not found"),IF(H247="not found","not found",IF(H247="","","ditto"))))</f>
        <v/>
      </c>
    </row>
    <row r="249" spans="1:8" x14ac:dyDescent="0.25">
      <c r="A249" s="770"/>
      <c r="B249" s="770"/>
      <c r="C249" s="770"/>
      <c r="D249" s="770"/>
      <c r="E249" s="778"/>
      <c r="F249" s="781" t="str">
        <f>IF($A249="","",IF(NOT($A249=$A248),IFERROR(IF(INDEX('40-15 SCALE LABEL INFO'!I$2:I$65,MATCH($A249,'40-15 SCALE LABEL INFO'!$A$2:$A$65,0))="","",INDEX('40-15 SCALE LABEL INFO'!I$2:I$65,MATCH($A249,'40-15 SCALE LABEL INFO'!$A$2:$A$65,0))),"not found"),IF(F248="not found","not found",IF(F248="","","ditto"))))</f>
        <v/>
      </c>
      <c r="G249" s="782" t="str">
        <f>IF($A249="","",IF(NOT($A249=$A248),IFERROR(IF(INDEX('40-15 SCALE LABEL INFO'!J$2:J$65,MATCH($A249,'40-15 SCALE LABEL INFO'!$A$2:$A$65,0))="","",INDEX('40-15 SCALE LABEL INFO'!J$2:J$65,MATCH($A249,'40-15 SCALE LABEL INFO'!$A$2:$A$65,0))),"not found"),IF(G248="not found","not found",IF(G248="","","ditto"))))</f>
        <v/>
      </c>
      <c r="H249" s="775" t="str">
        <f>IF($A249="","",IF(NOT($A249=$A248),IFERROR(IF(INDEX('40-15 SCALE LABEL INFO'!K$2:K$65,MATCH($A249,'40-15 SCALE LABEL INFO'!$A$2:$A$65,0))="","",INDEX('40-15 SCALE LABEL INFO'!K$2:K$65,MATCH($A249,'40-15 SCALE LABEL INFO'!$A$2:$A$65,0))),"not found"),IF(H248="not found","not found",IF(H248="","","ditto"))))</f>
        <v/>
      </c>
    </row>
    <row r="250" spans="1:8" x14ac:dyDescent="0.25">
      <c r="A250" s="770"/>
      <c r="B250" s="770"/>
      <c r="C250" s="770"/>
      <c r="D250" s="770"/>
      <c r="E250" s="778"/>
      <c r="F250" s="781" t="str">
        <f>IF($A250="","",IF(NOT($A250=$A249),IFERROR(IF(INDEX('40-15 SCALE LABEL INFO'!I$2:I$65,MATCH($A250,'40-15 SCALE LABEL INFO'!$A$2:$A$65,0))="","",INDEX('40-15 SCALE LABEL INFO'!I$2:I$65,MATCH($A250,'40-15 SCALE LABEL INFO'!$A$2:$A$65,0))),"not found"),IF(F249="not found","not found",IF(F249="","","ditto"))))</f>
        <v/>
      </c>
      <c r="G250" s="782" t="str">
        <f>IF($A250="","",IF(NOT($A250=$A249),IFERROR(IF(INDEX('40-15 SCALE LABEL INFO'!J$2:J$65,MATCH($A250,'40-15 SCALE LABEL INFO'!$A$2:$A$65,0))="","",INDEX('40-15 SCALE LABEL INFO'!J$2:J$65,MATCH($A250,'40-15 SCALE LABEL INFO'!$A$2:$A$65,0))),"not found"),IF(G249="not found","not found",IF(G249="","","ditto"))))</f>
        <v/>
      </c>
      <c r="H250" s="775" t="str">
        <f>IF($A250="","",IF(NOT($A250=$A249),IFERROR(IF(INDEX('40-15 SCALE LABEL INFO'!K$2:K$65,MATCH($A250,'40-15 SCALE LABEL INFO'!$A$2:$A$65,0))="","",INDEX('40-15 SCALE LABEL INFO'!K$2:K$65,MATCH($A250,'40-15 SCALE LABEL INFO'!$A$2:$A$65,0))),"not found"),IF(H249="not found","not found",IF(H249="","","ditto"))))</f>
        <v/>
      </c>
    </row>
    <row r="251" spans="1:8" x14ac:dyDescent="0.25">
      <c r="A251" s="770"/>
      <c r="B251" s="770"/>
      <c r="C251" s="770"/>
      <c r="D251" s="770"/>
      <c r="E251" s="778"/>
      <c r="F251" s="781" t="str">
        <f>IF($A251="","",IF(NOT($A251=$A250),IFERROR(IF(INDEX('40-15 SCALE LABEL INFO'!I$2:I$65,MATCH($A251,'40-15 SCALE LABEL INFO'!$A$2:$A$65,0))="","",INDEX('40-15 SCALE LABEL INFO'!I$2:I$65,MATCH($A251,'40-15 SCALE LABEL INFO'!$A$2:$A$65,0))),"not found"),IF(F250="not found","not found",IF(F250="","","ditto"))))</f>
        <v/>
      </c>
      <c r="G251" s="782" t="str">
        <f>IF($A251="","",IF(NOT($A251=$A250),IFERROR(IF(INDEX('40-15 SCALE LABEL INFO'!J$2:J$65,MATCH($A251,'40-15 SCALE LABEL INFO'!$A$2:$A$65,0))="","",INDEX('40-15 SCALE LABEL INFO'!J$2:J$65,MATCH($A251,'40-15 SCALE LABEL INFO'!$A$2:$A$65,0))),"not found"),IF(G250="not found","not found",IF(G250="","","ditto"))))</f>
        <v/>
      </c>
      <c r="H251" s="775" t="str">
        <f>IF($A251="","",IF(NOT($A251=$A250),IFERROR(IF(INDEX('40-15 SCALE LABEL INFO'!K$2:K$65,MATCH($A251,'40-15 SCALE LABEL INFO'!$A$2:$A$65,0))="","",INDEX('40-15 SCALE LABEL INFO'!K$2:K$65,MATCH($A251,'40-15 SCALE LABEL INFO'!$A$2:$A$65,0))),"not found"),IF(H250="not found","not found",IF(H250="","","ditto"))))</f>
        <v/>
      </c>
    </row>
    <row r="252" spans="1:8" x14ac:dyDescent="0.25">
      <c r="A252" s="770"/>
      <c r="B252" s="770"/>
      <c r="C252" s="770"/>
      <c r="D252" s="770"/>
      <c r="E252" s="778"/>
      <c r="F252" s="781" t="str">
        <f>IF($A252="","",IF(NOT($A252=$A251),IFERROR(IF(INDEX('40-15 SCALE LABEL INFO'!I$2:I$65,MATCH($A252,'40-15 SCALE LABEL INFO'!$A$2:$A$65,0))="","",INDEX('40-15 SCALE LABEL INFO'!I$2:I$65,MATCH($A252,'40-15 SCALE LABEL INFO'!$A$2:$A$65,0))),"not found"),IF(F251="not found","not found",IF(F251="","","ditto"))))</f>
        <v/>
      </c>
      <c r="G252" s="782" t="str">
        <f>IF($A252="","",IF(NOT($A252=$A251),IFERROR(IF(INDEX('40-15 SCALE LABEL INFO'!J$2:J$65,MATCH($A252,'40-15 SCALE LABEL INFO'!$A$2:$A$65,0))="","",INDEX('40-15 SCALE LABEL INFO'!J$2:J$65,MATCH($A252,'40-15 SCALE LABEL INFO'!$A$2:$A$65,0))),"not found"),IF(G251="not found","not found",IF(G251="","","ditto"))))</f>
        <v/>
      </c>
      <c r="H252" s="775" t="str">
        <f>IF($A252="","",IF(NOT($A252=$A251),IFERROR(IF(INDEX('40-15 SCALE LABEL INFO'!K$2:K$65,MATCH($A252,'40-15 SCALE LABEL INFO'!$A$2:$A$65,0))="","",INDEX('40-15 SCALE LABEL INFO'!K$2:K$65,MATCH($A252,'40-15 SCALE LABEL INFO'!$A$2:$A$65,0))),"not found"),IF(H251="not found","not found",IF(H251="","","ditto"))))</f>
        <v/>
      </c>
    </row>
    <row r="253" spans="1:8" x14ac:dyDescent="0.25">
      <c r="A253" s="770"/>
      <c r="B253" s="770"/>
      <c r="C253" s="770"/>
      <c r="D253" s="770"/>
      <c r="E253" s="778"/>
      <c r="F253" s="781" t="str">
        <f>IF($A253="","",IF(NOT($A253=$A252),IFERROR(IF(INDEX('40-15 SCALE LABEL INFO'!I$2:I$65,MATCH($A253,'40-15 SCALE LABEL INFO'!$A$2:$A$65,0))="","",INDEX('40-15 SCALE LABEL INFO'!I$2:I$65,MATCH($A253,'40-15 SCALE LABEL INFO'!$A$2:$A$65,0))),"not found"),IF(F252="not found","not found",IF(F252="","","ditto"))))</f>
        <v/>
      </c>
      <c r="G253" s="782" t="str">
        <f>IF($A253="","",IF(NOT($A253=$A252),IFERROR(IF(INDEX('40-15 SCALE LABEL INFO'!J$2:J$65,MATCH($A253,'40-15 SCALE LABEL INFO'!$A$2:$A$65,0))="","",INDEX('40-15 SCALE LABEL INFO'!J$2:J$65,MATCH($A253,'40-15 SCALE LABEL INFO'!$A$2:$A$65,0))),"not found"),IF(G252="not found","not found",IF(G252="","","ditto"))))</f>
        <v/>
      </c>
      <c r="H253" s="775" t="str">
        <f>IF($A253="","",IF(NOT($A253=$A252),IFERROR(IF(INDEX('40-15 SCALE LABEL INFO'!K$2:K$65,MATCH($A253,'40-15 SCALE LABEL INFO'!$A$2:$A$65,0))="","",INDEX('40-15 SCALE LABEL INFO'!K$2:K$65,MATCH($A253,'40-15 SCALE LABEL INFO'!$A$2:$A$65,0))),"not found"),IF(H252="not found","not found",IF(H252="","","ditto"))))</f>
        <v/>
      </c>
    </row>
    <row r="254" spans="1:8" x14ac:dyDescent="0.25">
      <c r="A254" s="770"/>
      <c r="B254" s="770"/>
      <c r="C254" s="770"/>
      <c r="D254" s="770"/>
      <c r="E254" s="778"/>
      <c r="F254" s="781" t="str">
        <f>IF($A254="","",IF(NOT($A254=$A253),IFERROR(IF(INDEX('40-15 SCALE LABEL INFO'!I$2:I$65,MATCH($A254,'40-15 SCALE LABEL INFO'!$A$2:$A$65,0))="","",INDEX('40-15 SCALE LABEL INFO'!I$2:I$65,MATCH($A254,'40-15 SCALE LABEL INFO'!$A$2:$A$65,0))),"not found"),IF(F253="not found","not found",IF(F253="","","ditto"))))</f>
        <v/>
      </c>
      <c r="G254" s="782" t="str">
        <f>IF($A254="","",IF(NOT($A254=$A253),IFERROR(IF(INDEX('40-15 SCALE LABEL INFO'!J$2:J$65,MATCH($A254,'40-15 SCALE LABEL INFO'!$A$2:$A$65,0))="","",INDEX('40-15 SCALE LABEL INFO'!J$2:J$65,MATCH($A254,'40-15 SCALE LABEL INFO'!$A$2:$A$65,0))),"not found"),IF(G253="not found","not found",IF(G253="","","ditto"))))</f>
        <v/>
      </c>
      <c r="H254" s="775" t="str">
        <f>IF($A254="","",IF(NOT($A254=$A253),IFERROR(IF(INDEX('40-15 SCALE LABEL INFO'!K$2:K$65,MATCH($A254,'40-15 SCALE LABEL INFO'!$A$2:$A$65,0))="","",INDEX('40-15 SCALE LABEL INFO'!K$2:K$65,MATCH($A254,'40-15 SCALE LABEL INFO'!$A$2:$A$65,0))),"not found"),IF(H253="not found","not found",IF(H253="","","ditto"))))</f>
        <v/>
      </c>
    </row>
    <row r="255" spans="1:8" x14ac:dyDescent="0.25">
      <c r="A255" s="770"/>
      <c r="B255" s="770"/>
      <c r="C255" s="770"/>
      <c r="D255" s="770"/>
      <c r="E255" s="778"/>
      <c r="F255" s="781" t="str">
        <f>IF($A255="","",IF(NOT($A255=$A254),IFERROR(IF(INDEX('40-15 SCALE LABEL INFO'!I$2:I$65,MATCH($A255,'40-15 SCALE LABEL INFO'!$A$2:$A$65,0))="","",INDEX('40-15 SCALE LABEL INFO'!I$2:I$65,MATCH($A255,'40-15 SCALE LABEL INFO'!$A$2:$A$65,0))),"not found"),IF(F254="not found","not found",IF(F254="","","ditto"))))</f>
        <v/>
      </c>
      <c r="G255" s="782" t="str">
        <f>IF($A255="","",IF(NOT($A255=$A254),IFERROR(IF(INDEX('40-15 SCALE LABEL INFO'!J$2:J$65,MATCH($A255,'40-15 SCALE LABEL INFO'!$A$2:$A$65,0))="","",INDEX('40-15 SCALE LABEL INFO'!J$2:J$65,MATCH($A255,'40-15 SCALE LABEL INFO'!$A$2:$A$65,0))),"not found"),IF(G254="not found","not found",IF(G254="","","ditto"))))</f>
        <v/>
      </c>
      <c r="H255" s="775" t="str">
        <f>IF($A255="","",IF(NOT($A255=$A254),IFERROR(IF(INDEX('40-15 SCALE LABEL INFO'!K$2:K$65,MATCH($A255,'40-15 SCALE LABEL INFO'!$A$2:$A$65,0))="","",INDEX('40-15 SCALE LABEL INFO'!K$2:K$65,MATCH($A255,'40-15 SCALE LABEL INFO'!$A$2:$A$65,0))),"not found"),IF(H254="not found","not found",IF(H254="","","ditto"))))</f>
        <v/>
      </c>
    </row>
    <row r="256" spans="1:8" x14ac:dyDescent="0.25">
      <c r="A256" s="770"/>
      <c r="B256" s="770"/>
      <c r="C256" s="770"/>
      <c r="D256" s="770"/>
      <c r="E256" s="778"/>
      <c r="F256" s="781" t="str">
        <f>IF($A256="","",IF(NOT($A256=$A255),IFERROR(IF(INDEX('40-15 SCALE LABEL INFO'!I$2:I$65,MATCH($A256,'40-15 SCALE LABEL INFO'!$A$2:$A$65,0))="","",INDEX('40-15 SCALE LABEL INFO'!I$2:I$65,MATCH($A256,'40-15 SCALE LABEL INFO'!$A$2:$A$65,0))),"not found"),IF(F255="not found","not found",IF(F255="","","ditto"))))</f>
        <v/>
      </c>
      <c r="G256" s="782" t="str">
        <f>IF($A256="","",IF(NOT($A256=$A255),IFERROR(IF(INDEX('40-15 SCALE LABEL INFO'!J$2:J$65,MATCH($A256,'40-15 SCALE LABEL INFO'!$A$2:$A$65,0))="","",INDEX('40-15 SCALE LABEL INFO'!J$2:J$65,MATCH($A256,'40-15 SCALE LABEL INFO'!$A$2:$A$65,0))),"not found"),IF(G255="not found","not found",IF(G255="","","ditto"))))</f>
        <v/>
      </c>
      <c r="H256" s="775" t="str">
        <f>IF($A256="","",IF(NOT($A256=$A255),IFERROR(IF(INDEX('40-15 SCALE LABEL INFO'!K$2:K$65,MATCH($A256,'40-15 SCALE LABEL INFO'!$A$2:$A$65,0))="","",INDEX('40-15 SCALE LABEL INFO'!K$2:K$65,MATCH($A256,'40-15 SCALE LABEL INFO'!$A$2:$A$65,0))),"not found"),IF(H255="not found","not found",IF(H255="","","ditto"))))</f>
        <v/>
      </c>
    </row>
    <row r="257" spans="1:8" x14ac:dyDescent="0.25">
      <c r="A257" s="770"/>
      <c r="B257" s="770"/>
      <c r="C257" s="770"/>
      <c r="D257" s="770"/>
      <c r="E257" s="778"/>
      <c r="F257" s="781" t="str">
        <f>IF($A257="","",IF(NOT($A257=$A256),IFERROR(IF(INDEX('40-15 SCALE LABEL INFO'!I$2:I$65,MATCH($A257,'40-15 SCALE LABEL INFO'!$A$2:$A$65,0))="","",INDEX('40-15 SCALE LABEL INFO'!I$2:I$65,MATCH($A257,'40-15 SCALE LABEL INFO'!$A$2:$A$65,0))),"not found"),IF(F256="not found","not found",IF(F256="","","ditto"))))</f>
        <v/>
      </c>
      <c r="G257" s="782" t="str">
        <f>IF($A257="","",IF(NOT($A257=$A256),IFERROR(IF(INDEX('40-15 SCALE LABEL INFO'!J$2:J$65,MATCH($A257,'40-15 SCALE LABEL INFO'!$A$2:$A$65,0))="","",INDEX('40-15 SCALE LABEL INFO'!J$2:J$65,MATCH($A257,'40-15 SCALE LABEL INFO'!$A$2:$A$65,0))),"not found"),IF(G256="not found","not found",IF(G256="","","ditto"))))</f>
        <v/>
      </c>
      <c r="H257" s="775" t="str">
        <f>IF($A257="","",IF(NOT($A257=$A256),IFERROR(IF(INDEX('40-15 SCALE LABEL INFO'!K$2:K$65,MATCH($A257,'40-15 SCALE LABEL INFO'!$A$2:$A$65,0))="","",INDEX('40-15 SCALE LABEL INFO'!K$2:K$65,MATCH($A257,'40-15 SCALE LABEL INFO'!$A$2:$A$65,0))),"not found"),IF(H256="not found","not found",IF(H256="","","ditto"))))</f>
        <v/>
      </c>
    </row>
    <row r="258" spans="1:8" x14ac:dyDescent="0.25">
      <c r="A258" s="770"/>
      <c r="B258" s="770"/>
      <c r="C258" s="770"/>
      <c r="D258" s="770"/>
      <c r="E258" s="778"/>
      <c r="F258" s="781" t="str">
        <f>IF($A258="","",IF(NOT($A258=$A257),IFERROR(IF(INDEX('40-15 SCALE LABEL INFO'!I$2:I$65,MATCH($A258,'40-15 SCALE LABEL INFO'!$A$2:$A$65,0))="","",INDEX('40-15 SCALE LABEL INFO'!I$2:I$65,MATCH($A258,'40-15 SCALE LABEL INFO'!$A$2:$A$65,0))),"not found"),IF(F257="not found","not found",IF(F257="","","ditto"))))</f>
        <v/>
      </c>
      <c r="G258" s="782" t="str">
        <f>IF($A258="","",IF(NOT($A258=$A257),IFERROR(IF(INDEX('40-15 SCALE LABEL INFO'!J$2:J$65,MATCH($A258,'40-15 SCALE LABEL INFO'!$A$2:$A$65,0))="","",INDEX('40-15 SCALE LABEL INFO'!J$2:J$65,MATCH($A258,'40-15 SCALE LABEL INFO'!$A$2:$A$65,0))),"not found"),IF(G257="not found","not found",IF(G257="","","ditto"))))</f>
        <v/>
      </c>
      <c r="H258" s="775" t="str">
        <f>IF($A258="","",IF(NOT($A258=$A257),IFERROR(IF(INDEX('40-15 SCALE LABEL INFO'!K$2:K$65,MATCH($A258,'40-15 SCALE LABEL INFO'!$A$2:$A$65,0))="","",INDEX('40-15 SCALE LABEL INFO'!K$2:K$65,MATCH($A258,'40-15 SCALE LABEL INFO'!$A$2:$A$65,0))),"not found"),IF(H257="not found","not found",IF(H257="","","ditto"))))</f>
        <v/>
      </c>
    </row>
    <row r="259" spans="1:8" x14ac:dyDescent="0.25">
      <c r="A259" s="770"/>
      <c r="B259" s="770"/>
      <c r="C259" s="770"/>
      <c r="D259" s="770"/>
      <c r="E259" s="778"/>
      <c r="F259" s="781" t="str">
        <f>IF($A259="","",IF(NOT($A259=$A258),IFERROR(IF(INDEX('40-15 SCALE LABEL INFO'!I$2:I$65,MATCH($A259,'40-15 SCALE LABEL INFO'!$A$2:$A$65,0))="","",INDEX('40-15 SCALE LABEL INFO'!I$2:I$65,MATCH($A259,'40-15 SCALE LABEL INFO'!$A$2:$A$65,0))),"not found"),IF(F258="not found","not found",IF(F258="","","ditto"))))</f>
        <v/>
      </c>
      <c r="G259" s="782" t="str">
        <f>IF($A259="","",IF(NOT($A259=$A258),IFERROR(IF(INDEX('40-15 SCALE LABEL INFO'!J$2:J$65,MATCH($A259,'40-15 SCALE LABEL INFO'!$A$2:$A$65,0))="","",INDEX('40-15 SCALE LABEL INFO'!J$2:J$65,MATCH($A259,'40-15 SCALE LABEL INFO'!$A$2:$A$65,0))),"not found"),IF(G258="not found","not found",IF(G258="","","ditto"))))</f>
        <v/>
      </c>
      <c r="H259" s="775" t="str">
        <f>IF($A259="","",IF(NOT($A259=$A258),IFERROR(IF(INDEX('40-15 SCALE LABEL INFO'!K$2:K$65,MATCH($A259,'40-15 SCALE LABEL INFO'!$A$2:$A$65,0))="","",INDEX('40-15 SCALE LABEL INFO'!K$2:K$65,MATCH($A259,'40-15 SCALE LABEL INFO'!$A$2:$A$65,0))),"not found"),IF(H258="not found","not found",IF(H258="","","ditto"))))</f>
        <v/>
      </c>
    </row>
    <row r="260" spans="1:8" x14ac:dyDescent="0.25">
      <c r="A260" s="770"/>
      <c r="B260" s="770"/>
      <c r="C260" s="770"/>
      <c r="D260" s="770"/>
      <c r="E260" s="778"/>
      <c r="F260" s="781" t="str">
        <f>IF($A260="","",IF(NOT($A260=$A259),IFERROR(IF(INDEX('40-15 SCALE LABEL INFO'!I$2:I$65,MATCH($A260,'40-15 SCALE LABEL INFO'!$A$2:$A$65,0))="","",INDEX('40-15 SCALE LABEL INFO'!I$2:I$65,MATCH($A260,'40-15 SCALE LABEL INFO'!$A$2:$A$65,0))),"not found"),IF(F259="not found","not found",IF(F259="","","ditto"))))</f>
        <v/>
      </c>
      <c r="G260" s="782" t="str">
        <f>IF($A260="","",IF(NOT($A260=$A259),IFERROR(IF(INDEX('40-15 SCALE LABEL INFO'!J$2:J$65,MATCH($A260,'40-15 SCALE LABEL INFO'!$A$2:$A$65,0))="","",INDEX('40-15 SCALE LABEL INFO'!J$2:J$65,MATCH($A260,'40-15 SCALE LABEL INFO'!$A$2:$A$65,0))),"not found"),IF(G259="not found","not found",IF(G259="","","ditto"))))</f>
        <v/>
      </c>
      <c r="H260" s="775" t="str">
        <f>IF($A260="","",IF(NOT($A260=$A259),IFERROR(IF(INDEX('40-15 SCALE LABEL INFO'!K$2:K$65,MATCH($A260,'40-15 SCALE LABEL INFO'!$A$2:$A$65,0))="","",INDEX('40-15 SCALE LABEL INFO'!K$2:K$65,MATCH($A260,'40-15 SCALE LABEL INFO'!$A$2:$A$65,0))),"not found"),IF(H259="not found","not found",IF(H259="","","ditto"))))</f>
        <v/>
      </c>
    </row>
    <row r="261" spans="1:8" x14ac:dyDescent="0.25">
      <c r="A261" s="770"/>
      <c r="B261" s="770"/>
      <c r="C261" s="770"/>
      <c r="D261" s="770"/>
      <c r="E261" s="778"/>
      <c r="F261" s="781" t="str">
        <f>IF($A261="","",IF(NOT($A261=$A260),IFERROR(IF(INDEX('40-15 SCALE LABEL INFO'!I$2:I$65,MATCH($A261,'40-15 SCALE LABEL INFO'!$A$2:$A$65,0))="","",INDEX('40-15 SCALE LABEL INFO'!I$2:I$65,MATCH($A261,'40-15 SCALE LABEL INFO'!$A$2:$A$65,0))),"not found"),IF(F260="not found","not found",IF(F260="","","ditto"))))</f>
        <v/>
      </c>
      <c r="G261" s="782" t="str">
        <f>IF($A261="","",IF(NOT($A261=$A260),IFERROR(IF(INDEX('40-15 SCALE LABEL INFO'!J$2:J$65,MATCH($A261,'40-15 SCALE LABEL INFO'!$A$2:$A$65,0))="","",INDEX('40-15 SCALE LABEL INFO'!J$2:J$65,MATCH($A261,'40-15 SCALE LABEL INFO'!$A$2:$A$65,0))),"not found"),IF(G260="not found","not found",IF(G260="","","ditto"))))</f>
        <v/>
      </c>
      <c r="H261" s="775" t="str">
        <f>IF($A261="","",IF(NOT($A261=$A260),IFERROR(IF(INDEX('40-15 SCALE LABEL INFO'!K$2:K$65,MATCH($A261,'40-15 SCALE LABEL INFO'!$A$2:$A$65,0))="","",INDEX('40-15 SCALE LABEL INFO'!K$2:K$65,MATCH($A261,'40-15 SCALE LABEL INFO'!$A$2:$A$65,0))),"not found"),IF(H260="not found","not found",IF(H260="","","ditto"))))</f>
        <v/>
      </c>
    </row>
    <row r="262" spans="1:8" x14ac:dyDescent="0.25">
      <c r="A262" s="770"/>
      <c r="B262" s="770"/>
      <c r="C262" s="770"/>
      <c r="D262" s="770"/>
      <c r="E262" s="778"/>
      <c r="F262" s="781" t="str">
        <f>IF($A262="","",IF(NOT($A262=$A261),IFERROR(IF(INDEX('40-15 SCALE LABEL INFO'!I$2:I$65,MATCH($A262,'40-15 SCALE LABEL INFO'!$A$2:$A$65,0))="","",INDEX('40-15 SCALE LABEL INFO'!I$2:I$65,MATCH($A262,'40-15 SCALE LABEL INFO'!$A$2:$A$65,0))),"not found"),IF(F261="not found","not found",IF(F261="","","ditto"))))</f>
        <v/>
      </c>
      <c r="G262" s="782" t="str">
        <f>IF($A262="","",IF(NOT($A262=$A261),IFERROR(IF(INDEX('40-15 SCALE LABEL INFO'!J$2:J$65,MATCH($A262,'40-15 SCALE LABEL INFO'!$A$2:$A$65,0))="","",INDEX('40-15 SCALE LABEL INFO'!J$2:J$65,MATCH($A262,'40-15 SCALE LABEL INFO'!$A$2:$A$65,0))),"not found"),IF(G261="not found","not found",IF(G261="","","ditto"))))</f>
        <v/>
      </c>
      <c r="H262" s="775" t="str">
        <f>IF($A262="","",IF(NOT($A262=$A261),IFERROR(IF(INDEX('40-15 SCALE LABEL INFO'!K$2:K$65,MATCH($A262,'40-15 SCALE LABEL INFO'!$A$2:$A$65,0))="","",INDEX('40-15 SCALE LABEL INFO'!K$2:K$65,MATCH($A262,'40-15 SCALE LABEL INFO'!$A$2:$A$65,0))),"not found"),IF(H261="not found","not found",IF(H261="","","ditto"))))</f>
        <v/>
      </c>
    </row>
    <row r="263" spans="1:8" x14ac:dyDescent="0.25">
      <c r="A263" s="770"/>
      <c r="B263" s="770"/>
      <c r="C263" s="770"/>
      <c r="D263" s="770"/>
      <c r="E263" s="778"/>
      <c r="F263" s="781" t="str">
        <f>IF($A263="","",IF(NOT($A263=$A262),IFERROR(IF(INDEX('40-15 SCALE LABEL INFO'!I$2:I$65,MATCH($A263,'40-15 SCALE LABEL INFO'!$A$2:$A$65,0))="","",INDEX('40-15 SCALE LABEL INFO'!I$2:I$65,MATCH($A263,'40-15 SCALE LABEL INFO'!$A$2:$A$65,0))),"not found"),IF(F262="not found","not found",IF(F262="","","ditto"))))</f>
        <v/>
      </c>
      <c r="G263" s="782" t="str">
        <f>IF($A263="","",IF(NOT($A263=$A262),IFERROR(IF(INDEX('40-15 SCALE LABEL INFO'!J$2:J$65,MATCH($A263,'40-15 SCALE LABEL INFO'!$A$2:$A$65,0))="","",INDEX('40-15 SCALE LABEL INFO'!J$2:J$65,MATCH($A263,'40-15 SCALE LABEL INFO'!$A$2:$A$65,0))),"not found"),IF(G262="not found","not found",IF(G262="","","ditto"))))</f>
        <v/>
      </c>
      <c r="H263" s="775" t="str">
        <f>IF($A263="","",IF(NOT($A263=$A262),IFERROR(IF(INDEX('40-15 SCALE LABEL INFO'!K$2:K$65,MATCH($A263,'40-15 SCALE LABEL INFO'!$A$2:$A$65,0))="","",INDEX('40-15 SCALE LABEL INFO'!K$2:K$65,MATCH($A263,'40-15 SCALE LABEL INFO'!$A$2:$A$65,0))),"not found"),IF(H262="not found","not found",IF(H262="","","ditto"))))</f>
        <v/>
      </c>
    </row>
    <row r="264" spans="1:8" x14ac:dyDescent="0.25">
      <c r="A264" s="770"/>
      <c r="B264" s="770"/>
      <c r="C264" s="770"/>
      <c r="D264" s="770"/>
      <c r="E264" s="778"/>
      <c r="F264" s="781" t="str">
        <f>IF($A264="","",IF(NOT($A264=$A263),IFERROR(IF(INDEX('40-15 SCALE LABEL INFO'!I$2:I$65,MATCH($A264,'40-15 SCALE LABEL INFO'!$A$2:$A$65,0))="","",INDEX('40-15 SCALE LABEL INFO'!I$2:I$65,MATCH($A264,'40-15 SCALE LABEL INFO'!$A$2:$A$65,0))),"not found"),IF(F263="not found","not found",IF(F263="","","ditto"))))</f>
        <v/>
      </c>
      <c r="G264" s="782" t="str">
        <f>IF($A264="","",IF(NOT($A264=$A263),IFERROR(IF(INDEX('40-15 SCALE LABEL INFO'!J$2:J$65,MATCH($A264,'40-15 SCALE LABEL INFO'!$A$2:$A$65,0))="","",INDEX('40-15 SCALE LABEL INFO'!J$2:J$65,MATCH($A264,'40-15 SCALE LABEL INFO'!$A$2:$A$65,0))),"not found"),IF(G263="not found","not found",IF(G263="","","ditto"))))</f>
        <v/>
      </c>
      <c r="H264" s="775" t="str">
        <f>IF($A264="","",IF(NOT($A264=$A263),IFERROR(IF(INDEX('40-15 SCALE LABEL INFO'!K$2:K$65,MATCH($A264,'40-15 SCALE LABEL INFO'!$A$2:$A$65,0))="","",INDEX('40-15 SCALE LABEL INFO'!K$2:K$65,MATCH($A264,'40-15 SCALE LABEL INFO'!$A$2:$A$65,0))),"not found"),IF(H263="not found","not found",IF(H263="","","ditto"))))</f>
        <v/>
      </c>
    </row>
    <row r="265" spans="1:8" x14ac:dyDescent="0.25">
      <c r="A265" s="770"/>
      <c r="B265" s="770"/>
      <c r="C265" s="770"/>
      <c r="D265" s="770"/>
      <c r="E265" s="778"/>
      <c r="F265" s="781" t="str">
        <f>IF($A265="","",IF(NOT($A265=$A264),IFERROR(IF(INDEX('40-15 SCALE LABEL INFO'!I$2:I$65,MATCH($A265,'40-15 SCALE LABEL INFO'!$A$2:$A$65,0))="","",INDEX('40-15 SCALE LABEL INFO'!I$2:I$65,MATCH($A265,'40-15 SCALE LABEL INFO'!$A$2:$A$65,0))),"not found"),IF(F264="not found","not found",IF(F264="","","ditto"))))</f>
        <v/>
      </c>
      <c r="G265" s="782" t="str">
        <f>IF($A265="","",IF(NOT($A265=$A264),IFERROR(IF(INDEX('40-15 SCALE LABEL INFO'!J$2:J$65,MATCH($A265,'40-15 SCALE LABEL INFO'!$A$2:$A$65,0))="","",INDEX('40-15 SCALE LABEL INFO'!J$2:J$65,MATCH($A265,'40-15 SCALE LABEL INFO'!$A$2:$A$65,0))),"not found"),IF(G264="not found","not found",IF(G264="","","ditto"))))</f>
        <v/>
      </c>
      <c r="H265" s="775" t="str">
        <f>IF($A265="","",IF(NOT($A265=$A264),IFERROR(IF(INDEX('40-15 SCALE LABEL INFO'!K$2:K$65,MATCH($A265,'40-15 SCALE LABEL INFO'!$A$2:$A$65,0))="","",INDEX('40-15 SCALE LABEL INFO'!K$2:K$65,MATCH($A265,'40-15 SCALE LABEL INFO'!$A$2:$A$65,0))),"not found"),IF(H264="not found","not found",IF(H264="","","ditto"))))</f>
        <v/>
      </c>
    </row>
    <row r="266" spans="1:8" x14ac:dyDescent="0.25">
      <c r="A266" s="770"/>
      <c r="B266" s="770"/>
      <c r="C266" s="770"/>
      <c r="D266" s="770"/>
      <c r="E266" s="778"/>
      <c r="F266" s="781" t="str">
        <f>IF($A266="","",IF(NOT($A266=$A265),IFERROR(IF(INDEX('40-15 SCALE LABEL INFO'!I$2:I$65,MATCH($A266,'40-15 SCALE LABEL INFO'!$A$2:$A$65,0))="","",INDEX('40-15 SCALE LABEL INFO'!I$2:I$65,MATCH($A266,'40-15 SCALE LABEL INFO'!$A$2:$A$65,0))),"not found"),IF(F265="not found","not found",IF(F265="","","ditto"))))</f>
        <v/>
      </c>
      <c r="G266" s="782" t="str">
        <f>IF($A266="","",IF(NOT($A266=$A265),IFERROR(IF(INDEX('40-15 SCALE LABEL INFO'!J$2:J$65,MATCH($A266,'40-15 SCALE LABEL INFO'!$A$2:$A$65,0))="","",INDEX('40-15 SCALE LABEL INFO'!J$2:J$65,MATCH($A266,'40-15 SCALE LABEL INFO'!$A$2:$A$65,0))),"not found"),IF(G265="not found","not found",IF(G265="","","ditto"))))</f>
        <v/>
      </c>
      <c r="H266" s="775" t="str">
        <f>IF($A266="","",IF(NOT($A266=$A265),IFERROR(IF(INDEX('40-15 SCALE LABEL INFO'!K$2:K$65,MATCH($A266,'40-15 SCALE LABEL INFO'!$A$2:$A$65,0))="","",INDEX('40-15 SCALE LABEL INFO'!K$2:K$65,MATCH($A266,'40-15 SCALE LABEL INFO'!$A$2:$A$65,0))),"not found"),IF(H265="not found","not found",IF(H265="","","ditto"))))</f>
        <v/>
      </c>
    </row>
    <row r="267" spans="1:8" x14ac:dyDescent="0.25">
      <c r="A267" s="770"/>
      <c r="B267" s="770"/>
      <c r="C267" s="770"/>
      <c r="D267" s="770"/>
      <c r="E267" s="778"/>
      <c r="F267" s="781" t="str">
        <f>IF($A267="","",IF(NOT($A267=$A266),IFERROR(IF(INDEX('40-15 SCALE LABEL INFO'!I$2:I$65,MATCH($A267,'40-15 SCALE LABEL INFO'!$A$2:$A$65,0))="","",INDEX('40-15 SCALE LABEL INFO'!I$2:I$65,MATCH($A267,'40-15 SCALE LABEL INFO'!$A$2:$A$65,0))),"not found"),IF(F266="not found","not found",IF(F266="","","ditto"))))</f>
        <v/>
      </c>
      <c r="G267" s="782" t="str">
        <f>IF($A267="","",IF(NOT($A267=$A266),IFERROR(IF(INDEX('40-15 SCALE LABEL INFO'!J$2:J$65,MATCH($A267,'40-15 SCALE LABEL INFO'!$A$2:$A$65,0))="","",INDEX('40-15 SCALE LABEL INFO'!J$2:J$65,MATCH($A267,'40-15 SCALE LABEL INFO'!$A$2:$A$65,0))),"not found"),IF(G266="not found","not found",IF(G266="","","ditto"))))</f>
        <v/>
      </c>
      <c r="H267" s="775" t="str">
        <f>IF($A267="","",IF(NOT($A267=$A266),IFERROR(IF(INDEX('40-15 SCALE LABEL INFO'!K$2:K$65,MATCH($A267,'40-15 SCALE LABEL INFO'!$A$2:$A$65,0))="","",INDEX('40-15 SCALE LABEL INFO'!K$2:K$65,MATCH($A267,'40-15 SCALE LABEL INFO'!$A$2:$A$65,0))),"not found"),IF(H266="not found","not found",IF(H266="","","ditto"))))</f>
        <v/>
      </c>
    </row>
    <row r="268" spans="1:8" x14ac:dyDescent="0.25">
      <c r="A268" s="770"/>
      <c r="B268" s="770"/>
      <c r="C268" s="770"/>
      <c r="D268" s="770"/>
      <c r="E268" s="778"/>
      <c r="F268" s="781" t="str">
        <f>IF($A268="","",IF(NOT($A268=$A267),IFERROR(IF(INDEX('40-15 SCALE LABEL INFO'!I$2:I$65,MATCH($A268,'40-15 SCALE LABEL INFO'!$A$2:$A$65,0))="","",INDEX('40-15 SCALE LABEL INFO'!I$2:I$65,MATCH($A268,'40-15 SCALE LABEL INFO'!$A$2:$A$65,0))),"not found"),IF(F267="not found","not found",IF(F267="","","ditto"))))</f>
        <v/>
      </c>
      <c r="G268" s="782" t="str">
        <f>IF($A268="","",IF(NOT($A268=$A267),IFERROR(IF(INDEX('40-15 SCALE LABEL INFO'!J$2:J$65,MATCH($A268,'40-15 SCALE LABEL INFO'!$A$2:$A$65,0))="","",INDEX('40-15 SCALE LABEL INFO'!J$2:J$65,MATCH($A268,'40-15 SCALE LABEL INFO'!$A$2:$A$65,0))),"not found"),IF(G267="not found","not found",IF(G267="","","ditto"))))</f>
        <v/>
      </c>
      <c r="H268" s="775" t="str">
        <f>IF($A268="","",IF(NOT($A268=$A267),IFERROR(IF(INDEX('40-15 SCALE LABEL INFO'!K$2:K$65,MATCH($A268,'40-15 SCALE LABEL INFO'!$A$2:$A$65,0))="","",INDEX('40-15 SCALE LABEL INFO'!K$2:K$65,MATCH($A268,'40-15 SCALE LABEL INFO'!$A$2:$A$65,0))),"not found"),IF(H267="not found","not found",IF(H267="","","ditto"))))</f>
        <v/>
      </c>
    </row>
    <row r="269" spans="1:8" x14ac:dyDescent="0.25">
      <c r="A269" s="770"/>
      <c r="B269" s="770"/>
      <c r="C269" s="770"/>
      <c r="D269" s="770"/>
      <c r="E269" s="778"/>
      <c r="F269" s="781" t="str">
        <f>IF($A269="","",IF(NOT($A269=$A268),IFERROR(IF(INDEX('40-15 SCALE LABEL INFO'!I$2:I$65,MATCH($A269,'40-15 SCALE LABEL INFO'!$A$2:$A$65,0))="","",INDEX('40-15 SCALE LABEL INFO'!I$2:I$65,MATCH($A269,'40-15 SCALE LABEL INFO'!$A$2:$A$65,0))),"not found"),IF(F268="not found","not found",IF(F268="","","ditto"))))</f>
        <v/>
      </c>
      <c r="G269" s="782" t="str">
        <f>IF($A269="","",IF(NOT($A269=$A268),IFERROR(IF(INDEX('40-15 SCALE LABEL INFO'!J$2:J$65,MATCH($A269,'40-15 SCALE LABEL INFO'!$A$2:$A$65,0))="","",INDEX('40-15 SCALE LABEL INFO'!J$2:J$65,MATCH($A269,'40-15 SCALE LABEL INFO'!$A$2:$A$65,0))),"not found"),IF(G268="not found","not found",IF(G268="","","ditto"))))</f>
        <v/>
      </c>
      <c r="H269" s="775" t="str">
        <f>IF($A269="","",IF(NOT($A269=$A268),IFERROR(IF(INDEX('40-15 SCALE LABEL INFO'!K$2:K$65,MATCH($A269,'40-15 SCALE LABEL INFO'!$A$2:$A$65,0))="","",INDEX('40-15 SCALE LABEL INFO'!K$2:K$65,MATCH($A269,'40-15 SCALE LABEL INFO'!$A$2:$A$65,0))),"not found"),IF(H268="not found","not found",IF(H268="","","ditto"))))</f>
        <v/>
      </c>
    </row>
    <row r="270" spans="1:8" x14ac:dyDescent="0.25">
      <c r="A270" s="770"/>
      <c r="B270" s="770"/>
      <c r="C270" s="770"/>
      <c r="D270" s="770"/>
      <c r="E270" s="778"/>
      <c r="F270" s="781" t="str">
        <f>IF($A270="","",IF(NOT($A270=$A269),IFERROR(IF(INDEX('40-15 SCALE LABEL INFO'!I$2:I$65,MATCH($A270,'40-15 SCALE LABEL INFO'!$A$2:$A$65,0))="","",INDEX('40-15 SCALE LABEL INFO'!I$2:I$65,MATCH($A270,'40-15 SCALE LABEL INFO'!$A$2:$A$65,0))),"not found"),IF(F269="not found","not found",IF(F269="","","ditto"))))</f>
        <v/>
      </c>
      <c r="G270" s="782" t="str">
        <f>IF($A270="","",IF(NOT($A270=$A269),IFERROR(IF(INDEX('40-15 SCALE LABEL INFO'!J$2:J$65,MATCH($A270,'40-15 SCALE LABEL INFO'!$A$2:$A$65,0))="","",INDEX('40-15 SCALE LABEL INFO'!J$2:J$65,MATCH($A270,'40-15 SCALE LABEL INFO'!$A$2:$A$65,0))),"not found"),IF(G269="not found","not found",IF(G269="","","ditto"))))</f>
        <v/>
      </c>
      <c r="H270" s="775" t="str">
        <f>IF($A270="","",IF(NOT($A270=$A269),IFERROR(IF(INDEX('40-15 SCALE LABEL INFO'!K$2:K$65,MATCH($A270,'40-15 SCALE LABEL INFO'!$A$2:$A$65,0))="","",INDEX('40-15 SCALE LABEL INFO'!K$2:K$65,MATCH($A270,'40-15 SCALE LABEL INFO'!$A$2:$A$65,0))),"not found"),IF(H269="not found","not found",IF(H269="","","ditto"))))</f>
        <v/>
      </c>
    </row>
    <row r="271" spans="1:8" x14ac:dyDescent="0.25">
      <c r="A271" s="770"/>
      <c r="B271" s="770"/>
      <c r="C271" s="770"/>
      <c r="D271" s="770"/>
      <c r="E271" s="778"/>
      <c r="F271" s="781" t="str">
        <f>IF($A271="","",IF(NOT($A271=$A270),IFERROR(IF(INDEX('40-15 SCALE LABEL INFO'!I$2:I$65,MATCH($A271,'40-15 SCALE LABEL INFO'!$A$2:$A$65,0))="","",INDEX('40-15 SCALE LABEL INFO'!I$2:I$65,MATCH($A271,'40-15 SCALE LABEL INFO'!$A$2:$A$65,0))),"not found"),IF(F270="not found","not found",IF(F270="","","ditto"))))</f>
        <v/>
      </c>
      <c r="G271" s="782" t="str">
        <f>IF($A271="","",IF(NOT($A271=$A270),IFERROR(IF(INDEX('40-15 SCALE LABEL INFO'!J$2:J$65,MATCH($A271,'40-15 SCALE LABEL INFO'!$A$2:$A$65,0))="","",INDEX('40-15 SCALE LABEL INFO'!J$2:J$65,MATCH($A271,'40-15 SCALE LABEL INFO'!$A$2:$A$65,0))),"not found"),IF(G270="not found","not found",IF(G270="","","ditto"))))</f>
        <v/>
      </c>
      <c r="H271" s="775" t="str">
        <f>IF($A271="","",IF(NOT($A271=$A270),IFERROR(IF(INDEX('40-15 SCALE LABEL INFO'!K$2:K$65,MATCH($A271,'40-15 SCALE LABEL INFO'!$A$2:$A$65,0))="","",INDEX('40-15 SCALE LABEL INFO'!K$2:K$65,MATCH($A271,'40-15 SCALE LABEL INFO'!$A$2:$A$65,0))),"not found"),IF(H270="not found","not found",IF(H270="","","ditto"))))</f>
        <v/>
      </c>
    </row>
    <row r="272" spans="1:8" x14ac:dyDescent="0.25">
      <c r="A272" s="770"/>
      <c r="B272" s="770"/>
      <c r="C272" s="770"/>
      <c r="D272" s="770"/>
      <c r="E272" s="778"/>
      <c r="F272" s="781" t="str">
        <f>IF($A272="","",IF(NOT($A272=$A271),IFERROR(IF(INDEX('40-15 SCALE LABEL INFO'!I$2:I$65,MATCH($A272,'40-15 SCALE LABEL INFO'!$A$2:$A$65,0))="","",INDEX('40-15 SCALE LABEL INFO'!I$2:I$65,MATCH($A272,'40-15 SCALE LABEL INFO'!$A$2:$A$65,0))),"not found"),IF(F271="not found","not found",IF(F271="","","ditto"))))</f>
        <v/>
      </c>
      <c r="G272" s="782" t="str">
        <f>IF($A272="","",IF(NOT($A272=$A271),IFERROR(IF(INDEX('40-15 SCALE LABEL INFO'!J$2:J$65,MATCH($A272,'40-15 SCALE LABEL INFO'!$A$2:$A$65,0))="","",INDEX('40-15 SCALE LABEL INFO'!J$2:J$65,MATCH($A272,'40-15 SCALE LABEL INFO'!$A$2:$A$65,0))),"not found"),IF(G271="not found","not found",IF(G271="","","ditto"))))</f>
        <v/>
      </c>
      <c r="H272" s="775" t="str">
        <f>IF($A272="","",IF(NOT($A272=$A271),IFERROR(IF(INDEX('40-15 SCALE LABEL INFO'!K$2:K$65,MATCH($A272,'40-15 SCALE LABEL INFO'!$A$2:$A$65,0))="","",INDEX('40-15 SCALE LABEL INFO'!K$2:K$65,MATCH($A272,'40-15 SCALE LABEL INFO'!$A$2:$A$65,0))),"not found"),IF(H271="not found","not found",IF(H271="","","ditto"))))</f>
        <v/>
      </c>
    </row>
    <row r="273" spans="1:8" x14ac:dyDescent="0.25">
      <c r="A273" s="770"/>
      <c r="B273" s="770"/>
      <c r="C273" s="770"/>
      <c r="D273" s="770"/>
      <c r="E273" s="778"/>
      <c r="F273" s="781" t="str">
        <f>IF($A273="","",IF(NOT($A273=$A272),IFERROR(IF(INDEX('40-15 SCALE LABEL INFO'!I$2:I$65,MATCH($A273,'40-15 SCALE LABEL INFO'!$A$2:$A$65,0))="","",INDEX('40-15 SCALE LABEL INFO'!I$2:I$65,MATCH($A273,'40-15 SCALE LABEL INFO'!$A$2:$A$65,0))),"not found"),IF(F272="not found","not found",IF(F272="","","ditto"))))</f>
        <v/>
      </c>
      <c r="G273" s="782" t="str">
        <f>IF($A273="","",IF(NOT($A273=$A272),IFERROR(IF(INDEX('40-15 SCALE LABEL INFO'!J$2:J$65,MATCH($A273,'40-15 SCALE LABEL INFO'!$A$2:$A$65,0))="","",INDEX('40-15 SCALE LABEL INFO'!J$2:J$65,MATCH($A273,'40-15 SCALE LABEL INFO'!$A$2:$A$65,0))),"not found"),IF(G272="not found","not found",IF(G272="","","ditto"))))</f>
        <v/>
      </c>
      <c r="H273" s="775" t="str">
        <f>IF($A273="","",IF(NOT($A273=$A272),IFERROR(IF(INDEX('40-15 SCALE LABEL INFO'!K$2:K$65,MATCH($A273,'40-15 SCALE LABEL INFO'!$A$2:$A$65,0))="","",INDEX('40-15 SCALE LABEL INFO'!K$2:K$65,MATCH($A273,'40-15 SCALE LABEL INFO'!$A$2:$A$65,0))),"not found"),IF(H272="not found","not found",IF(H272="","","ditto"))))</f>
        <v/>
      </c>
    </row>
    <row r="274" spans="1:8" x14ac:dyDescent="0.25">
      <c r="A274" s="770"/>
      <c r="B274" s="770"/>
      <c r="C274" s="770"/>
      <c r="D274" s="770"/>
      <c r="E274" s="778"/>
      <c r="F274" s="781" t="str">
        <f>IF($A274="","",IF(NOT($A274=$A273),IFERROR(IF(INDEX('40-15 SCALE LABEL INFO'!I$2:I$65,MATCH($A274,'40-15 SCALE LABEL INFO'!$A$2:$A$65,0))="","",INDEX('40-15 SCALE LABEL INFO'!I$2:I$65,MATCH($A274,'40-15 SCALE LABEL INFO'!$A$2:$A$65,0))),"not found"),IF(F273="not found","not found",IF(F273="","","ditto"))))</f>
        <v/>
      </c>
      <c r="G274" s="782" t="str">
        <f>IF($A274="","",IF(NOT($A274=$A273),IFERROR(IF(INDEX('40-15 SCALE LABEL INFO'!J$2:J$65,MATCH($A274,'40-15 SCALE LABEL INFO'!$A$2:$A$65,0))="","",INDEX('40-15 SCALE LABEL INFO'!J$2:J$65,MATCH($A274,'40-15 SCALE LABEL INFO'!$A$2:$A$65,0))),"not found"),IF(G273="not found","not found",IF(G273="","","ditto"))))</f>
        <v/>
      </c>
      <c r="H274" s="775" t="str">
        <f>IF($A274="","",IF(NOT($A274=$A273),IFERROR(IF(INDEX('40-15 SCALE LABEL INFO'!K$2:K$65,MATCH($A274,'40-15 SCALE LABEL INFO'!$A$2:$A$65,0))="","",INDEX('40-15 SCALE LABEL INFO'!K$2:K$65,MATCH($A274,'40-15 SCALE LABEL INFO'!$A$2:$A$65,0))),"not found"),IF(H273="not found","not found",IF(H273="","","ditto"))))</f>
        <v/>
      </c>
    </row>
    <row r="275" spans="1:8" x14ac:dyDescent="0.25">
      <c r="A275" s="770"/>
      <c r="B275" s="770"/>
      <c r="C275" s="770"/>
      <c r="D275" s="770"/>
      <c r="E275" s="778"/>
      <c r="F275" s="781" t="str">
        <f>IF($A275="","",IF(NOT($A275=$A274),IFERROR(IF(INDEX('40-15 SCALE LABEL INFO'!I$2:I$65,MATCH($A275,'40-15 SCALE LABEL INFO'!$A$2:$A$65,0))="","",INDEX('40-15 SCALE LABEL INFO'!I$2:I$65,MATCH($A275,'40-15 SCALE LABEL INFO'!$A$2:$A$65,0))),"not found"),IF(F274="not found","not found",IF(F274="","","ditto"))))</f>
        <v/>
      </c>
      <c r="G275" s="782" t="str">
        <f>IF($A275="","",IF(NOT($A275=$A274),IFERROR(IF(INDEX('40-15 SCALE LABEL INFO'!J$2:J$65,MATCH($A275,'40-15 SCALE LABEL INFO'!$A$2:$A$65,0))="","",INDEX('40-15 SCALE LABEL INFO'!J$2:J$65,MATCH($A275,'40-15 SCALE LABEL INFO'!$A$2:$A$65,0))),"not found"),IF(G274="not found","not found",IF(G274="","","ditto"))))</f>
        <v/>
      </c>
      <c r="H275" s="775" t="str">
        <f>IF($A275="","",IF(NOT($A275=$A274),IFERROR(IF(INDEX('40-15 SCALE LABEL INFO'!K$2:K$65,MATCH($A275,'40-15 SCALE LABEL INFO'!$A$2:$A$65,0))="","",INDEX('40-15 SCALE LABEL INFO'!K$2:K$65,MATCH($A275,'40-15 SCALE LABEL INFO'!$A$2:$A$65,0))),"not found"),IF(H274="not found","not found",IF(H274="","","ditto"))))</f>
        <v/>
      </c>
    </row>
    <row r="276" spans="1:8" x14ac:dyDescent="0.25">
      <c r="A276" s="770"/>
      <c r="B276" s="770"/>
      <c r="C276" s="770"/>
      <c r="D276" s="770"/>
      <c r="E276" s="778"/>
      <c r="F276" s="781" t="str">
        <f>IF($A276="","",IF(NOT($A276=$A275),IFERROR(IF(INDEX('40-15 SCALE LABEL INFO'!I$2:I$65,MATCH($A276,'40-15 SCALE LABEL INFO'!$A$2:$A$65,0))="","",INDEX('40-15 SCALE LABEL INFO'!I$2:I$65,MATCH($A276,'40-15 SCALE LABEL INFO'!$A$2:$A$65,0))),"not found"),IF(F275="not found","not found",IF(F275="","","ditto"))))</f>
        <v/>
      </c>
      <c r="G276" s="782" t="str">
        <f>IF($A276="","",IF(NOT($A276=$A275),IFERROR(IF(INDEX('40-15 SCALE LABEL INFO'!J$2:J$65,MATCH($A276,'40-15 SCALE LABEL INFO'!$A$2:$A$65,0))="","",INDEX('40-15 SCALE LABEL INFO'!J$2:J$65,MATCH($A276,'40-15 SCALE LABEL INFO'!$A$2:$A$65,0))),"not found"),IF(G275="not found","not found",IF(G275="","","ditto"))))</f>
        <v/>
      </c>
      <c r="H276" s="775" t="str">
        <f>IF($A276="","",IF(NOT($A276=$A275),IFERROR(IF(INDEX('40-15 SCALE LABEL INFO'!K$2:K$65,MATCH($A276,'40-15 SCALE LABEL INFO'!$A$2:$A$65,0))="","",INDEX('40-15 SCALE LABEL INFO'!K$2:K$65,MATCH($A276,'40-15 SCALE LABEL INFO'!$A$2:$A$65,0))),"not found"),IF(H275="not found","not found",IF(H275="","","ditto"))))</f>
        <v/>
      </c>
    </row>
    <row r="277" spans="1:8" x14ac:dyDescent="0.25">
      <c r="A277" s="770"/>
      <c r="B277" s="770"/>
      <c r="C277" s="770"/>
      <c r="D277" s="770"/>
      <c r="E277" s="778"/>
      <c r="F277" s="781" t="str">
        <f>IF($A277="","",IF(NOT($A277=$A276),IFERROR(IF(INDEX('40-15 SCALE LABEL INFO'!I$2:I$65,MATCH($A277,'40-15 SCALE LABEL INFO'!$A$2:$A$65,0))="","",INDEX('40-15 SCALE LABEL INFO'!I$2:I$65,MATCH($A277,'40-15 SCALE LABEL INFO'!$A$2:$A$65,0))),"not found"),IF(F276="not found","not found",IF(F276="","","ditto"))))</f>
        <v/>
      </c>
      <c r="G277" s="782" t="str">
        <f>IF($A277="","",IF(NOT($A277=$A276),IFERROR(IF(INDEX('40-15 SCALE LABEL INFO'!J$2:J$65,MATCH($A277,'40-15 SCALE LABEL INFO'!$A$2:$A$65,0))="","",INDEX('40-15 SCALE LABEL INFO'!J$2:J$65,MATCH($A277,'40-15 SCALE LABEL INFO'!$A$2:$A$65,0))),"not found"),IF(G276="not found","not found",IF(G276="","","ditto"))))</f>
        <v/>
      </c>
      <c r="H277" s="775" t="str">
        <f>IF($A277="","",IF(NOT($A277=$A276),IFERROR(IF(INDEX('40-15 SCALE LABEL INFO'!K$2:K$65,MATCH($A277,'40-15 SCALE LABEL INFO'!$A$2:$A$65,0))="","",INDEX('40-15 SCALE LABEL INFO'!K$2:K$65,MATCH($A277,'40-15 SCALE LABEL INFO'!$A$2:$A$65,0))),"not found"),IF(H276="not found","not found",IF(H276="","","ditto"))))</f>
        <v/>
      </c>
    </row>
    <row r="278" spans="1:8" x14ac:dyDescent="0.25">
      <c r="A278" s="770"/>
      <c r="B278" s="770"/>
      <c r="C278" s="770"/>
      <c r="D278" s="770"/>
      <c r="E278" s="778"/>
      <c r="F278" s="781" t="str">
        <f>IF($A278="","",IF(NOT($A278=$A277),IFERROR(IF(INDEX('40-15 SCALE LABEL INFO'!I$2:I$65,MATCH($A278,'40-15 SCALE LABEL INFO'!$A$2:$A$65,0))="","",INDEX('40-15 SCALE LABEL INFO'!I$2:I$65,MATCH($A278,'40-15 SCALE LABEL INFO'!$A$2:$A$65,0))),"not found"),IF(F277="not found","not found",IF(F277="","","ditto"))))</f>
        <v/>
      </c>
      <c r="G278" s="782" t="str">
        <f>IF($A278="","",IF(NOT($A278=$A277),IFERROR(IF(INDEX('40-15 SCALE LABEL INFO'!J$2:J$65,MATCH($A278,'40-15 SCALE LABEL INFO'!$A$2:$A$65,0))="","",INDEX('40-15 SCALE LABEL INFO'!J$2:J$65,MATCH($A278,'40-15 SCALE LABEL INFO'!$A$2:$A$65,0))),"not found"),IF(G277="not found","not found",IF(G277="","","ditto"))))</f>
        <v/>
      </c>
      <c r="H278" s="775" t="str">
        <f>IF($A278="","",IF(NOT($A278=$A277),IFERROR(IF(INDEX('40-15 SCALE LABEL INFO'!K$2:K$65,MATCH($A278,'40-15 SCALE LABEL INFO'!$A$2:$A$65,0))="","",INDEX('40-15 SCALE LABEL INFO'!K$2:K$65,MATCH($A278,'40-15 SCALE LABEL INFO'!$A$2:$A$65,0))),"not found"),IF(H277="not found","not found",IF(H277="","","ditto"))))</f>
        <v/>
      </c>
    </row>
    <row r="279" spans="1:8" x14ac:dyDescent="0.25">
      <c r="A279" s="770"/>
      <c r="B279" s="770"/>
      <c r="C279" s="770"/>
      <c r="D279" s="770"/>
      <c r="E279" s="778"/>
      <c r="F279" s="781" t="str">
        <f>IF($A279="","",IF(NOT($A279=$A278),IFERROR(IF(INDEX('40-15 SCALE LABEL INFO'!I$2:I$65,MATCH($A279,'40-15 SCALE LABEL INFO'!$A$2:$A$65,0))="","",INDEX('40-15 SCALE LABEL INFO'!I$2:I$65,MATCH($A279,'40-15 SCALE LABEL INFO'!$A$2:$A$65,0))),"not found"),IF(F278="not found","not found",IF(F278="","","ditto"))))</f>
        <v/>
      </c>
      <c r="G279" s="782" t="str">
        <f>IF($A279="","",IF(NOT($A279=$A278),IFERROR(IF(INDEX('40-15 SCALE LABEL INFO'!J$2:J$65,MATCH($A279,'40-15 SCALE LABEL INFO'!$A$2:$A$65,0))="","",INDEX('40-15 SCALE LABEL INFO'!J$2:J$65,MATCH($A279,'40-15 SCALE LABEL INFO'!$A$2:$A$65,0))),"not found"),IF(G278="not found","not found",IF(G278="","","ditto"))))</f>
        <v/>
      </c>
      <c r="H279" s="775" t="str">
        <f>IF($A279="","",IF(NOT($A279=$A278),IFERROR(IF(INDEX('40-15 SCALE LABEL INFO'!K$2:K$65,MATCH($A279,'40-15 SCALE LABEL INFO'!$A$2:$A$65,0))="","",INDEX('40-15 SCALE LABEL INFO'!K$2:K$65,MATCH($A279,'40-15 SCALE LABEL INFO'!$A$2:$A$65,0))),"not found"),IF(H278="not found","not found",IF(H278="","","ditto"))))</f>
        <v/>
      </c>
    </row>
    <row r="280" spans="1:8" x14ac:dyDescent="0.25">
      <c r="A280" s="770"/>
      <c r="B280" s="770"/>
      <c r="C280" s="770"/>
      <c r="D280" s="770"/>
      <c r="E280" s="778"/>
      <c r="F280" s="781" t="str">
        <f>IF($A280="","",IF(NOT($A280=$A279),IFERROR(IF(INDEX('40-15 SCALE LABEL INFO'!I$2:I$65,MATCH($A280,'40-15 SCALE LABEL INFO'!$A$2:$A$65,0))="","",INDEX('40-15 SCALE LABEL INFO'!I$2:I$65,MATCH($A280,'40-15 SCALE LABEL INFO'!$A$2:$A$65,0))),"not found"),IF(F279="not found","not found",IF(F279="","","ditto"))))</f>
        <v/>
      </c>
      <c r="G280" s="782" t="str">
        <f>IF($A280="","",IF(NOT($A280=$A279),IFERROR(IF(INDEX('40-15 SCALE LABEL INFO'!J$2:J$65,MATCH($A280,'40-15 SCALE LABEL INFO'!$A$2:$A$65,0))="","",INDEX('40-15 SCALE LABEL INFO'!J$2:J$65,MATCH($A280,'40-15 SCALE LABEL INFO'!$A$2:$A$65,0))),"not found"),IF(G279="not found","not found",IF(G279="","","ditto"))))</f>
        <v/>
      </c>
      <c r="H280" s="775" t="str">
        <f>IF($A280="","",IF(NOT($A280=$A279),IFERROR(IF(INDEX('40-15 SCALE LABEL INFO'!K$2:K$65,MATCH($A280,'40-15 SCALE LABEL INFO'!$A$2:$A$65,0))="","",INDEX('40-15 SCALE LABEL INFO'!K$2:K$65,MATCH($A280,'40-15 SCALE LABEL INFO'!$A$2:$A$65,0))),"not found"),IF(H279="not found","not found",IF(H279="","","ditto"))))</f>
        <v/>
      </c>
    </row>
    <row r="281" spans="1:8" x14ac:dyDescent="0.25">
      <c r="A281" s="770"/>
      <c r="B281" s="770"/>
      <c r="C281" s="770"/>
      <c r="D281" s="770"/>
      <c r="E281" s="778"/>
      <c r="F281" s="781" t="str">
        <f>IF($A281="","",IF(NOT($A281=$A280),IFERROR(IF(INDEX('40-15 SCALE LABEL INFO'!I$2:I$65,MATCH($A281,'40-15 SCALE LABEL INFO'!$A$2:$A$65,0))="","",INDEX('40-15 SCALE LABEL INFO'!I$2:I$65,MATCH($A281,'40-15 SCALE LABEL INFO'!$A$2:$A$65,0))),"not found"),IF(F280="not found","not found",IF(F280="","","ditto"))))</f>
        <v/>
      </c>
      <c r="G281" s="782" t="str">
        <f>IF($A281="","",IF(NOT($A281=$A280),IFERROR(IF(INDEX('40-15 SCALE LABEL INFO'!J$2:J$65,MATCH($A281,'40-15 SCALE LABEL INFO'!$A$2:$A$65,0))="","",INDEX('40-15 SCALE LABEL INFO'!J$2:J$65,MATCH($A281,'40-15 SCALE LABEL INFO'!$A$2:$A$65,0))),"not found"),IF(G280="not found","not found",IF(G280="","","ditto"))))</f>
        <v/>
      </c>
      <c r="H281" s="775" t="str">
        <f>IF($A281="","",IF(NOT($A281=$A280),IFERROR(IF(INDEX('40-15 SCALE LABEL INFO'!K$2:K$65,MATCH($A281,'40-15 SCALE LABEL INFO'!$A$2:$A$65,0))="","",INDEX('40-15 SCALE LABEL INFO'!K$2:K$65,MATCH($A281,'40-15 SCALE LABEL INFO'!$A$2:$A$65,0))),"not found"),IF(H280="not found","not found",IF(H280="","","ditto"))))</f>
        <v/>
      </c>
    </row>
    <row r="282" spans="1:8" x14ac:dyDescent="0.25">
      <c r="A282" s="770"/>
      <c r="B282" s="770"/>
      <c r="C282" s="770"/>
      <c r="D282" s="770"/>
      <c r="E282" s="778"/>
      <c r="F282" s="781" t="str">
        <f>IF($A282="","",IF(NOT($A282=$A281),IFERROR(IF(INDEX('40-15 SCALE LABEL INFO'!I$2:I$65,MATCH($A282,'40-15 SCALE LABEL INFO'!$A$2:$A$65,0))="","",INDEX('40-15 SCALE LABEL INFO'!I$2:I$65,MATCH($A282,'40-15 SCALE LABEL INFO'!$A$2:$A$65,0))),"not found"),IF(F281="not found","not found",IF(F281="","","ditto"))))</f>
        <v/>
      </c>
      <c r="G282" s="782" t="str">
        <f>IF($A282="","",IF(NOT($A282=$A281),IFERROR(IF(INDEX('40-15 SCALE LABEL INFO'!J$2:J$65,MATCH($A282,'40-15 SCALE LABEL INFO'!$A$2:$A$65,0))="","",INDEX('40-15 SCALE LABEL INFO'!J$2:J$65,MATCH($A282,'40-15 SCALE LABEL INFO'!$A$2:$A$65,0))),"not found"),IF(G281="not found","not found",IF(G281="","","ditto"))))</f>
        <v/>
      </c>
      <c r="H282" s="775" t="str">
        <f>IF($A282="","",IF(NOT($A282=$A281),IFERROR(IF(INDEX('40-15 SCALE LABEL INFO'!K$2:K$65,MATCH($A282,'40-15 SCALE LABEL INFO'!$A$2:$A$65,0))="","",INDEX('40-15 SCALE LABEL INFO'!K$2:K$65,MATCH($A282,'40-15 SCALE LABEL INFO'!$A$2:$A$65,0))),"not found"),IF(H281="not found","not found",IF(H281="","","ditto"))))</f>
        <v/>
      </c>
    </row>
    <row r="283" spans="1:8" x14ac:dyDescent="0.25">
      <c r="A283" s="770"/>
      <c r="B283" s="770"/>
      <c r="C283" s="770"/>
      <c r="D283" s="770"/>
      <c r="E283" s="778"/>
      <c r="F283" s="781" t="str">
        <f>IF($A283="","",IF(NOT($A283=$A282),IFERROR(IF(INDEX('40-15 SCALE LABEL INFO'!I$2:I$65,MATCH($A283,'40-15 SCALE LABEL INFO'!$A$2:$A$65,0))="","",INDEX('40-15 SCALE LABEL INFO'!I$2:I$65,MATCH($A283,'40-15 SCALE LABEL INFO'!$A$2:$A$65,0))),"not found"),IF(F282="not found","not found",IF(F282="","","ditto"))))</f>
        <v/>
      </c>
      <c r="G283" s="782" t="str">
        <f>IF($A283="","",IF(NOT($A283=$A282),IFERROR(IF(INDEX('40-15 SCALE LABEL INFO'!J$2:J$65,MATCH($A283,'40-15 SCALE LABEL INFO'!$A$2:$A$65,0))="","",INDEX('40-15 SCALE LABEL INFO'!J$2:J$65,MATCH($A283,'40-15 SCALE LABEL INFO'!$A$2:$A$65,0))),"not found"),IF(G282="not found","not found",IF(G282="","","ditto"))))</f>
        <v/>
      </c>
      <c r="H283" s="775" t="str">
        <f>IF($A283="","",IF(NOT($A283=$A282),IFERROR(IF(INDEX('40-15 SCALE LABEL INFO'!K$2:K$65,MATCH($A283,'40-15 SCALE LABEL INFO'!$A$2:$A$65,0))="","",INDEX('40-15 SCALE LABEL INFO'!K$2:K$65,MATCH($A283,'40-15 SCALE LABEL INFO'!$A$2:$A$65,0))),"not found"),IF(H282="not found","not found",IF(H282="","","ditto"))))</f>
        <v/>
      </c>
    </row>
    <row r="284" spans="1:8" x14ac:dyDescent="0.25">
      <c r="A284" s="770"/>
      <c r="B284" s="770"/>
      <c r="C284" s="770"/>
      <c r="D284" s="770"/>
      <c r="E284" s="778"/>
      <c r="F284" s="781" t="str">
        <f>IF($A284="","",IF(NOT($A284=$A283),IFERROR(IF(INDEX('40-15 SCALE LABEL INFO'!I$2:I$65,MATCH($A284,'40-15 SCALE LABEL INFO'!$A$2:$A$65,0))="","",INDEX('40-15 SCALE LABEL INFO'!I$2:I$65,MATCH($A284,'40-15 SCALE LABEL INFO'!$A$2:$A$65,0))),"not found"),IF(F283="not found","not found",IF(F283="","","ditto"))))</f>
        <v/>
      </c>
      <c r="G284" s="782" t="str">
        <f>IF($A284="","",IF(NOT($A284=$A283),IFERROR(IF(INDEX('40-15 SCALE LABEL INFO'!J$2:J$65,MATCH($A284,'40-15 SCALE LABEL INFO'!$A$2:$A$65,0))="","",INDEX('40-15 SCALE LABEL INFO'!J$2:J$65,MATCH($A284,'40-15 SCALE LABEL INFO'!$A$2:$A$65,0))),"not found"),IF(G283="not found","not found",IF(G283="","","ditto"))))</f>
        <v/>
      </c>
      <c r="H284" s="775" t="str">
        <f>IF($A284="","",IF(NOT($A284=$A283),IFERROR(IF(INDEX('40-15 SCALE LABEL INFO'!K$2:K$65,MATCH($A284,'40-15 SCALE LABEL INFO'!$A$2:$A$65,0))="","",INDEX('40-15 SCALE LABEL INFO'!K$2:K$65,MATCH($A284,'40-15 SCALE LABEL INFO'!$A$2:$A$65,0))),"not found"),IF(H283="not found","not found",IF(H283="","","ditto"))))</f>
        <v/>
      </c>
    </row>
    <row r="285" spans="1:8" x14ac:dyDescent="0.25">
      <c r="A285" s="770"/>
      <c r="B285" s="770"/>
      <c r="C285" s="770"/>
      <c r="D285" s="770"/>
      <c r="E285" s="778"/>
      <c r="F285" s="781" t="str">
        <f>IF($A285="","",IF(NOT($A285=$A284),IFERROR(IF(INDEX('40-15 SCALE LABEL INFO'!I$2:I$65,MATCH($A285,'40-15 SCALE LABEL INFO'!$A$2:$A$65,0))="","",INDEX('40-15 SCALE LABEL INFO'!I$2:I$65,MATCH($A285,'40-15 SCALE LABEL INFO'!$A$2:$A$65,0))),"not found"),IF(F284="not found","not found",IF(F284="","","ditto"))))</f>
        <v/>
      </c>
      <c r="G285" s="782" t="str">
        <f>IF($A285="","",IF(NOT($A285=$A284),IFERROR(IF(INDEX('40-15 SCALE LABEL INFO'!J$2:J$65,MATCH($A285,'40-15 SCALE LABEL INFO'!$A$2:$A$65,0))="","",INDEX('40-15 SCALE LABEL INFO'!J$2:J$65,MATCH($A285,'40-15 SCALE LABEL INFO'!$A$2:$A$65,0))),"not found"),IF(G284="not found","not found",IF(G284="","","ditto"))))</f>
        <v/>
      </c>
      <c r="H285" s="775" t="str">
        <f>IF($A285="","",IF(NOT($A285=$A284),IFERROR(IF(INDEX('40-15 SCALE LABEL INFO'!K$2:K$65,MATCH($A285,'40-15 SCALE LABEL INFO'!$A$2:$A$65,0))="","",INDEX('40-15 SCALE LABEL INFO'!K$2:K$65,MATCH($A285,'40-15 SCALE LABEL INFO'!$A$2:$A$65,0))),"not found"),IF(H284="not found","not found",IF(H284="","","ditto"))))</f>
        <v/>
      </c>
    </row>
    <row r="286" spans="1:8" x14ac:dyDescent="0.25">
      <c r="A286" s="770"/>
      <c r="B286" s="770"/>
      <c r="C286" s="770"/>
      <c r="D286" s="770"/>
      <c r="E286" s="778"/>
      <c r="F286" s="781" t="str">
        <f>IF($A286="","",IF(NOT($A286=$A285),IFERROR(IF(INDEX('40-15 SCALE LABEL INFO'!I$2:I$65,MATCH($A286,'40-15 SCALE LABEL INFO'!$A$2:$A$65,0))="","",INDEX('40-15 SCALE LABEL INFO'!I$2:I$65,MATCH($A286,'40-15 SCALE LABEL INFO'!$A$2:$A$65,0))),"not found"),IF(F285="not found","not found",IF(F285="","","ditto"))))</f>
        <v/>
      </c>
      <c r="G286" s="782" t="str">
        <f>IF($A286="","",IF(NOT($A286=$A285),IFERROR(IF(INDEX('40-15 SCALE LABEL INFO'!J$2:J$65,MATCH($A286,'40-15 SCALE LABEL INFO'!$A$2:$A$65,0))="","",INDEX('40-15 SCALE LABEL INFO'!J$2:J$65,MATCH($A286,'40-15 SCALE LABEL INFO'!$A$2:$A$65,0))),"not found"),IF(G285="not found","not found",IF(G285="","","ditto"))))</f>
        <v/>
      </c>
      <c r="H286" s="775" t="str">
        <f>IF($A286="","",IF(NOT($A286=$A285),IFERROR(IF(INDEX('40-15 SCALE LABEL INFO'!K$2:K$65,MATCH($A286,'40-15 SCALE LABEL INFO'!$A$2:$A$65,0))="","",INDEX('40-15 SCALE LABEL INFO'!K$2:K$65,MATCH($A286,'40-15 SCALE LABEL INFO'!$A$2:$A$65,0))),"not found"),IF(H285="not found","not found",IF(H285="","","ditto"))))</f>
        <v/>
      </c>
    </row>
    <row r="287" spans="1:8" x14ac:dyDescent="0.25">
      <c r="A287" s="770"/>
      <c r="B287" s="770"/>
      <c r="C287" s="770"/>
      <c r="D287" s="770"/>
      <c r="E287" s="778"/>
      <c r="F287" s="781" t="str">
        <f>IF($A287="","",IF(NOT($A287=$A286),IFERROR(IF(INDEX('40-15 SCALE LABEL INFO'!I$2:I$65,MATCH($A287,'40-15 SCALE LABEL INFO'!$A$2:$A$65,0))="","",INDEX('40-15 SCALE LABEL INFO'!I$2:I$65,MATCH($A287,'40-15 SCALE LABEL INFO'!$A$2:$A$65,0))),"not found"),IF(F286="not found","not found",IF(F286="","","ditto"))))</f>
        <v/>
      </c>
      <c r="G287" s="782" t="str">
        <f>IF($A287="","",IF(NOT($A287=$A286),IFERROR(IF(INDEX('40-15 SCALE LABEL INFO'!J$2:J$65,MATCH($A287,'40-15 SCALE LABEL INFO'!$A$2:$A$65,0))="","",INDEX('40-15 SCALE LABEL INFO'!J$2:J$65,MATCH($A287,'40-15 SCALE LABEL INFO'!$A$2:$A$65,0))),"not found"),IF(G286="not found","not found",IF(G286="","","ditto"))))</f>
        <v/>
      </c>
      <c r="H287" s="775" t="str">
        <f>IF($A287="","",IF(NOT($A287=$A286),IFERROR(IF(INDEX('40-15 SCALE LABEL INFO'!K$2:K$65,MATCH($A287,'40-15 SCALE LABEL INFO'!$A$2:$A$65,0))="","",INDEX('40-15 SCALE LABEL INFO'!K$2:K$65,MATCH($A287,'40-15 SCALE LABEL INFO'!$A$2:$A$65,0))),"not found"),IF(H286="not found","not found",IF(H286="","","ditto"))))</f>
        <v/>
      </c>
    </row>
    <row r="288" spans="1:8" x14ac:dyDescent="0.25">
      <c r="A288" s="770"/>
      <c r="B288" s="770"/>
      <c r="C288" s="770"/>
      <c r="D288" s="770"/>
      <c r="E288" s="778"/>
      <c r="F288" s="781" t="str">
        <f>IF($A288="","",IF(NOT($A288=$A287),IFERROR(IF(INDEX('40-15 SCALE LABEL INFO'!I$2:I$65,MATCH($A288,'40-15 SCALE LABEL INFO'!$A$2:$A$65,0))="","",INDEX('40-15 SCALE LABEL INFO'!I$2:I$65,MATCH($A288,'40-15 SCALE LABEL INFO'!$A$2:$A$65,0))),"not found"),IF(F287="not found","not found",IF(F287="","","ditto"))))</f>
        <v/>
      </c>
      <c r="G288" s="782" t="str">
        <f>IF($A288="","",IF(NOT($A288=$A287),IFERROR(IF(INDEX('40-15 SCALE LABEL INFO'!J$2:J$65,MATCH($A288,'40-15 SCALE LABEL INFO'!$A$2:$A$65,0))="","",INDEX('40-15 SCALE LABEL INFO'!J$2:J$65,MATCH($A288,'40-15 SCALE LABEL INFO'!$A$2:$A$65,0))),"not found"),IF(G287="not found","not found",IF(G287="","","ditto"))))</f>
        <v/>
      </c>
      <c r="H288" s="775" t="str">
        <f>IF($A288="","",IF(NOT($A288=$A287),IFERROR(IF(INDEX('40-15 SCALE LABEL INFO'!K$2:K$65,MATCH($A288,'40-15 SCALE LABEL INFO'!$A$2:$A$65,0))="","",INDEX('40-15 SCALE LABEL INFO'!K$2:K$65,MATCH($A288,'40-15 SCALE LABEL INFO'!$A$2:$A$65,0))),"not found"),IF(H287="not found","not found",IF(H287="","","ditto"))))</f>
        <v/>
      </c>
    </row>
    <row r="289" spans="1:8" x14ac:dyDescent="0.25">
      <c r="A289" s="770"/>
      <c r="B289" s="770"/>
      <c r="C289" s="770"/>
      <c r="D289" s="770"/>
      <c r="E289" s="778"/>
      <c r="F289" s="781" t="str">
        <f>IF($A289="","",IF(NOT($A289=$A288),IFERROR(IF(INDEX('40-15 SCALE LABEL INFO'!I$2:I$65,MATCH($A289,'40-15 SCALE LABEL INFO'!$A$2:$A$65,0))="","",INDEX('40-15 SCALE LABEL INFO'!I$2:I$65,MATCH($A289,'40-15 SCALE LABEL INFO'!$A$2:$A$65,0))),"not found"),IF(F288="not found","not found",IF(F288="","","ditto"))))</f>
        <v/>
      </c>
      <c r="G289" s="782" t="str">
        <f>IF($A289="","",IF(NOT($A289=$A288),IFERROR(IF(INDEX('40-15 SCALE LABEL INFO'!J$2:J$65,MATCH($A289,'40-15 SCALE LABEL INFO'!$A$2:$A$65,0))="","",INDEX('40-15 SCALE LABEL INFO'!J$2:J$65,MATCH($A289,'40-15 SCALE LABEL INFO'!$A$2:$A$65,0))),"not found"),IF(G288="not found","not found",IF(G288="","","ditto"))))</f>
        <v/>
      </c>
      <c r="H289" s="775" t="str">
        <f>IF($A289="","",IF(NOT($A289=$A288),IFERROR(IF(INDEX('40-15 SCALE LABEL INFO'!K$2:K$65,MATCH($A289,'40-15 SCALE LABEL INFO'!$A$2:$A$65,0))="","",INDEX('40-15 SCALE LABEL INFO'!K$2:K$65,MATCH($A289,'40-15 SCALE LABEL INFO'!$A$2:$A$65,0))),"not found"),IF(H288="not found","not found",IF(H288="","","ditto"))))</f>
        <v/>
      </c>
    </row>
    <row r="290" spans="1:8" x14ac:dyDescent="0.25">
      <c r="A290" s="770"/>
      <c r="B290" s="770"/>
      <c r="C290" s="770"/>
      <c r="D290" s="770"/>
      <c r="E290" s="778"/>
      <c r="F290" s="781" t="str">
        <f>IF($A290="","",IF(NOT($A290=$A289),IFERROR(IF(INDEX('40-15 SCALE LABEL INFO'!I$2:I$65,MATCH($A290,'40-15 SCALE LABEL INFO'!$A$2:$A$65,0))="","",INDEX('40-15 SCALE LABEL INFO'!I$2:I$65,MATCH($A290,'40-15 SCALE LABEL INFO'!$A$2:$A$65,0))),"not found"),IF(F289="not found","not found",IF(F289="","","ditto"))))</f>
        <v/>
      </c>
      <c r="G290" s="782" t="str">
        <f>IF($A290="","",IF(NOT($A290=$A289),IFERROR(IF(INDEX('40-15 SCALE LABEL INFO'!J$2:J$65,MATCH($A290,'40-15 SCALE LABEL INFO'!$A$2:$A$65,0))="","",INDEX('40-15 SCALE LABEL INFO'!J$2:J$65,MATCH($A290,'40-15 SCALE LABEL INFO'!$A$2:$A$65,0))),"not found"),IF(G289="not found","not found",IF(G289="","","ditto"))))</f>
        <v/>
      </c>
      <c r="H290" s="775" t="str">
        <f>IF($A290="","",IF(NOT($A290=$A289),IFERROR(IF(INDEX('40-15 SCALE LABEL INFO'!K$2:K$65,MATCH($A290,'40-15 SCALE LABEL INFO'!$A$2:$A$65,0))="","",INDEX('40-15 SCALE LABEL INFO'!K$2:K$65,MATCH($A290,'40-15 SCALE LABEL INFO'!$A$2:$A$65,0))),"not found"),IF(H289="not found","not found",IF(H289="","","ditto"))))</f>
        <v/>
      </c>
    </row>
    <row r="291" spans="1:8" x14ac:dyDescent="0.25">
      <c r="A291" s="770"/>
      <c r="B291" s="770"/>
      <c r="C291" s="770"/>
      <c r="D291" s="770"/>
      <c r="E291" s="778"/>
      <c r="F291" s="781" t="str">
        <f>IF($A291="","",IF(NOT($A291=$A290),IFERROR(IF(INDEX('40-15 SCALE LABEL INFO'!I$2:I$65,MATCH($A291,'40-15 SCALE LABEL INFO'!$A$2:$A$65,0))="","",INDEX('40-15 SCALE LABEL INFO'!I$2:I$65,MATCH($A291,'40-15 SCALE LABEL INFO'!$A$2:$A$65,0))),"not found"),IF(F290="not found","not found",IF(F290="","","ditto"))))</f>
        <v/>
      </c>
      <c r="G291" s="782" t="str">
        <f>IF($A291="","",IF(NOT($A291=$A290),IFERROR(IF(INDEX('40-15 SCALE LABEL INFO'!J$2:J$65,MATCH($A291,'40-15 SCALE LABEL INFO'!$A$2:$A$65,0))="","",INDEX('40-15 SCALE LABEL INFO'!J$2:J$65,MATCH($A291,'40-15 SCALE LABEL INFO'!$A$2:$A$65,0))),"not found"),IF(G290="not found","not found",IF(G290="","","ditto"))))</f>
        <v/>
      </c>
      <c r="H291" s="775" t="str">
        <f>IF($A291="","",IF(NOT($A291=$A290),IFERROR(IF(INDEX('40-15 SCALE LABEL INFO'!K$2:K$65,MATCH($A291,'40-15 SCALE LABEL INFO'!$A$2:$A$65,0))="","",INDEX('40-15 SCALE LABEL INFO'!K$2:K$65,MATCH($A291,'40-15 SCALE LABEL INFO'!$A$2:$A$65,0))),"not found"),IF(H290="not found","not found",IF(H290="","","ditto"))))</f>
        <v/>
      </c>
    </row>
    <row r="292" spans="1:8" x14ac:dyDescent="0.25">
      <c r="A292" s="770"/>
      <c r="B292" s="770"/>
      <c r="C292" s="770"/>
      <c r="D292" s="770"/>
      <c r="E292" s="778"/>
      <c r="F292" s="781" t="str">
        <f>IF($A292="","",IF(NOT($A292=$A291),IFERROR(IF(INDEX('40-15 SCALE LABEL INFO'!I$2:I$65,MATCH($A292,'40-15 SCALE LABEL INFO'!$A$2:$A$65,0))="","",INDEX('40-15 SCALE LABEL INFO'!I$2:I$65,MATCH($A292,'40-15 SCALE LABEL INFO'!$A$2:$A$65,0))),"not found"),IF(F291="not found","not found",IF(F291="","","ditto"))))</f>
        <v/>
      </c>
      <c r="G292" s="782" t="str">
        <f>IF($A292="","",IF(NOT($A292=$A291),IFERROR(IF(INDEX('40-15 SCALE LABEL INFO'!J$2:J$65,MATCH($A292,'40-15 SCALE LABEL INFO'!$A$2:$A$65,0))="","",INDEX('40-15 SCALE LABEL INFO'!J$2:J$65,MATCH($A292,'40-15 SCALE LABEL INFO'!$A$2:$A$65,0))),"not found"),IF(G291="not found","not found",IF(G291="","","ditto"))))</f>
        <v/>
      </c>
      <c r="H292" s="775" t="str">
        <f>IF($A292="","",IF(NOT($A292=$A291),IFERROR(IF(INDEX('40-15 SCALE LABEL INFO'!K$2:K$65,MATCH($A292,'40-15 SCALE LABEL INFO'!$A$2:$A$65,0))="","",INDEX('40-15 SCALE LABEL INFO'!K$2:K$65,MATCH($A292,'40-15 SCALE LABEL INFO'!$A$2:$A$65,0))),"not found"),IF(H291="not found","not found",IF(H291="","","ditto"))))</f>
        <v/>
      </c>
    </row>
    <row r="293" spans="1:8" x14ac:dyDescent="0.25">
      <c r="A293" s="770"/>
      <c r="B293" s="770"/>
      <c r="C293" s="770"/>
      <c r="D293" s="770"/>
      <c r="E293" s="778"/>
      <c r="F293" s="781" t="str">
        <f>IF($A293="","",IF(NOT($A293=$A292),IFERROR(IF(INDEX('40-15 SCALE LABEL INFO'!I$2:I$65,MATCH($A293,'40-15 SCALE LABEL INFO'!$A$2:$A$65,0))="","",INDEX('40-15 SCALE LABEL INFO'!I$2:I$65,MATCH($A293,'40-15 SCALE LABEL INFO'!$A$2:$A$65,0))),"not found"),IF(F292="not found","not found",IF(F292="","","ditto"))))</f>
        <v/>
      </c>
      <c r="G293" s="782" t="str">
        <f>IF($A293="","",IF(NOT($A293=$A292),IFERROR(IF(INDEX('40-15 SCALE LABEL INFO'!J$2:J$65,MATCH($A293,'40-15 SCALE LABEL INFO'!$A$2:$A$65,0))="","",INDEX('40-15 SCALE LABEL INFO'!J$2:J$65,MATCH($A293,'40-15 SCALE LABEL INFO'!$A$2:$A$65,0))),"not found"),IF(G292="not found","not found",IF(G292="","","ditto"))))</f>
        <v/>
      </c>
      <c r="H293" s="775" t="str">
        <f>IF($A293="","",IF(NOT($A293=$A292),IFERROR(IF(INDEX('40-15 SCALE LABEL INFO'!K$2:K$65,MATCH($A293,'40-15 SCALE LABEL INFO'!$A$2:$A$65,0))="","",INDEX('40-15 SCALE LABEL INFO'!K$2:K$65,MATCH($A293,'40-15 SCALE LABEL INFO'!$A$2:$A$65,0))),"not found"),IF(H292="not found","not found",IF(H292="","","ditto"))))</f>
        <v/>
      </c>
    </row>
    <row r="294" spans="1:8" x14ac:dyDescent="0.25">
      <c r="A294" s="770"/>
      <c r="B294" s="770"/>
      <c r="C294" s="770"/>
      <c r="D294" s="770"/>
      <c r="E294" s="778"/>
      <c r="F294" s="781" t="str">
        <f>IF($A294="","",IF(NOT($A294=$A293),IFERROR(IF(INDEX('40-15 SCALE LABEL INFO'!I$2:I$65,MATCH($A294,'40-15 SCALE LABEL INFO'!$A$2:$A$65,0))="","",INDEX('40-15 SCALE LABEL INFO'!I$2:I$65,MATCH($A294,'40-15 SCALE LABEL INFO'!$A$2:$A$65,0))),"not found"),IF(F293="not found","not found",IF(F293="","","ditto"))))</f>
        <v/>
      </c>
      <c r="G294" s="782" t="str">
        <f>IF($A294="","",IF(NOT($A294=$A293),IFERROR(IF(INDEX('40-15 SCALE LABEL INFO'!J$2:J$65,MATCH($A294,'40-15 SCALE LABEL INFO'!$A$2:$A$65,0))="","",INDEX('40-15 SCALE LABEL INFO'!J$2:J$65,MATCH($A294,'40-15 SCALE LABEL INFO'!$A$2:$A$65,0))),"not found"),IF(G293="not found","not found",IF(G293="","","ditto"))))</f>
        <v/>
      </c>
      <c r="H294" s="775" t="str">
        <f>IF($A294="","",IF(NOT($A294=$A293),IFERROR(IF(INDEX('40-15 SCALE LABEL INFO'!K$2:K$65,MATCH($A294,'40-15 SCALE LABEL INFO'!$A$2:$A$65,0))="","",INDEX('40-15 SCALE LABEL INFO'!K$2:K$65,MATCH($A294,'40-15 SCALE LABEL INFO'!$A$2:$A$65,0))),"not found"),IF(H293="not found","not found",IF(H293="","","ditto"))))</f>
        <v/>
      </c>
    </row>
    <row r="295" spans="1:8" x14ac:dyDescent="0.25">
      <c r="A295" s="770"/>
      <c r="B295" s="770"/>
      <c r="C295" s="770"/>
      <c r="D295" s="770"/>
      <c r="E295" s="778"/>
      <c r="F295" s="781" t="str">
        <f>IF($A295="","",IF(NOT($A295=$A294),IFERROR(IF(INDEX('40-15 SCALE LABEL INFO'!I$2:I$65,MATCH($A295,'40-15 SCALE LABEL INFO'!$A$2:$A$65,0))="","",INDEX('40-15 SCALE LABEL INFO'!I$2:I$65,MATCH($A295,'40-15 SCALE LABEL INFO'!$A$2:$A$65,0))),"not found"),IF(F294="not found","not found",IF(F294="","","ditto"))))</f>
        <v/>
      </c>
      <c r="G295" s="782" t="str">
        <f>IF($A295="","",IF(NOT($A295=$A294),IFERROR(IF(INDEX('40-15 SCALE LABEL INFO'!J$2:J$65,MATCH($A295,'40-15 SCALE LABEL INFO'!$A$2:$A$65,0))="","",INDEX('40-15 SCALE LABEL INFO'!J$2:J$65,MATCH($A295,'40-15 SCALE LABEL INFO'!$A$2:$A$65,0))),"not found"),IF(G294="not found","not found",IF(G294="","","ditto"))))</f>
        <v/>
      </c>
      <c r="H295" s="775" t="str">
        <f>IF($A295="","",IF(NOT($A295=$A294),IFERROR(IF(INDEX('40-15 SCALE LABEL INFO'!K$2:K$65,MATCH($A295,'40-15 SCALE LABEL INFO'!$A$2:$A$65,0))="","",INDEX('40-15 SCALE LABEL INFO'!K$2:K$65,MATCH($A295,'40-15 SCALE LABEL INFO'!$A$2:$A$65,0))),"not found"),IF(H294="not found","not found",IF(H294="","","ditto"))))</f>
        <v/>
      </c>
    </row>
    <row r="296" spans="1:8" x14ac:dyDescent="0.25">
      <c r="A296" s="770"/>
      <c r="B296" s="770"/>
      <c r="C296" s="770"/>
      <c r="D296" s="770"/>
      <c r="E296" s="778"/>
      <c r="F296" s="781" t="str">
        <f>IF($A296="","",IF(NOT($A296=$A295),IFERROR(IF(INDEX('40-15 SCALE LABEL INFO'!I$2:I$65,MATCH($A296,'40-15 SCALE LABEL INFO'!$A$2:$A$65,0))="","",INDEX('40-15 SCALE LABEL INFO'!I$2:I$65,MATCH($A296,'40-15 SCALE LABEL INFO'!$A$2:$A$65,0))),"not found"),IF(F295="not found","not found",IF(F295="","","ditto"))))</f>
        <v/>
      </c>
      <c r="G296" s="782" t="str">
        <f>IF($A296="","",IF(NOT($A296=$A295),IFERROR(IF(INDEX('40-15 SCALE LABEL INFO'!J$2:J$65,MATCH($A296,'40-15 SCALE LABEL INFO'!$A$2:$A$65,0))="","",INDEX('40-15 SCALE LABEL INFO'!J$2:J$65,MATCH($A296,'40-15 SCALE LABEL INFO'!$A$2:$A$65,0))),"not found"),IF(G295="not found","not found",IF(G295="","","ditto"))))</f>
        <v/>
      </c>
      <c r="H296" s="775" t="str">
        <f>IF($A296="","",IF(NOT($A296=$A295),IFERROR(IF(INDEX('40-15 SCALE LABEL INFO'!K$2:K$65,MATCH($A296,'40-15 SCALE LABEL INFO'!$A$2:$A$65,0))="","",INDEX('40-15 SCALE LABEL INFO'!K$2:K$65,MATCH($A296,'40-15 SCALE LABEL INFO'!$A$2:$A$65,0))),"not found"),IF(H295="not found","not found",IF(H295="","","ditto"))))</f>
        <v/>
      </c>
    </row>
    <row r="297" spans="1:8" x14ac:dyDescent="0.25">
      <c r="A297" s="770"/>
      <c r="B297" s="770"/>
      <c r="C297" s="770"/>
      <c r="D297" s="770"/>
      <c r="E297" s="778"/>
      <c r="F297" s="781" t="str">
        <f>IF($A297="","",IF(NOT($A297=$A296),IFERROR(IF(INDEX('40-15 SCALE LABEL INFO'!I$2:I$65,MATCH($A297,'40-15 SCALE LABEL INFO'!$A$2:$A$65,0))="","",INDEX('40-15 SCALE LABEL INFO'!I$2:I$65,MATCH($A297,'40-15 SCALE LABEL INFO'!$A$2:$A$65,0))),"not found"),IF(F296="not found","not found",IF(F296="","","ditto"))))</f>
        <v/>
      </c>
      <c r="G297" s="782" t="str">
        <f>IF($A297="","",IF(NOT($A297=$A296),IFERROR(IF(INDEX('40-15 SCALE LABEL INFO'!J$2:J$65,MATCH($A297,'40-15 SCALE LABEL INFO'!$A$2:$A$65,0))="","",INDEX('40-15 SCALE LABEL INFO'!J$2:J$65,MATCH($A297,'40-15 SCALE LABEL INFO'!$A$2:$A$65,0))),"not found"),IF(G296="not found","not found",IF(G296="","","ditto"))))</f>
        <v/>
      </c>
      <c r="H297" s="775" t="str">
        <f>IF($A297="","",IF(NOT($A297=$A296),IFERROR(IF(INDEX('40-15 SCALE LABEL INFO'!K$2:K$65,MATCH($A297,'40-15 SCALE LABEL INFO'!$A$2:$A$65,0))="","",INDEX('40-15 SCALE LABEL INFO'!K$2:K$65,MATCH($A297,'40-15 SCALE LABEL INFO'!$A$2:$A$65,0))),"not found"),IF(H296="not found","not found",IF(H296="","","ditto"))))</f>
        <v/>
      </c>
    </row>
    <row r="298" spans="1:8" x14ac:dyDescent="0.25">
      <c r="A298" s="770"/>
      <c r="B298" s="770"/>
      <c r="C298" s="770"/>
      <c r="D298" s="770"/>
      <c r="E298" s="778"/>
      <c r="F298" s="781" t="str">
        <f>IF($A298="","",IF(NOT($A298=$A297),IFERROR(IF(INDEX('40-15 SCALE LABEL INFO'!I$2:I$65,MATCH($A298,'40-15 SCALE LABEL INFO'!$A$2:$A$65,0))="","",INDEX('40-15 SCALE LABEL INFO'!I$2:I$65,MATCH($A298,'40-15 SCALE LABEL INFO'!$A$2:$A$65,0))),"not found"),IF(F297="not found","not found",IF(F297="","","ditto"))))</f>
        <v/>
      </c>
      <c r="G298" s="782" t="str">
        <f>IF($A298="","",IF(NOT($A298=$A297),IFERROR(IF(INDEX('40-15 SCALE LABEL INFO'!J$2:J$65,MATCH($A298,'40-15 SCALE LABEL INFO'!$A$2:$A$65,0))="","",INDEX('40-15 SCALE LABEL INFO'!J$2:J$65,MATCH($A298,'40-15 SCALE LABEL INFO'!$A$2:$A$65,0))),"not found"),IF(G297="not found","not found",IF(G297="","","ditto"))))</f>
        <v/>
      </c>
      <c r="H298" s="775" t="str">
        <f>IF($A298="","",IF(NOT($A298=$A297),IFERROR(IF(INDEX('40-15 SCALE LABEL INFO'!K$2:K$65,MATCH($A298,'40-15 SCALE LABEL INFO'!$A$2:$A$65,0))="","",INDEX('40-15 SCALE LABEL INFO'!K$2:K$65,MATCH($A298,'40-15 SCALE LABEL INFO'!$A$2:$A$65,0))),"not found"),IF(H297="not found","not found",IF(H297="","","ditto"))))</f>
        <v/>
      </c>
    </row>
    <row r="299" spans="1:8" x14ac:dyDescent="0.25">
      <c r="A299" s="770"/>
      <c r="B299" s="770"/>
      <c r="C299" s="770"/>
      <c r="D299" s="770"/>
      <c r="E299" s="778"/>
      <c r="F299" s="781" t="str">
        <f>IF($A299="","",IF(NOT($A299=$A298),IFERROR(IF(INDEX('40-15 SCALE LABEL INFO'!I$2:I$65,MATCH($A299,'40-15 SCALE LABEL INFO'!$A$2:$A$65,0))="","",INDEX('40-15 SCALE LABEL INFO'!I$2:I$65,MATCH($A299,'40-15 SCALE LABEL INFO'!$A$2:$A$65,0))),"not found"),IF(F298="not found","not found",IF(F298="","","ditto"))))</f>
        <v/>
      </c>
      <c r="G299" s="782" t="str">
        <f>IF($A299="","",IF(NOT($A299=$A298),IFERROR(IF(INDEX('40-15 SCALE LABEL INFO'!J$2:J$65,MATCH($A299,'40-15 SCALE LABEL INFO'!$A$2:$A$65,0))="","",INDEX('40-15 SCALE LABEL INFO'!J$2:J$65,MATCH($A299,'40-15 SCALE LABEL INFO'!$A$2:$A$65,0))),"not found"),IF(G298="not found","not found",IF(G298="","","ditto"))))</f>
        <v/>
      </c>
      <c r="H299" s="775" t="str">
        <f>IF($A299="","",IF(NOT($A299=$A298),IFERROR(IF(INDEX('40-15 SCALE LABEL INFO'!K$2:K$65,MATCH($A299,'40-15 SCALE LABEL INFO'!$A$2:$A$65,0))="","",INDEX('40-15 SCALE LABEL INFO'!K$2:K$65,MATCH($A299,'40-15 SCALE LABEL INFO'!$A$2:$A$65,0))),"not found"),IF(H298="not found","not found",IF(H298="","","ditto"))))</f>
        <v/>
      </c>
    </row>
    <row r="300" spans="1:8" x14ac:dyDescent="0.25">
      <c r="A300" s="770"/>
      <c r="B300" s="770"/>
      <c r="C300" s="770"/>
      <c r="D300" s="770"/>
      <c r="E300" s="778"/>
      <c r="F300" s="781" t="str">
        <f>IF($A300="","",IF(NOT($A300=$A299),IFERROR(IF(INDEX('40-15 SCALE LABEL INFO'!I$2:I$65,MATCH($A300,'40-15 SCALE LABEL INFO'!$A$2:$A$65,0))="","",INDEX('40-15 SCALE LABEL INFO'!I$2:I$65,MATCH($A300,'40-15 SCALE LABEL INFO'!$A$2:$A$65,0))),"not found"),IF(F299="not found","not found",IF(F299="","","ditto"))))</f>
        <v/>
      </c>
      <c r="G300" s="782" t="str">
        <f>IF($A300="","",IF(NOT($A300=$A299),IFERROR(IF(INDEX('40-15 SCALE LABEL INFO'!J$2:J$65,MATCH($A300,'40-15 SCALE LABEL INFO'!$A$2:$A$65,0))="","",INDEX('40-15 SCALE LABEL INFO'!J$2:J$65,MATCH($A300,'40-15 SCALE LABEL INFO'!$A$2:$A$65,0))),"not found"),IF(G299="not found","not found",IF(G299="","","ditto"))))</f>
        <v/>
      </c>
      <c r="H300" s="775" t="str">
        <f>IF($A300="","",IF(NOT($A300=$A299),IFERROR(IF(INDEX('40-15 SCALE LABEL INFO'!K$2:K$65,MATCH($A300,'40-15 SCALE LABEL INFO'!$A$2:$A$65,0))="","",INDEX('40-15 SCALE LABEL INFO'!K$2:K$65,MATCH($A300,'40-15 SCALE LABEL INFO'!$A$2:$A$65,0))),"not found"),IF(H299="not found","not found",IF(H299="","","ditto"))))</f>
        <v/>
      </c>
    </row>
    <row r="301" spans="1:8" x14ac:dyDescent="0.25">
      <c r="A301" s="770"/>
      <c r="B301" s="770"/>
      <c r="C301" s="770"/>
      <c r="D301" s="770"/>
      <c r="E301" s="778"/>
      <c r="F301" s="781" t="str">
        <f>IF($A301="","",IF(NOT($A301=$A300),IFERROR(IF(INDEX('40-15 SCALE LABEL INFO'!I$2:I$65,MATCH($A301,'40-15 SCALE LABEL INFO'!$A$2:$A$65,0))="","",INDEX('40-15 SCALE LABEL INFO'!I$2:I$65,MATCH($A301,'40-15 SCALE LABEL INFO'!$A$2:$A$65,0))),"not found"),IF(F300="not found","not found",IF(F300="","","ditto"))))</f>
        <v/>
      </c>
      <c r="G301" s="782" t="str">
        <f>IF($A301="","",IF(NOT($A301=$A300),IFERROR(IF(INDEX('40-15 SCALE LABEL INFO'!J$2:J$65,MATCH($A301,'40-15 SCALE LABEL INFO'!$A$2:$A$65,0))="","",INDEX('40-15 SCALE LABEL INFO'!J$2:J$65,MATCH($A301,'40-15 SCALE LABEL INFO'!$A$2:$A$65,0))),"not found"),IF(G300="not found","not found",IF(G300="","","ditto"))))</f>
        <v/>
      </c>
      <c r="H301" s="775" t="str">
        <f>IF($A301="","",IF(NOT($A301=$A300),IFERROR(IF(INDEX('40-15 SCALE LABEL INFO'!K$2:K$65,MATCH($A301,'40-15 SCALE LABEL INFO'!$A$2:$A$65,0))="","",INDEX('40-15 SCALE LABEL INFO'!K$2:K$65,MATCH($A301,'40-15 SCALE LABEL INFO'!$A$2:$A$65,0))),"not found"),IF(H300="not found","not found",IF(H300="","","ditto"))))</f>
        <v/>
      </c>
    </row>
    <row r="302" spans="1:8" x14ac:dyDescent="0.25">
      <c r="A302" s="770"/>
      <c r="B302" s="770"/>
      <c r="C302" s="770"/>
      <c r="D302" s="770"/>
      <c r="E302" s="778"/>
      <c r="F302" s="781" t="str">
        <f>IF($A302="","",IF(NOT($A302=$A301),IFERROR(IF(INDEX('40-15 SCALE LABEL INFO'!I$2:I$65,MATCH($A302,'40-15 SCALE LABEL INFO'!$A$2:$A$65,0))="","",INDEX('40-15 SCALE LABEL INFO'!I$2:I$65,MATCH($A302,'40-15 SCALE LABEL INFO'!$A$2:$A$65,0))),"not found"),IF(F301="not found","not found",IF(F301="","","ditto"))))</f>
        <v/>
      </c>
      <c r="G302" s="782" t="str">
        <f>IF($A302="","",IF(NOT($A302=$A301),IFERROR(IF(INDEX('40-15 SCALE LABEL INFO'!J$2:J$65,MATCH($A302,'40-15 SCALE LABEL INFO'!$A$2:$A$65,0))="","",INDEX('40-15 SCALE LABEL INFO'!J$2:J$65,MATCH($A302,'40-15 SCALE LABEL INFO'!$A$2:$A$65,0))),"not found"),IF(G301="not found","not found",IF(G301="","","ditto"))))</f>
        <v/>
      </c>
      <c r="H302" s="775" t="str">
        <f>IF($A302="","",IF(NOT($A302=$A301),IFERROR(IF(INDEX('40-15 SCALE LABEL INFO'!K$2:K$65,MATCH($A302,'40-15 SCALE LABEL INFO'!$A$2:$A$65,0))="","",INDEX('40-15 SCALE LABEL INFO'!K$2:K$65,MATCH($A302,'40-15 SCALE LABEL INFO'!$A$2:$A$65,0))),"not found"),IF(H301="not found","not found",IF(H301="","","ditto"))))</f>
        <v/>
      </c>
    </row>
    <row r="303" spans="1:8" x14ac:dyDescent="0.25">
      <c r="A303" s="770"/>
      <c r="B303" s="770"/>
      <c r="C303" s="770"/>
      <c r="D303" s="770"/>
      <c r="E303" s="778"/>
      <c r="F303" s="781" t="str">
        <f>IF($A303="","",IF(NOT($A303=$A302),IFERROR(IF(INDEX('40-15 SCALE LABEL INFO'!I$2:I$65,MATCH($A303,'40-15 SCALE LABEL INFO'!$A$2:$A$65,0))="","",INDEX('40-15 SCALE LABEL INFO'!I$2:I$65,MATCH($A303,'40-15 SCALE LABEL INFO'!$A$2:$A$65,0))),"not found"),IF(F302="not found","not found",IF(F302="","","ditto"))))</f>
        <v/>
      </c>
      <c r="G303" s="782" t="str">
        <f>IF($A303="","",IF(NOT($A303=$A302),IFERROR(IF(INDEX('40-15 SCALE LABEL INFO'!J$2:J$65,MATCH($A303,'40-15 SCALE LABEL INFO'!$A$2:$A$65,0))="","",INDEX('40-15 SCALE LABEL INFO'!J$2:J$65,MATCH($A303,'40-15 SCALE LABEL INFO'!$A$2:$A$65,0))),"not found"),IF(G302="not found","not found",IF(G302="","","ditto"))))</f>
        <v/>
      </c>
      <c r="H303" s="775" t="str">
        <f>IF($A303="","",IF(NOT($A303=$A302),IFERROR(IF(INDEX('40-15 SCALE LABEL INFO'!K$2:K$65,MATCH($A303,'40-15 SCALE LABEL INFO'!$A$2:$A$65,0))="","",INDEX('40-15 SCALE LABEL INFO'!K$2:K$65,MATCH($A303,'40-15 SCALE LABEL INFO'!$A$2:$A$65,0))),"not found"),IF(H302="not found","not found",IF(H302="","","ditto"))))</f>
        <v/>
      </c>
    </row>
    <row r="304" spans="1:8" x14ac:dyDescent="0.25">
      <c r="A304" s="770"/>
      <c r="B304" s="770"/>
      <c r="C304" s="770"/>
      <c r="D304" s="770"/>
      <c r="E304" s="778"/>
      <c r="F304" s="781" t="str">
        <f>IF($A304="","",IF(NOT($A304=$A303),IFERROR(IF(INDEX('40-15 SCALE LABEL INFO'!I$2:I$65,MATCH($A304,'40-15 SCALE LABEL INFO'!$A$2:$A$65,0))="","",INDEX('40-15 SCALE LABEL INFO'!I$2:I$65,MATCH($A304,'40-15 SCALE LABEL INFO'!$A$2:$A$65,0))),"not found"),IF(F303="not found","not found",IF(F303="","","ditto"))))</f>
        <v/>
      </c>
      <c r="G304" s="782" t="str">
        <f>IF($A304="","",IF(NOT($A304=$A303),IFERROR(IF(INDEX('40-15 SCALE LABEL INFO'!J$2:J$65,MATCH($A304,'40-15 SCALE LABEL INFO'!$A$2:$A$65,0))="","",INDEX('40-15 SCALE LABEL INFO'!J$2:J$65,MATCH($A304,'40-15 SCALE LABEL INFO'!$A$2:$A$65,0))),"not found"),IF(G303="not found","not found",IF(G303="","","ditto"))))</f>
        <v/>
      </c>
      <c r="H304" s="775" t="str">
        <f>IF($A304="","",IF(NOT($A304=$A303),IFERROR(IF(INDEX('40-15 SCALE LABEL INFO'!K$2:K$65,MATCH($A304,'40-15 SCALE LABEL INFO'!$A$2:$A$65,0))="","",INDEX('40-15 SCALE LABEL INFO'!K$2:K$65,MATCH($A304,'40-15 SCALE LABEL INFO'!$A$2:$A$65,0))),"not found"),IF(H303="not found","not found",IF(H303="","","ditto"))))</f>
        <v/>
      </c>
    </row>
    <row r="305" spans="1:8" x14ac:dyDescent="0.25">
      <c r="A305" s="770"/>
      <c r="B305" s="770"/>
      <c r="C305" s="770"/>
      <c r="D305" s="770"/>
      <c r="E305" s="778"/>
      <c r="F305" s="781" t="str">
        <f>IF($A305="","",IF(NOT($A305=$A304),IFERROR(IF(INDEX('40-15 SCALE LABEL INFO'!I$2:I$65,MATCH($A305,'40-15 SCALE LABEL INFO'!$A$2:$A$65,0))="","",INDEX('40-15 SCALE LABEL INFO'!I$2:I$65,MATCH($A305,'40-15 SCALE LABEL INFO'!$A$2:$A$65,0))),"not found"),IF(F304="not found","not found",IF(F304="","","ditto"))))</f>
        <v/>
      </c>
      <c r="G305" s="782" t="str">
        <f>IF($A305="","",IF(NOT($A305=$A304),IFERROR(IF(INDEX('40-15 SCALE LABEL INFO'!J$2:J$65,MATCH($A305,'40-15 SCALE LABEL INFO'!$A$2:$A$65,0))="","",INDEX('40-15 SCALE LABEL INFO'!J$2:J$65,MATCH($A305,'40-15 SCALE LABEL INFO'!$A$2:$A$65,0))),"not found"),IF(G304="not found","not found",IF(G304="","","ditto"))))</f>
        <v/>
      </c>
      <c r="H305" s="775" t="str">
        <f>IF($A305="","",IF(NOT($A305=$A304),IFERROR(IF(INDEX('40-15 SCALE LABEL INFO'!K$2:K$65,MATCH($A305,'40-15 SCALE LABEL INFO'!$A$2:$A$65,0))="","",INDEX('40-15 SCALE LABEL INFO'!K$2:K$65,MATCH($A305,'40-15 SCALE LABEL INFO'!$A$2:$A$65,0))),"not found"),IF(H304="not found","not found",IF(H304="","","ditto"))))</f>
        <v/>
      </c>
    </row>
    <row r="306" spans="1:8" x14ac:dyDescent="0.25">
      <c r="A306" s="770"/>
      <c r="B306" s="770"/>
      <c r="C306" s="770"/>
      <c r="D306" s="770"/>
      <c r="E306" s="778"/>
      <c r="F306" s="781" t="str">
        <f>IF($A306="","",IF(NOT($A306=$A305),IFERROR(IF(INDEX('40-15 SCALE LABEL INFO'!I$2:I$65,MATCH($A306,'40-15 SCALE LABEL INFO'!$A$2:$A$65,0))="","",INDEX('40-15 SCALE LABEL INFO'!I$2:I$65,MATCH($A306,'40-15 SCALE LABEL INFO'!$A$2:$A$65,0))),"not found"),IF(F305="not found","not found",IF(F305="","","ditto"))))</f>
        <v/>
      </c>
      <c r="G306" s="782" t="str">
        <f>IF($A306="","",IF(NOT($A306=$A305),IFERROR(IF(INDEX('40-15 SCALE LABEL INFO'!J$2:J$65,MATCH($A306,'40-15 SCALE LABEL INFO'!$A$2:$A$65,0))="","",INDEX('40-15 SCALE LABEL INFO'!J$2:J$65,MATCH($A306,'40-15 SCALE LABEL INFO'!$A$2:$A$65,0))),"not found"),IF(G305="not found","not found",IF(G305="","","ditto"))))</f>
        <v/>
      </c>
      <c r="H306" s="775" t="str">
        <f>IF($A306="","",IF(NOT($A306=$A305),IFERROR(IF(INDEX('40-15 SCALE LABEL INFO'!K$2:K$65,MATCH($A306,'40-15 SCALE LABEL INFO'!$A$2:$A$65,0))="","",INDEX('40-15 SCALE LABEL INFO'!K$2:K$65,MATCH($A306,'40-15 SCALE LABEL INFO'!$A$2:$A$65,0))),"not found"),IF(H305="not found","not found",IF(H305="","","ditto"))))</f>
        <v/>
      </c>
    </row>
    <row r="307" spans="1:8" x14ac:dyDescent="0.25">
      <c r="A307" s="770"/>
      <c r="B307" s="770"/>
      <c r="C307" s="770"/>
      <c r="D307" s="770"/>
      <c r="E307" s="778"/>
      <c r="F307" s="781" t="str">
        <f>IF($A307="","",IF(NOT($A307=$A306),IFERROR(IF(INDEX('40-15 SCALE LABEL INFO'!I$2:I$65,MATCH($A307,'40-15 SCALE LABEL INFO'!$A$2:$A$65,0))="","",INDEX('40-15 SCALE LABEL INFO'!I$2:I$65,MATCH($A307,'40-15 SCALE LABEL INFO'!$A$2:$A$65,0))),"not found"),IF(F306="not found","not found",IF(F306="","","ditto"))))</f>
        <v/>
      </c>
      <c r="G307" s="782" t="str">
        <f>IF($A307="","",IF(NOT($A307=$A306),IFERROR(IF(INDEX('40-15 SCALE LABEL INFO'!J$2:J$65,MATCH($A307,'40-15 SCALE LABEL INFO'!$A$2:$A$65,0))="","",INDEX('40-15 SCALE LABEL INFO'!J$2:J$65,MATCH($A307,'40-15 SCALE LABEL INFO'!$A$2:$A$65,0))),"not found"),IF(G306="not found","not found",IF(G306="","","ditto"))))</f>
        <v/>
      </c>
      <c r="H307" s="775" t="str">
        <f>IF($A307="","",IF(NOT($A307=$A306),IFERROR(IF(INDEX('40-15 SCALE LABEL INFO'!K$2:K$65,MATCH($A307,'40-15 SCALE LABEL INFO'!$A$2:$A$65,0))="","",INDEX('40-15 SCALE LABEL INFO'!K$2:K$65,MATCH($A307,'40-15 SCALE LABEL INFO'!$A$2:$A$65,0))),"not found"),IF(H306="not found","not found",IF(H306="","","ditto"))))</f>
        <v/>
      </c>
    </row>
    <row r="308" spans="1:8" x14ac:dyDescent="0.25">
      <c r="A308" s="770"/>
      <c r="B308" s="770"/>
      <c r="C308" s="770"/>
      <c r="D308" s="770"/>
      <c r="E308" s="778"/>
      <c r="F308" s="781" t="str">
        <f>IF($A308="","",IF(NOT($A308=$A307),IFERROR(IF(INDEX('40-15 SCALE LABEL INFO'!I$2:I$65,MATCH($A308,'40-15 SCALE LABEL INFO'!$A$2:$A$65,0))="","",INDEX('40-15 SCALE LABEL INFO'!I$2:I$65,MATCH($A308,'40-15 SCALE LABEL INFO'!$A$2:$A$65,0))),"not found"),IF(F307="not found","not found",IF(F307="","","ditto"))))</f>
        <v/>
      </c>
      <c r="G308" s="782" t="str">
        <f>IF($A308="","",IF(NOT($A308=$A307),IFERROR(IF(INDEX('40-15 SCALE LABEL INFO'!J$2:J$65,MATCH($A308,'40-15 SCALE LABEL INFO'!$A$2:$A$65,0))="","",INDEX('40-15 SCALE LABEL INFO'!J$2:J$65,MATCH($A308,'40-15 SCALE LABEL INFO'!$A$2:$A$65,0))),"not found"),IF(G307="not found","not found",IF(G307="","","ditto"))))</f>
        <v/>
      </c>
      <c r="H308" s="775" t="str">
        <f>IF($A308="","",IF(NOT($A308=$A307),IFERROR(IF(INDEX('40-15 SCALE LABEL INFO'!K$2:K$65,MATCH($A308,'40-15 SCALE LABEL INFO'!$A$2:$A$65,0))="","",INDEX('40-15 SCALE LABEL INFO'!K$2:K$65,MATCH($A308,'40-15 SCALE LABEL INFO'!$A$2:$A$65,0))),"not found"),IF(H307="not found","not found",IF(H307="","","ditto"))))</f>
        <v/>
      </c>
    </row>
    <row r="309" spans="1:8" x14ac:dyDescent="0.25">
      <c r="A309" s="770"/>
      <c r="B309" s="770"/>
      <c r="C309" s="770"/>
      <c r="D309" s="770"/>
      <c r="E309" s="778"/>
      <c r="F309" s="781" t="str">
        <f>IF($A309="","",IF(NOT($A309=$A308),IFERROR(IF(INDEX('40-15 SCALE LABEL INFO'!I$2:I$65,MATCH($A309,'40-15 SCALE LABEL INFO'!$A$2:$A$65,0))="","",INDEX('40-15 SCALE LABEL INFO'!I$2:I$65,MATCH($A309,'40-15 SCALE LABEL INFO'!$A$2:$A$65,0))),"not found"),IF(F308="not found","not found",IF(F308="","","ditto"))))</f>
        <v/>
      </c>
      <c r="G309" s="782" t="str">
        <f>IF($A309="","",IF(NOT($A309=$A308),IFERROR(IF(INDEX('40-15 SCALE LABEL INFO'!J$2:J$65,MATCH($A309,'40-15 SCALE LABEL INFO'!$A$2:$A$65,0))="","",INDEX('40-15 SCALE LABEL INFO'!J$2:J$65,MATCH($A309,'40-15 SCALE LABEL INFO'!$A$2:$A$65,0))),"not found"),IF(G308="not found","not found",IF(G308="","","ditto"))))</f>
        <v/>
      </c>
      <c r="H309" s="775" t="str">
        <f>IF($A309="","",IF(NOT($A309=$A308),IFERROR(IF(INDEX('40-15 SCALE LABEL INFO'!K$2:K$65,MATCH($A309,'40-15 SCALE LABEL INFO'!$A$2:$A$65,0))="","",INDEX('40-15 SCALE LABEL INFO'!K$2:K$65,MATCH($A309,'40-15 SCALE LABEL INFO'!$A$2:$A$65,0))),"not found"),IF(H308="not found","not found",IF(H308="","","ditto"))))</f>
        <v/>
      </c>
    </row>
    <row r="310" spans="1:8" x14ac:dyDescent="0.25">
      <c r="A310" s="770"/>
      <c r="B310" s="770"/>
      <c r="C310" s="770"/>
      <c r="D310" s="770"/>
      <c r="E310" s="778"/>
      <c r="F310" s="781" t="str">
        <f>IF($A310="","",IF(NOT($A310=$A309),IFERROR(IF(INDEX('40-15 SCALE LABEL INFO'!I$2:I$65,MATCH($A310,'40-15 SCALE LABEL INFO'!$A$2:$A$65,0))="","",INDEX('40-15 SCALE LABEL INFO'!I$2:I$65,MATCH($A310,'40-15 SCALE LABEL INFO'!$A$2:$A$65,0))),"not found"),IF(F309="not found","not found",IF(F309="","","ditto"))))</f>
        <v/>
      </c>
      <c r="G310" s="782" t="str">
        <f>IF($A310="","",IF(NOT($A310=$A309),IFERROR(IF(INDEX('40-15 SCALE LABEL INFO'!J$2:J$65,MATCH($A310,'40-15 SCALE LABEL INFO'!$A$2:$A$65,0))="","",INDEX('40-15 SCALE LABEL INFO'!J$2:J$65,MATCH($A310,'40-15 SCALE LABEL INFO'!$A$2:$A$65,0))),"not found"),IF(G309="not found","not found",IF(G309="","","ditto"))))</f>
        <v/>
      </c>
      <c r="H310" s="775" t="str">
        <f>IF($A310="","",IF(NOT($A310=$A309),IFERROR(IF(INDEX('40-15 SCALE LABEL INFO'!K$2:K$65,MATCH($A310,'40-15 SCALE LABEL INFO'!$A$2:$A$65,0))="","",INDEX('40-15 SCALE LABEL INFO'!K$2:K$65,MATCH($A310,'40-15 SCALE LABEL INFO'!$A$2:$A$65,0))),"not found"),IF(H309="not found","not found",IF(H309="","","ditto"))))</f>
        <v/>
      </c>
    </row>
    <row r="311" spans="1:8" x14ac:dyDescent="0.25">
      <c r="A311" s="770"/>
      <c r="B311" s="770"/>
      <c r="C311" s="770"/>
      <c r="D311" s="770"/>
      <c r="E311" s="778"/>
      <c r="F311" s="781" t="str">
        <f>IF($A311="","",IF(NOT($A311=$A310),IFERROR(IF(INDEX('40-15 SCALE LABEL INFO'!I$2:I$65,MATCH($A311,'40-15 SCALE LABEL INFO'!$A$2:$A$65,0))="","",INDEX('40-15 SCALE LABEL INFO'!I$2:I$65,MATCH($A311,'40-15 SCALE LABEL INFO'!$A$2:$A$65,0))),"not found"),IF(F310="not found","not found",IF(F310="","","ditto"))))</f>
        <v/>
      </c>
      <c r="G311" s="782" t="str">
        <f>IF($A311="","",IF(NOT($A311=$A310),IFERROR(IF(INDEX('40-15 SCALE LABEL INFO'!J$2:J$65,MATCH($A311,'40-15 SCALE LABEL INFO'!$A$2:$A$65,0))="","",INDEX('40-15 SCALE LABEL INFO'!J$2:J$65,MATCH($A311,'40-15 SCALE LABEL INFO'!$A$2:$A$65,0))),"not found"),IF(G310="not found","not found",IF(G310="","","ditto"))))</f>
        <v/>
      </c>
      <c r="H311" s="775" t="str">
        <f>IF($A311="","",IF(NOT($A311=$A310),IFERROR(IF(INDEX('40-15 SCALE LABEL INFO'!K$2:K$65,MATCH($A311,'40-15 SCALE LABEL INFO'!$A$2:$A$65,0))="","",INDEX('40-15 SCALE LABEL INFO'!K$2:K$65,MATCH($A311,'40-15 SCALE LABEL INFO'!$A$2:$A$65,0))),"not found"),IF(H310="not found","not found",IF(H310="","","ditto"))))</f>
        <v/>
      </c>
    </row>
    <row r="312" spans="1:8" x14ac:dyDescent="0.25">
      <c r="A312" s="770"/>
      <c r="B312" s="770"/>
      <c r="C312" s="770"/>
      <c r="D312" s="770"/>
      <c r="E312" s="778"/>
      <c r="F312" s="781" t="str">
        <f>IF($A312="","",IF(NOT($A312=$A311),IFERROR(IF(INDEX('40-15 SCALE LABEL INFO'!I$2:I$65,MATCH($A312,'40-15 SCALE LABEL INFO'!$A$2:$A$65,0))="","",INDEX('40-15 SCALE LABEL INFO'!I$2:I$65,MATCH($A312,'40-15 SCALE LABEL INFO'!$A$2:$A$65,0))),"not found"),IF(F311="not found","not found",IF(F311="","","ditto"))))</f>
        <v/>
      </c>
      <c r="G312" s="782" t="str">
        <f>IF($A312="","",IF(NOT($A312=$A311),IFERROR(IF(INDEX('40-15 SCALE LABEL INFO'!J$2:J$65,MATCH($A312,'40-15 SCALE LABEL INFO'!$A$2:$A$65,0))="","",INDEX('40-15 SCALE LABEL INFO'!J$2:J$65,MATCH($A312,'40-15 SCALE LABEL INFO'!$A$2:$A$65,0))),"not found"),IF(G311="not found","not found",IF(G311="","","ditto"))))</f>
        <v/>
      </c>
      <c r="H312" s="775" t="str">
        <f>IF($A312="","",IF(NOT($A312=$A311),IFERROR(IF(INDEX('40-15 SCALE LABEL INFO'!K$2:K$65,MATCH($A312,'40-15 SCALE LABEL INFO'!$A$2:$A$65,0))="","",INDEX('40-15 SCALE LABEL INFO'!K$2:K$65,MATCH($A312,'40-15 SCALE LABEL INFO'!$A$2:$A$65,0))),"not found"),IF(H311="not found","not found",IF(H311="","","ditto"))))</f>
        <v/>
      </c>
    </row>
    <row r="313" spans="1:8" x14ac:dyDescent="0.25">
      <c r="A313" s="770"/>
      <c r="B313" s="770"/>
      <c r="C313" s="770"/>
      <c r="D313" s="770"/>
      <c r="E313" s="778"/>
      <c r="F313" s="781" t="str">
        <f>IF($A313="","",IF(NOT($A313=$A312),IFERROR(IF(INDEX('40-15 SCALE LABEL INFO'!I$2:I$65,MATCH($A313,'40-15 SCALE LABEL INFO'!$A$2:$A$65,0))="","",INDEX('40-15 SCALE LABEL INFO'!I$2:I$65,MATCH($A313,'40-15 SCALE LABEL INFO'!$A$2:$A$65,0))),"not found"),IF(F312="not found","not found",IF(F312="","","ditto"))))</f>
        <v/>
      </c>
      <c r="G313" s="782" t="str">
        <f>IF($A313="","",IF(NOT($A313=$A312),IFERROR(IF(INDEX('40-15 SCALE LABEL INFO'!J$2:J$65,MATCH($A313,'40-15 SCALE LABEL INFO'!$A$2:$A$65,0))="","",INDEX('40-15 SCALE LABEL INFO'!J$2:J$65,MATCH($A313,'40-15 SCALE LABEL INFO'!$A$2:$A$65,0))),"not found"),IF(G312="not found","not found",IF(G312="","","ditto"))))</f>
        <v/>
      </c>
      <c r="H313" s="775" t="str">
        <f>IF($A313="","",IF(NOT($A313=$A312),IFERROR(IF(INDEX('40-15 SCALE LABEL INFO'!K$2:K$65,MATCH($A313,'40-15 SCALE LABEL INFO'!$A$2:$A$65,0))="","",INDEX('40-15 SCALE LABEL INFO'!K$2:K$65,MATCH($A313,'40-15 SCALE LABEL INFO'!$A$2:$A$65,0))),"not found"),IF(H312="not found","not found",IF(H312="","","ditto"))))</f>
        <v/>
      </c>
    </row>
    <row r="314" spans="1:8" x14ac:dyDescent="0.25">
      <c r="A314" s="770"/>
      <c r="B314" s="770"/>
      <c r="C314" s="770"/>
      <c r="D314" s="770"/>
      <c r="E314" s="778"/>
      <c r="F314" s="781" t="str">
        <f>IF($A314="","",IF(NOT($A314=$A313),IFERROR(IF(INDEX('40-15 SCALE LABEL INFO'!I$2:I$65,MATCH($A314,'40-15 SCALE LABEL INFO'!$A$2:$A$65,0))="","",INDEX('40-15 SCALE LABEL INFO'!I$2:I$65,MATCH($A314,'40-15 SCALE LABEL INFO'!$A$2:$A$65,0))),"not found"),IF(F313="not found","not found",IF(F313="","","ditto"))))</f>
        <v/>
      </c>
      <c r="G314" s="782" t="str">
        <f>IF($A314="","",IF(NOT($A314=$A313),IFERROR(IF(INDEX('40-15 SCALE LABEL INFO'!J$2:J$65,MATCH($A314,'40-15 SCALE LABEL INFO'!$A$2:$A$65,0))="","",INDEX('40-15 SCALE LABEL INFO'!J$2:J$65,MATCH($A314,'40-15 SCALE LABEL INFO'!$A$2:$A$65,0))),"not found"),IF(G313="not found","not found",IF(G313="","","ditto"))))</f>
        <v/>
      </c>
      <c r="H314" s="775" t="str">
        <f>IF($A314="","",IF(NOT($A314=$A313),IFERROR(IF(INDEX('40-15 SCALE LABEL INFO'!K$2:K$65,MATCH($A314,'40-15 SCALE LABEL INFO'!$A$2:$A$65,0))="","",INDEX('40-15 SCALE LABEL INFO'!K$2:K$65,MATCH($A314,'40-15 SCALE LABEL INFO'!$A$2:$A$65,0))),"not found"),IF(H313="not found","not found",IF(H313="","","ditto"))))</f>
        <v/>
      </c>
    </row>
    <row r="315" spans="1:8" x14ac:dyDescent="0.25">
      <c r="A315" s="770"/>
      <c r="B315" s="770"/>
      <c r="C315" s="770"/>
      <c r="D315" s="770"/>
      <c r="E315" s="778"/>
      <c r="F315" s="781" t="str">
        <f>IF($A315="","",IF(NOT($A315=$A314),IFERROR(IF(INDEX('40-15 SCALE LABEL INFO'!I$2:I$65,MATCH($A315,'40-15 SCALE LABEL INFO'!$A$2:$A$65,0))="","",INDEX('40-15 SCALE LABEL INFO'!I$2:I$65,MATCH($A315,'40-15 SCALE LABEL INFO'!$A$2:$A$65,0))),"not found"),IF(F314="not found","not found",IF(F314="","","ditto"))))</f>
        <v/>
      </c>
      <c r="G315" s="782" t="str">
        <f>IF($A315="","",IF(NOT($A315=$A314),IFERROR(IF(INDEX('40-15 SCALE LABEL INFO'!J$2:J$65,MATCH($A315,'40-15 SCALE LABEL INFO'!$A$2:$A$65,0))="","",INDEX('40-15 SCALE LABEL INFO'!J$2:J$65,MATCH($A315,'40-15 SCALE LABEL INFO'!$A$2:$A$65,0))),"not found"),IF(G314="not found","not found",IF(G314="","","ditto"))))</f>
        <v/>
      </c>
      <c r="H315" s="775" t="str">
        <f>IF($A315="","",IF(NOT($A315=$A314),IFERROR(IF(INDEX('40-15 SCALE LABEL INFO'!K$2:K$65,MATCH($A315,'40-15 SCALE LABEL INFO'!$A$2:$A$65,0))="","",INDEX('40-15 SCALE LABEL INFO'!K$2:K$65,MATCH($A315,'40-15 SCALE LABEL INFO'!$A$2:$A$65,0))),"not found"),IF(H314="not found","not found",IF(H314="","","ditto"))))</f>
        <v/>
      </c>
    </row>
    <row r="316" spans="1:8" x14ac:dyDescent="0.25">
      <c r="A316" s="770"/>
      <c r="B316" s="770"/>
      <c r="C316" s="770"/>
      <c r="D316" s="770"/>
      <c r="E316" s="778"/>
      <c r="F316" s="781" t="str">
        <f>IF($A316="","",IF(NOT($A316=$A315),IFERROR(IF(INDEX('40-15 SCALE LABEL INFO'!I$2:I$65,MATCH($A316,'40-15 SCALE LABEL INFO'!$A$2:$A$65,0))="","",INDEX('40-15 SCALE LABEL INFO'!I$2:I$65,MATCH($A316,'40-15 SCALE LABEL INFO'!$A$2:$A$65,0))),"not found"),IF(F315="not found","not found",IF(F315="","","ditto"))))</f>
        <v/>
      </c>
      <c r="G316" s="782" t="str">
        <f>IF($A316="","",IF(NOT($A316=$A315),IFERROR(IF(INDEX('40-15 SCALE LABEL INFO'!J$2:J$65,MATCH($A316,'40-15 SCALE LABEL INFO'!$A$2:$A$65,0))="","",INDEX('40-15 SCALE LABEL INFO'!J$2:J$65,MATCH($A316,'40-15 SCALE LABEL INFO'!$A$2:$A$65,0))),"not found"),IF(G315="not found","not found",IF(G315="","","ditto"))))</f>
        <v/>
      </c>
      <c r="H316" s="775" t="str">
        <f>IF($A316="","",IF(NOT($A316=$A315),IFERROR(IF(INDEX('40-15 SCALE LABEL INFO'!K$2:K$65,MATCH($A316,'40-15 SCALE LABEL INFO'!$A$2:$A$65,0))="","",INDEX('40-15 SCALE LABEL INFO'!K$2:K$65,MATCH($A316,'40-15 SCALE LABEL INFO'!$A$2:$A$65,0))),"not found"),IF(H315="not found","not found",IF(H315="","","ditto"))))</f>
        <v/>
      </c>
    </row>
    <row r="317" spans="1:8" x14ac:dyDescent="0.25">
      <c r="A317" s="770"/>
      <c r="B317" s="770"/>
      <c r="C317" s="770"/>
      <c r="D317" s="770"/>
      <c r="E317" s="778"/>
      <c r="F317" s="781" t="str">
        <f>IF($A317="","",IF(NOT($A317=$A316),IFERROR(IF(INDEX('40-15 SCALE LABEL INFO'!I$2:I$65,MATCH($A317,'40-15 SCALE LABEL INFO'!$A$2:$A$65,0))="","",INDEX('40-15 SCALE LABEL INFO'!I$2:I$65,MATCH($A317,'40-15 SCALE LABEL INFO'!$A$2:$A$65,0))),"not found"),IF(F316="not found","not found",IF(F316="","","ditto"))))</f>
        <v/>
      </c>
      <c r="G317" s="782" t="str">
        <f>IF($A317="","",IF(NOT($A317=$A316),IFERROR(IF(INDEX('40-15 SCALE LABEL INFO'!J$2:J$65,MATCH($A317,'40-15 SCALE LABEL INFO'!$A$2:$A$65,0))="","",INDEX('40-15 SCALE LABEL INFO'!J$2:J$65,MATCH($A317,'40-15 SCALE LABEL INFO'!$A$2:$A$65,0))),"not found"),IF(G316="not found","not found",IF(G316="","","ditto"))))</f>
        <v/>
      </c>
      <c r="H317" s="775" t="str">
        <f>IF($A317="","",IF(NOT($A317=$A316),IFERROR(IF(INDEX('40-15 SCALE LABEL INFO'!K$2:K$65,MATCH($A317,'40-15 SCALE LABEL INFO'!$A$2:$A$65,0))="","",INDEX('40-15 SCALE LABEL INFO'!K$2:K$65,MATCH($A317,'40-15 SCALE LABEL INFO'!$A$2:$A$65,0))),"not found"),IF(H316="not found","not found",IF(H316="","","ditto"))))</f>
        <v/>
      </c>
    </row>
    <row r="318" spans="1:8" x14ac:dyDescent="0.25">
      <c r="A318" s="770"/>
      <c r="B318" s="770"/>
      <c r="C318" s="770"/>
      <c r="D318" s="770"/>
      <c r="E318" s="778"/>
      <c r="F318" s="781" t="str">
        <f>IF($A318="","",IF(NOT($A318=$A317),IFERROR(IF(INDEX('40-15 SCALE LABEL INFO'!I$2:I$65,MATCH($A318,'40-15 SCALE LABEL INFO'!$A$2:$A$65,0))="","",INDEX('40-15 SCALE LABEL INFO'!I$2:I$65,MATCH($A318,'40-15 SCALE LABEL INFO'!$A$2:$A$65,0))),"not found"),IF(F317="not found","not found",IF(F317="","","ditto"))))</f>
        <v/>
      </c>
      <c r="G318" s="782" t="str">
        <f>IF($A318="","",IF(NOT($A318=$A317),IFERROR(IF(INDEX('40-15 SCALE LABEL INFO'!J$2:J$65,MATCH($A318,'40-15 SCALE LABEL INFO'!$A$2:$A$65,0))="","",INDEX('40-15 SCALE LABEL INFO'!J$2:J$65,MATCH($A318,'40-15 SCALE LABEL INFO'!$A$2:$A$65,0))),"not found"),IF(G317="not found","not found",IF(G317="","","ditto"))))</f>
        <v/>
      </c>
      <c r="H318" s="775" t="str">
        <f>IF($A318="","",IF(NOT($A318=$A317),IFERROR(IF(INDEX('40-15 SCALE LABEL INFO'!K$2:K$65,MATCH($A318,'40-15 SCALE LABEL INFO'!$A$2:$A$65,0))="","",INDEX('40-15 SCALE LABEL INFO'!K$2:K$65,MATCH($A318,'40-15 SCALE LABEL INFO'!$A$2:$A$65,0))),"not found"),IF(H317="not found","not found",IF(H317="","","ditto"))))</f>
        <v/>
      </c>
    </row>
    <row r="319" spans="1:8" x14ac:dyDescent="0.25">
      <c r="A319" s="770"/>
      <c r="B319" s="770"/>
      <c r="C319" s="770"/>
      <c r="D319" s="770"/>
      <c r="E319" s="778"/>
      <c r="F319" s="781" t="str">
        <f>IF($A319="","",IF(NOT($A319=$A318),IFERROR(IF(INDEX('40-15 SCALE LABEL INFO'!I$2:I$65,MATCH($A319,'40-15 SCALE LABEL INFO'!$A$2:$A$65,0))="","",INDEX('40-15 SCALE LABEL INFO'!I$2:I$65,MATCH($A319,'40-15 SCALE LABEL INFO'!$A$2:$A$65,0))),"not found"),IF(F318="not found","not found",IF(F318="","","ditto"))))</f>
        <v/>
      </c>
      <c r="G319" s="782" t="str">
        <f>IF($A319="","",IF(NOT($A319=$A318),IFERROR(IF(INDEX('40-15 SCALE LABEL INFO'!J$2:J$65,MATCH($A319,'40-15 SCALE LABEL INFO'!$A$2:$A$65,0))="","",INDEX('40-15 SCALE LABEL INFO'!J$2:J$65,MATCH($A319,'40-15 SCALE LABEL INFO'!$A$2:$A$65,0))),"not found"),IF(G318="not found","not found",IF(G318="","","ditto"))))</f>
        <v/>
      </c>
      <c r="H319" s="775" t="str">
        <f>IF($A319="","",IF(NOT($A319=$A318),IFERROR(IF(INDEX('40-15 SCALE LABEL INFO'!K$2:K$65,MATCH($A319,'40-15 SCALE LABEL INFO'!$A$2:$A$65,0))="","",INDEX('40-15 SCALE LABEL INFO'!K$2:K$65,MATCH($A319,'40-15 SCALE LABEL INFO'!$A$2:$A$65,0))),"not found"),IF(H318="not found","not found",IF(H318="","","ditto"))))</f>
        <v/>
      </c>
    </row>
    <row r="320" spans="1:8" x14ac:dyDescent="0.25">
      <c r="A320" s="770"/>
      <c r="B320" s="770"/>
      <c r="C320" s="770"/>
      <c r="D320" s="770"/>
      <c r="E320" s="778"/>
      <c r="F320" s="781" t="str">
        <f>IF($A320="","",IF(NOT($A320=$A319),IFERROR(IF(INDEX('40-15 SCALE LABEL INFO'!I$2:I$65,MATCH($A320,'40-15 SCALE LABEL INFO'!$A$2:$A$65,0))="","",INDEX('40-15 SCALE LABEL INFO'!I$2:I$65,MATCH($A320,'40-15 SCALE LABEL INFO'!$A$2:$A$65,0))),"not found"),IF(F319="not found","not found",IF(F319="","","ditto"))))</f>
        <v/>
      </c>
      <c r="G320" s="782" t="str">
        <f>IF($A320="","",IF(NOT($A320=$A319),IFERROR(IF(INDEX('40-15 SCALE LABEL INFO'!J$2:J$65,MATCH($A320,'40-15 SCALE LABEL INFO'!$A$2:$A$65,0))="","",INDEX('40-15 SCALE LABEL INFO'!J$2:J$65,MATCH($A320,'40-15 SCALE LABEL INFO'!$A$2:$A$65,0))),"not found"),IF(G319="not found","not found",IF(G319="","","ditto"))))</f>
        <v/>
      </c>
      <c r="H320" s="775" t="str">
        <f>IF($A320="","",IF(NOT($A320=$A319),IFERROR(IF(INDEX('40-15 SCALE LABEL INFO'!K$2:K$65,MATCH($A320,'40-15 SCALE LABEL INFO'!$A$2:$A$65,0))="","",INDEX('40-15 SCALE LABEL INFO'!K$2:K$65,MATCH($A320,'40-15 SCALE LABEL INFO'!$A$2:$A$65,0))),"not found"),IF(H319="not found","not found",IF(H319="","","ditto"))))</f>
        <v/>
      </c>
    </row>
    <row r="321" spans="1:8" x14ac:dyDescent="0.25">
      <c r="A321" s="770"/>
      <c r="B321" s="770"/>
      <c r="C321" s="770"/>
      <c r="D321" s="770"/>
      <c r="E321" s="778"/>
      <c r="F321" s="781" t="str">
        <f>IF($A321="","",IF(NOT($A321=$A320),IFERROR(IF(INDEX('40-15 SCALE LABEL INFO'!I$2:I$65,MATCH($A321,'40-15 SCALE LABEL INFO'!$A$2:$A$65,0))="","",INDEX('40-15 SCALE LABEL INFO'!I$2:I$65,MATCH($A321,'40-15 SCALE LABEL INFO'!$A$2:$A$65,0))),"not found"),IF(F320="not found","not found",IF(F320="","","ditto"))))</f>
        <v/>
      </c>
      <c r="G321" s="782" t="str">
        <f>IF($A321="","",IF(NOT($A321=$A320),IFERROR(IF(INDEX('40-15 SCALE LABEL INFO'!J$2:J$65,MATCH($A321,'40-15 SCALE LABEL INFO'!$A$2:$A$65,0))="","",INDEX('40-15 SCALE LABEL INFO'!J$2:J$65,MATCH($A321,'40-15 SCALE LABEL INFO'!$A$2:$A$65,0))),"not found"),IF(G320="not found","not found",IF(G320="","","ditto"))))</f>
        <v/>
      </c>
      <c r="H321" s="775" t="str">
        <f>IF($A321="","",IF(NOT($A321=$A320),IFERROR(IF(INDEX('40-15 SCALE LABEL INFO'!K$2:K$65,MATCH($A321,'40-15 SCALE LABEL INFO'!$A$2:$A$65,0))="","",INDEX('40-15 SCALE LABEL INFO'!K$2:K$65,MATCH($A321,'40-15 SCALE LABEL INFO'!$A$2:$A$65,0))),"not found"),IF(H320="not found","not found",IF(H320="","","ditto"))))</f>
        <v/>
      </c>
    </row>
    <row r="322" spans="1:8" x14ac:dyDescent="0.25">
      <c r="A322" s="770"/>
      <c r="B322" s="770"/>
      <c r="C322" s="770"/>
      <c r="D322" s="770"/>
      <c r="E322" s="778"/>
      <c r="F322" s="781" t="str">
        <f>IF($A322="","",IF(NOT($A322=$A321),IFERROR(IF(INDEX('40-15 SCALE LABEL INFO'!I$2:I$65,MATCH($A322,'40-15 SCALE LABEL INFO'!$A$2:$A$65,0))="","",INDEX('40-15 SCALE LABEL INFO'!I$2:I$65,MATCH($A322,'40-15 SCALE LABEL INFO'!$A$2:$A$65,0))),"not found"),IF(F321="not found","not found",IF(F321="","","ditto"))))</f>
        <v/>
      </c>
      <c r="G322" s="782" t="str">
        <f>IF($A322="","",IF(NOT($A322=$A321),IFERROR(IF(INDEX('40-15 SCALE LABEL INFO'!J$2:J$65,MATCH($A322,'40-15 SCALE LABEL INFO'!$A$2:$A$65,0))="","",INDEX('40-15 SCALE LABEL INFO'!J$2:J$65,MATCH($A322,'40-15 SCALE LABEL INFO'!$A$2:$A$65,0))),"not found"),IF(G321="not found","not found",IF(G321="","","ditto"))))</f>
        <v/>
      </c>
      <c r="H322" s="775" t="str">
        <f>IF($A322="","",IF(NOT($A322=$A321),IFERROR(IF(INDEX('40-15 SCALE LABEL INFO'!K$2:K$65,MATCH($A322,'40-15 SCALE LABEL INFO'!$A$2:$A$65,0))="","",INDEX('40-15 SCALE LABEL INFO'!K$2:K$65,MATCH($A322,'40-15 SCALE LABEL INFO'!$A$2:$A$65,0))),"not found"),IF(H321="not found","not found",IF(H321="","","ditto"))))</f>
        <v/>
      </c>
    </row>
    <row r="323" spans="1:8" x14ac:dyDescent="0.25">
      <c r="A323" s="770"/>
      <c r="B323" s="770"/>
      <c r="C323" s="770"/>
      <c r="D323" s="770"/>
      <c r="E323" s="778"/>
      <c r="F323" s="781" t="str">
        <f>IF($A323="","",IF(NOT($A323=$A322),IFERROR(IF(INDEX('40-15 SCALE LABEL INFO'!I$2:I$65,MATCH($A323,'40-15 SCALE LABEL INFO'!$A$2:$A$65,0))="","",INDEX('40-15 SCALE LABEL INFO'!I$2:I$65,MATCH($A323,'40-15 SCALE LABEL INFO'!$A$2:$A$65,0))),"not found"),IF(F322="not found","not found",IF(F322="","","ditto"))))</f>
        <v/>
      </c>
      <c r="G323" s="782" t="str">
        <f>IF($A323="","",IF(NOT($A323=$A322),IFERROR(IF(INDEX('40-15 SCALE LABEL INFO'!J$2:J$65,MATCH($A323,'40-15 SCALE LABEL INFO'!$A$2:$A$65,0))="","",INDEX('40-15 SCALE LABEL INFO'!J$2:J$65,MATCH($A323,'40-15 SCALE LABEL INFO'!$A$2:$A$65,0))),"not found"),IF(G322="not found","not found",IF(G322="","","ditto"))))</f>
        <v/>
      </c>
      <c r="H323" s="775" t="str">
        <f>IF($A323="","",IF(NOT($A323=$A322),IFERROR(IF(INDEX('40-15 SCALE LABEL INFO'!K$2:K$65,MATCH($A323,'40-15 SCALE LABEL INFO'!$A$2:$A$65,0))="","",INDEX('40-15 SCALE LABEL INFO'!K$2:K$65,MATCH($A323,'40-15 SCALE LABEL INFO'!$A$2:$A$65,0))),"not found"),IF(H322="not found","not found",IF(H322="","","ditto"))))</f>
        <v/>
      </c>
    </row>
    <row r="324" spans="1:8" x14ac:dyDescent="0.25">
      <c r="A324" s="770"/>
      <c r="B324" s="770"/>
      <c r="C324" s="770"/>
      <c r="D324" s="770"/>
      <c r="E324" s="778"/>
      <c r="F324" s="781" t="str">
        <f>IF($A324="","",IF(NOT($A324=$A323),IFERROR(IF(INDEX('40-15 SCALE LABEL INFO'!I$2:I$65,MATCH($A324,'40-15 SCALE LABEL INFO'!$A$2:$A$65,0))="","",INDEX('40-15 SCALE LABEL INFO'!I$2:I$65,MATCH($A324,'40-15 SCALE LABEL INFO'!$A$2:$A$65,0))),"not found"),IF(F323="not found","not found",IF(F323="","","ditto"))))</f>
        <v/>
      </c>
      <c r="G324" s="782" t="str">
        <f>IF($A324="","",IF(NOT($A324=$A323),IFERROR(IF(INDEX('40-15 SCALE LABEL INFO'!J$2:J$65,MATCH($A324,'40-15 SCALE LABEL INFO'!$A$2:$A$65,0))="","",INDEX('40-15 SCALE LABEL INFO'!J$2:J$65,MATCH($A324,'40-15 SCALE LABEL INFO'!$A$2:$A$65,0))),"not found"),IF(G323="not found","not found",IF(G323="","","ditto"))))</f>
        <v/>
      </c>
      <c r="H324" s="775" t="str">
        <f>IF($A324="","",IF(NOT($A324=$A323),IFERROR(IF(INDEX('40-15 SCALE LABEL INFO'!K$2:K$65,MATCH($A324,'40-15 SCALE LABEL INFO'!$A$2:$A$65,0))="","",INDEX('40-15 SCALE LABEL INFO'!K$2:K$65,MATCH($A324,'40-15 SCALE LABEL INFO'!$A$2:$A$65,0))),"not found"),IF(H323="not found","not found",IF(H323="","","ditto"))))</f>
        <v/>
      </c>
    </row>
    <row r="325" spans="1:8" x14ac:dyDescent="0.25">
      <c r="A325" s="770"/>
      <c r="B325" s="770"/>
      <c r="C325" s="770"/>
      <c r="D325" s="770"/>
      <c r="E325" s="778"/>
      <c r="F325" s="781" t="str">
        <f>IF($A325="","",IF(NOT($A325=$A324),IFERROR(IF(INDEX('40-15 SCALE LABEL INFO'!I$2:I$65,MATCH($A325,'40-15 SCALE LABEL INFO'!$A$2:$A$65,0))="","",INDEX('40-15 SCALE LABEL INFO'!I$2:I$65,MATCH($A325,'40-15 SCALE LABEL INFO'!$A$2:$A$65,0))),"not found"),IF(F324="not found","not found",IF(F324="","","ditto"))))</f>
        <v/>
      </c>
      <c r="G325" s="782" t="str">
        <f>IF($A325="","",IF(NOT($A325=$A324),IFERROR(IF(INDEX('40-15 SCALE LABEL INFO'!J$2:J$65,MATCH($A325,'40-15 SCALE LABEL INFO'!$A$2:$A$65,0))="","",INDEX('40-15 SCALE LABEL INFO'!J$2:J$65,MATCH($A325,'40-15 SCALE LABEL INFO'!$A$2:$A$65,0))),"not found"),IF(G324="not found","not found",IF(G324="","","ditto"))))</f>
        <v/>
      </c>
      <c r="H325" s="775" t="str">
        <f>IF($A325="","",IF(NOT($A325=$A324),IFERROR(IF(INDEX('40-15 SCALE LABEL INFO'!K$2:K$65,MATCH($A325,'40-15 SCALE LABEL INFO'!$A$2:$A$65,0))="","",INDEX('40-15 SCALE LABEL INFO'!K$2:K$65,MATCH($A325,'40-15 SCALE LABEL INFO'!$A$2:$A$65,0))),"not found"),IF(H324="not found","not found",IF(H324="","","ditto"))))</f>
        <v/>
      </c>
    </row>
    <row r="326" spans="1:8" x14ac:dyDescent="0.25">
      <c r="A326" s="770"/>
      <c r="B326" s="770"/>
      <c r="C326" s="770"/>
      <c r="D326" s="770"/>
      <c r="E326" s="778"/>
      <c r="F326" s="781" t="str">
        <f>IF($A326="","",IF(NOT($A326=$A325),IFERROR(IF(INDEX('40-15 SCALE LABEL INFO'!I$2:I$65,MATCH($A326,'40-15 SCALE LABEL INFO'!$A$2:$A$65,0))="","",INDEX('40-15 SCALE LABEL INFO'!I$2:I$65,MATCH($A326,'40-15 SCALE LABEL INFO'!$A$2:$A$65,0))),"not found"),IF(F325="not found","not found",IF(F325="","","ditto"))))</f>
        <v/>
      </c>
      <c r="G326" s="782" t="str">
        <f>IF($A326="","",IF(NOT($A326=$A325),IFERROR(IF(INDEX('40-15 SCALE LABEL INFO'!J$2:J$65,MATCH($A326,'40-15 SCALE LABEL INFO'!$A$2:$A$65,0))="","",INDEX('40-15 SCALE LABEL INFO'!J$2:J$65,MATCH($A326,'40-15 SCALE LABEL INFO'!$A$2:$A$65,0))),"not found"),IF(G325="not found","not found",IF(G325="","","ditto"))))</f>
        <v/>
      </c>
      <c r="H326" s="775" t="str">
        <f>IF($A326="","",IF(NOT($A326=$A325),IFERROR(IF(INDEX('40-15 SCALE LABEL INFO'!K$2:K$65,MATCH($A326,'40-15 SCALE LABEL INFO'!$A$2:$A$65,0))="","",INDEX('40-15 SCALE LABEL INFO'!K$2:K$65,MATCH($A326,'40-15 SCALE LABEL INFO'!$A$2:$A$65,0))),"not found"),IF(H325="not found","not found",IF(H325="","","ditto"))))</f>
        <v/>
      </c>
    </row>
    <row r="327" spans="1:8" x14ac:dyDescent="0.25">
      <c r="A327" s="770"/>
      <c r="B327" s="770"/>
      <c r="C327" s="770"/>
      <c r="D327" s="770"/>
      <c r="E327" s="778"/>
      <c r="F327" s="781" t="str">
        <f>IF($A327="","",IF(NOT($A327=$A326),IFERROR(IF(INDEX('40-15 SCALE LABEL INFO'!I$2:I$65,MATCH($A327,'40-15 SCALE LABEL INFO'!$A$2:$A$65,0))="","",INDEX('40-15 SCALE LABEL INFO'!I$2:I$65,MATCH($A327,'40-15 SCALE LABEL INFO'!$A$2:$A$65,0))),"not found"),IF(F326="not found","not found",IF(F326="","","ditto"))))</f>
        <v/>
      </c>
      <c r="G327" s="782" t="str">
        <f>IF($A327="","",IF(NOT($A327=$A326),IFERROR(IF(INDEX('40-15 SCALE LABEL INFO'!J$2:J$65,MATCH($A327,'40-15 SCALE LABEL INFO'!$A$2:$A$65,0))="","",INDEX('40-15 SCALE LABEL INFO'!J$2:J$65,MATCH($A327,'40-15 SCALE LABEL INFO'!$A$2:$A$65,0))),"not found"),IF(G326="not found","not found",IF(G326="","","ditto"))))</f>
        <v/>
      </c>
      <c r="H327" s="775" t="str">
        <f>IF($A327="","",IF(NOT($A327=$A326),IFERROR(IF(INDEX('40-15 SCALE LABEL INFO'!K$2:K$65,MATCH($A327,'40-15 SCALE LABEL INFO'!$A$2:$A$65,0))="","",INDEX('40-15 SCALE LABEL INFO'!K$2:K$65,MATCH($A327,'40-15 SCALE LABEL INFO'!$A$2:$A$65,0))),"not found"),IF(H326="not found","not found",IF(H326="","","ditto"))))</f>
        <v/>
      </c>
    </row>
    <row r="328" spans="1:8" x14ac:dyDescent="0.25">
      <c r="A328" s="770"/>
      <c r="B328" s="770"/>
      <c r="C328" s="770"/>
      <c r="D328" s="770"/>
      <c r="E328" s="778"/>
      <c r="F328" s="781" t="str">
        <f>IF($A328="","",IF(NOT($A328=$A327),IFERROR(IF(INDEX('40-15 SCALE LABEL INFO'!I$2:I$65,MATCH($A328,'40-15 SCALE LABEL INFO'!$A$2:$A$65,0))="","",INDEX('40-15 SCALE LABEL INFO'!I$2:I$65,MATCH($A328,'40-15 SCALE LABEL INFO'!$A$2:$A$65,0))),"not found"),IF(F327="not found","not found",IF(F327="","","ditto"))))</f>
        <v/>
      </c>
      <c r="G328" s="782" t="str">
        <f>IF($A328="","",IF(NOT($A328=$A327),IFERROR(IF(INDEX('40-15 SCALE LABEL INFO'!J$2:J$65,MATCH($A328,'40-15 SCALE LABEL INFO'!$A$2:$A$65,0))="","",INDEX('40-15 SCALE LABEL INFO'!J$2:J$65,MATCH($A328,'40-15 SCALE LABEL INFO'!$A$2:$A$65,0))),"not found"),IF(G327="not found","not found",IF(G327="","","ditto"))))</f>
        <v/>
      </c>
      <c r="H328" s="775" t="str">
        <f>IF($A328="","",IF(NOT($A328=$A327),IFERROR(IF(INDEX('40-15 SCALE LABEL INFO'!K$2:K$65,MATCH($A328,'40-15 SCALE LABEL INFO'!$A$2:$A$65,0))="","",INDEX('40-15 SCALE LABEL INFO'!K$2:K$65,MATCH($A328,'40-15 SCALE LABEL INFO'!$A$2:$A$65,0))),"not found"),IF(H327="not found","not found",IF(H327="","","ditto"))))</f>
        <v/>
      </c>
    </row>
    <row r="329" spans="1:8" x14ac:dyDescent="0.25">
      <c r="A329" s="770"/>
      <c r="B329" s="770"/>
      <c r="C329" s="770"/>
      <c r="D329" s="770"/>
      <c r="E329" s="778"/>
      <c r="F329" s="781" t="str">
        <f>IF($A329="","",IF(NOT($A329=$A328),IFERROR(IF(INDEX('40-15 SCALE LABEL INFO'!I$2:I$65,MATCH($A329,'40-15 SCALE LABEL INFO'!$A$2:$A$65,0))="","",INDEX('40-15 SCALE LABEL INFO'!I$2:I$65,MATCH($A329,'40-15 SCALE LABEL INFO'!$A$2:$A$65,0))),"not found"),IF(F328="not found","not found",IF(F328="","","ditto"))))</f>
        <v/>
      </c>
      <c r="G329" s="782" t="str">
        <f>IF($A329="","",IF(NOT($A329=$A328),IFERROR(IF(INDEX('40-15 SCALE LABEL INFO'!J$2:J$65,MATCH($A329,'40-15 SCALE LABEL INFO'!$A$2:$A$65,0))="","",INDEX('40-15 SCALE LABEL INFO'!J$2:J$65,MATCH($A329,'40-15 SCALE LABEL INFO'!$A$2:$A$65,0))),"not found"),IF(G328="not found","not found",IF(G328="","","ditto"))))</f>
        <v/>
      </c>
      <c r="H329" s="775" t="str">
        <f>IF($A329="","",IF(NOT($A329=$A328),IFERROR(IF(INDEX('40-15 SCALE LABEL INFO'!K$2:K$65,MATCH($A329,'40-15 SCALE LABEL INFO'!$A$2:$A$65,0))="","",INDEX('40-15 SCALE LABEL INFO'!K$2:K$65,MATCH($A329,'40-15 SCALE LABEL INFO'!$A$2:$A$65,0))),"not found"),IF(H328="not found","not found",IF(H328="","","ditto"))))</f>
        <v/>
      </c>
    </row>
    <row r="330" spans="1:8" x14ac:dyDescent="0.25">
      <c r="A330" s="770"/>
      <c r="B330" s="770"/>
      <c r="C330" s="770"/>
      <c r="D330" s="770"/>
      <c r="E330" s="778"/>
      <c r="F330" s="781" t="str">
        <f>IF($A330="","",IF(NOT($A330=$A329),IFERROR(IF(INDEX('40-15 SCALE LABEL INFO'!I$2:I$65,MATCH($A330,'40-15 SCALE LABEL INFO'!$A$2:$A$65,0))="","",INDEX('40-15 SCALE LABEL INFO'!I$2:I$65,MATCH($A330,'40-15 SCALE LABEL INFO'!$A$2:$A$65,0))),"not found"),IF(F329="not found","not found",IF(F329="","","ditto"))))</f>
        <v/>
      </c>
      <c r="G330" s="782" t="str">
        <f>IF($A330="","",IF(NOT($A330=$A329),IFERROR(IF(INDEX('40-15 SCALE LABEL INFO'!J$2:J$65,MATCH($A330,'40-15 SCALE LABEL INFO'!$A$2:$A$65,0))="","",INDEX('40-15 SCALE LABEL INFO'!J$2:J$65,MATCH($A330,'40-15 SCALE LABEL INFO'!$A$2:$A$65,0))),"not found"),IF(G329="not found","not found",IF(G329="","","ditto"))))</f>
        <v/>
      </c>
      <c r="H330" s="775" t="str">
        <f>IF($A330="","",IF(NOT($A330=$A329),IFERROR(IF(INDEX('40-15 SCALE LABEL INFO'!K$2:K$65,MATCH($A330,'40-15 SCALE LABEL INFO'!$A$2:$A$65,0))="","",INDEX('40-15 SCALE LABEL INFO'!K$2:K$65,MATCH($A330,'40-15 SCALE LABEL INFO'!$A$2:$A$65,0))),"not found"),IF(H329="not found","not found",IF(H329="","","ditto"))))</f>
        <v/>
      </c>
    </row>
    <row r="331" spans="1:8" x14ac:dyDescent="0.25">
      <c r="A331" s="770"/>
      <c r="B331" s="770"/>
      <c r="C331" s="770"/>
      <c r="D331" s="770"/>
      <c r="E331" s="778"/>
      <c r="F331" s="781" t="str">
        <f>IF($A331="","",IF(NOT($A331=$A330),IFERROR(IF(INDEX('40-15 SCALE LABEL INFO'!I$2:I$65,MATCH($A331,'40-15 SCALE LABEL INFO'!$A$2:$A$65,0))="","",INDEX('40-15 SCALE LABEL INFO'!I$2:I$65,MATCH($A331,'40-15 SCALE LABEL INFO'!$A$2:$A$65,0))),"not found"),IF(F330="not found","not found",IF(F330="","","ditto"))))</f>
        <v/>
      </c>
      <c r="G331" s="782" t="str">
        <f>IF($A331="","",IF(NOT($A331=$A330),IFERROR(IF(INDEX('40-15 SCALE LABEL INFO'!J$2:J$65,MATCH($A331,'40-15 SCALE LABEL INFO'!$A$2:$A$65,0))="","",INDEX('40-15 SCALE LABEL INFO'!J$2:J$65,MATCH($A331,'40-15 SCALE LABEL INFO'!$A$2:$A$65,0))),"not found"),IF(G330="not found","not found",IF(G330="","","ditto"))))</f>
        <v/>
      </c>
      <c r="H331" s="775" t="str">
        <f>IF($A331="","",IF(NOT($A331=$A330),IFERROR(IF(INDEX('40-15 SCALE LABEL INFO'!K$2:K$65,MATCH($A331,'40-15 SCALE LABEL INFO'!$A$2:$A$65,0))="","",INDEX('40-15 SCALE LABEL INFO'!K$2:K$65,MATCH($A331,'40-15 SCALE LABEL INFO'!$A$2:$A$65,0))),"not found"),IF(H330="not found","not found",IF(H330="","","ditto"))))</f>
        <v/>
      </c>
    </row>
    <row r="332" spans="1:8" x14ac:dyDescent="0.25">
      <c r="A332" s="770"/>
      <c r="B332" s="770"/>
      <c r="C332" s="770"/>
      <c r="D332" s="770"/>
      <c r="E332" s="778"/>
      <c r="F332" s="781" t="str">
        <f>IF($A332="","",IF(NOT($A332=$A331),IFERROR(IF(INDEX('40-15 SCALE LABEL INFO'!I$2:I$65,MATCH($A332,'40-15 SCALE LABEL INFO'!$A$2:$A$65,0))="","",INDEX('40-15 SCALE LABEL INFO'!I$2:I$65,MATCH($A332,'40-15 SCALE LABEL INFO'!$A$2:$A$65,0))),"not found"),IF(F331="not found","not found",IF(F331="","","ditto"))))</f>
        <v/>
      </c>
      <c r="G332" s="782" t="str">
        <f>IF($A332="","",IF(NOT($A332=$A331),IFERROR(IF(INDEX('40-15 SCALE LABEL INFO'!J$2:J$65,MATCH($A332,'40-15 SCALE LABEL INFO'!$A$2:$A$65,0))="","",INDEX('40-15 SCALE LABEL INFO'!J$2:J$65,MATCH($A332,'40-15 SCALE LABEL INFO'!$A$2:$A$65,0))),"not found"),IF(G331="not found","not found",IF(G331="","","ditto"))))</f>
        <v/>
      </c>
      <c r="H332" s="775" t="str">
        <f>IF($A332="","",IF(NOT($A332=$A331),IFERROR(IF(INDEX('40-15 SCALE LABEL INFO'!K$2:K$65,MATCH($A332,'40-15 SCALE LABEL INFO'!$A$2:$A$65,0))="","",INDEX('40-15 SCALE LABEL INFO'!K$2:K$65,MATCH($A332,'40-15 SCALE LABEL INFO'!$A$2:$A$65,0))),"not found"),IF(H331="not found","not found",IF(H331="","","ditto"))))</f>
        <v/>
      </c>
    </row>
    <row r="333" spans="1:8" x14ac:dyDescent="0.25">
      <c r="A333" s="770"/>
      <c r="B333" s="770"/>
      <c r="C333" s="770"/>
      <c r="D333" s="770"/>
      <c r="E333" s="778"/>
      <c r="F333" s="781" t="str">
        <f>IF($A333="","",IF(NOT($A333=$A332),IFERROR(IF(INDEX('40-15 SCALE LABEL INFO'!I$2:I$65,MATCH($A333,'40-15 SCALE LABEL INFO'!$A$2:$A$65,0))="","",INDEX('40-15 SCALE LABEL INFO'!I$2:I$65,MATCH($A333,'40-15 SCALE LABEL INFO'!$A$2:$A$65,0))),"not found"),IF(F332="not found","not found",IF(F332="","","ditto"))))</f>
        <v/>
      </c>
      <c r="G333" s="782" t="str">
        <f>IF($A333="","",IF(NOT($A333=$A332),IFERROR(IF(INDEX('40-15 SCALE LABEL INFO'!J$2:J$65,MATCH($A333,'40-15 SCALE LABEL INFO'!$A$2:$A$65,0))="","",INDEX('40-15 SCALE LABEL INFO'!J$2:J$65,MATCH($A333,'40-15 SCALE LABEL INFO'!$A$2:$A$65,0))),"not found"),IF(G332="not found","not found",IF(G332="","","ditto"))))</f>
        <v/>
      </c>
      <c r="H333" s="775" t="str">
        <f>IF($A333="","",IF(NOT($A333=$A332),IFERROR(IF(INDEX('40-15 SCALE LABEL INFO'!K$2:K$65,MATCH($A333,'40-15 SCALE LABEL INFO'!$A$2:$A$65,0))="","",INDEX('40-15 SCALE LABEL INFO'!K$2:K$65,MATCH($A333,'40-15 SCALE LABEL INFO'!$A$2:$A$65,0))),"not found"),IF(H332="not found","not found",IF(H332="","","ditto"))))</f>
        <v/>
      </c>
    </row>
    <row r="334" spans="1:8" x14ac:dyDescent="0.25">
      <c r="A334" s="770"/>
      <c r="B334" s="770"/>
      <c r="C334" s="770"/>
      <c r="D334" s="770"/>
      <c r="E334" s="778"/>
      <c r="F334" s="781" t="str">
        <f>IF($A334="","",IF(NOT($A334=$A333),IFERROR(IF(INDEX('40-15 SCALE LABEL INFO'!I$2:I$65,MATCH($A334,'40-15 SCALE LABEL INFO'!$A$2:$A$65,0))="","",INDEX('40-15 SCALE LABEL INFO'!I$2:I$65,MATCH($A334,'40-15 SCALE LABEL INFO'!$A$2:$A$65,0))),"not found"),IF(F333="not found","not found",IF(F333="","","ditto"))))</f>
        <v/>
      </c>
      <c r="G334" s="782" t="str">
        <f>IF($A334="","",IF(NOT($A334=$A333),IFERROR(IF(INDEX('40-15 SCALE LABEL INFO'!J$2:J$65,MATCH($A334,'40-15 SCALE LABEL INFO'!$A$2:$A$65,0))="","",INDEX('40-15 SCALE LABEL INFO'!J$2:J$65,MATCH($A334,'40-15 SCALE LABEL INFO'!$A$2:$A$65,0))),"not found"),IF(G333="not found","not found",IF(G333="","","ditto"))))</f>
        <v/>
      </c>
      <c r="H334" s="775" t="str">
        <f>IF($A334="","",IF(NOT($A334=$A333),IFERROR(IF(INDEX('40-15 SCALE LABEL INFO'!K$2:K$65,MATCH($A334,'40-15 SCALE LABEL INFO'!$A$2:$A$65,0))="","",INDEX('40-15 SCALE LABEL INFO'!K$2:K$65,MATCH($A334,'40-15 SCALE LABEL INFO'!$A$2:$A$65,0))),"not found"),IF(H333="not found","not found",IF(H333="","","ditto"))))</f>
        <v/>
      </c>
    </row>
    <row r="335" spans="1:8" x14ac:dyDescent="0.25">
      <c r="A335" s="770"/>
      <c r="B335" s="770"/>
      <c r="C335" s="770"/>
      <c r="D335" s="770"/>
      <c r="E335" s="778"/>
      <c r="F335" s="781" t="str">
        <f>IF($A335="","",IF(NOT($A335=$A334),IFERROR(IF(INDEX('40-15 SCALE LABEL INFO'!I$2:I$65,MATCH($A335,'40-15 SCALE LABEL INFO'!$A$2:$A$65,0))="","",INDEX('40-15 SCALE LABEL INFO'!I$2:I$65,MATCH($A335,'40-15 SCALE LABEL INFO'!$A$2:$A$65,0))),"not found"),IF(F334="not found","not found",IF(F334="","","ditto"))))</f>
        <v/>
      </c>
      <c r="G335" s="782" t="str">
        <f>IF($A335="","",IF(NOT($A335=$A334),IFERROR(IF(INDEX('40-15 SCALE LABEL INFO'!J$2:J$65,MATCH($A335,'40-15 SCALE LABEL INFO'!$A$2:$A$65,0))="","",INDEX('40-15 SCALE LABEL INFO'!J$2:J$65,MATCH($A335,'40-15 SCALE LABEL INFO'!$A$2:$A$65,0))),"not found"),IF(G334="not found","not found",IF(G334="","","ditto"))))</f>
        <v/>
      </c>
      <c r="H335" s="775" t="str">
        <f>IF($A335="","",IF(NOT($A335=$A334),IFERROR(IF(INDEX('40-15 SCALE LABEL INFO'!K$2:K$65,MATCH($A335,'40-15 SCALE LABEL INFO'!$A$2:$A$65,0))="","",INDEX('40-15 SCALE LABEL INFO'!K$2:K$65,MATCH($A335,'40-15 SCALE LABEL INFO'!$A$2:$A$65,0))),"not found"),IF(H334="not found","not found",IF(H334="","","ditto"))))</f>
        <v/>
      </c>
    </row>
    <row r="336" spans="1:8" x14ac:dyDescent="0.25">
      <c r="A336" s="770"/>
      <c r="B336" s="770"/>
      <c r="C336" s="770"/>
      <c r="D336" s="770"/>
      <c r="E336" s="778"/>
      <c r="F336" s="781" t="str">
        <f>IF($A336="","",IF(NOT($A336=$A335),IFERROR(IF(INDEX('40-15 SCALE LABEL INFO'!I$2:I$65,MATCH($A336,'40-15 SCALE LABEL INFO'!$A$2:$A$65,0))="","",INDEX('40-15 SCALE LABEL INFO'!I$2:I$65,MATCH($A336,'40-15 SCALE LABEL INFO'!$A$2:$A$65,0))),"not found"),IF(F335="not found","not found",IF(F335="","","ditto"))))</f>
        <v/>
      </c>
      <c r="G336" s="782" t="str">
        <f>IF($A336="","",IF(NOT($A336=$A335),IFERROR(IF(INDEX('40-15 SCALE LABEL INFO'!J$2:J$65,MATCH($A336,'40-15 SCALE LABEL INFO'!$A$2:$A$65,0))="","",INDEX('40-15 SCALE LABEL INFO'!J$2:J$65,MATCH($A336,'40-15 SCALE LABEL INFO'!$A$2:$A$65,0))),"not found"),IF(G335="not found","not found",IF(G335="","","ditto"))))</f>
        <v/>
      </c>
      <c r="H336" s="775" t="str">
        <f>IF($A336="","",IF(NOT($A336=$A335),IFERROR(IF(INDEX('40-15 SCALE LABEL INFO'!K$2:K$65,MATCH($A336,'40-15 SCALE LABEL INFO'!$A$2:$A$65,0))="","",INDEX('40-15 SCALE LABEL INFO'!K$2:K$65,MATCH($A336,'40-15 SCALE LABEL INFO'!$A$2:$A$65,0))),"not found"),IF(H335="not found","not found",IF(H335="","","ditto"))))</f>
        <v/>
      </c>
    </row>
    <row r="337" spans="1:8" x14ac:dyDescent="0.25">
      <c r="A337" s="770"/>
      <c r="B337" s="770"/>
      <c r="C337" s="770"/>
      <c r="D337" s="770"/>
      <c r="E337" s="778"/>
      <c r="F337" s="781" t="str">
        <f>IF($A337="","",IF(NOT($A337=$A336),IFERROR(IF(INDEX('40-15 SCALE LABEL INFO'!I$2:I$65,MATCH($A337,'40-15 SCALE LABEL INFO'!$A$2:$A$65,0))="","",INDEX('40-15 SCALE LABEL INFO'!I$2:I$65,MATCH($A337,'40-15 SCALE LABEL INFO'!$A$2:$A$65,0))),"not found"),IF(F336="not found","not found",IF(F336="","","ditto"))))</f>
        <v/>
      </c>
      <c r="G337" s="782" t="str">
        <f>IF($A337="","",IF(NOT($A337=$A336),IFERROR(IF(INDEX('40-15 SCALE LABEL INFO'!J$2:J$65,MATCH($A337,'40-15 SCALE LABEL INFO'!$A$2:$A$65,0))="","",INDEX('40-15 SCALE LABEL INFO'!J$2:J$65,MATCH($A337,'40-15 SCALE LABEL INFO'!$A$2:$A$65,0))),"not found"),IF(G336="not found","not found",IF(G336="","","ditto"))))</f>
        <v/>
      </c>
      <c r="H337" s="775" t="str">
        <f>IF($A337="","",IF(NOT($A337=$A336),IFERROR(IF(INDEX('40-15 SCALE LABEL INFO'!K$2:K$65,MATCH($A337,'40-15 SCALE LABEL INFO'!$A$2:$A$65,0))="","",INDEX('40-15 SCALE LABEL INFO'!K$2:K$65,MATCH($A337,'40-15 SCALE LABEL INFO'!$A$2:$A$65,0))),"not found"),IF(H336="not found","not found",IF(H336="","","ditto"))))</f>
        <v/>
      </c>
    </row>
    <row r="338" spans="1:8" x14ac:dyDescent="0.25">
      <c r="A338" s="770"/>
      <c r="B338" s="770"/>
      <c r="C338" s="770"/>
      <c r="D338" s="770"/>
      <c r="E338" s="778"/>
      <c r="F338" s="781" t="str">
        <f>IF($A338="","",IF(NOT($A338=$A337),IFERROR(IF(INDEX('40-15 SCALE LABEL INFO'!I$2:I$65,MATCH($A338,'40-15 SCALE LABEL INFO'!$A$2:$A$65,0))="","",INDEX('40-15 SCALE LABEL INFO'!I$2:I$65,MATCH($A338,'40-15 SCALE LABEL INFO'!$A$2:$A$65,0))),"not found"),IF(F337="not found","not found",IF(F337="","","ditto"))))</f>
        <v/>
      </c>
      <c r="G338" s="782" t="str">
        <f>IF($A338="","",IF(NOT($A338=$A337),IFERROR(IF(INDEX('40-15 SCALE LABEL INFO'!J$2:J$65,MATCH($A338,'40-15 SCALE LABEL INFO'!$A$2:$A$65,0))="","",INDEX('40-15 SCALE LABEL INFO'!J$2:J$65,MATCH($A338,'40-15 SCALE LABEL INFO'!$A$2:$A$65,0))),"not found"),IF(G337="not found","not found",IF(G337="","","ditto"))))</f>
        <v/>
      </c>
      <c r="H338" s="775" t="str">
        <f>IF($A338="","",IF(NOT($A338=$A337),IFERROR(IF(INDEX('40-15 SCALE LABEL INFO'!K$2:K$65,MATCH($A338,'40-15 SCALE LABEL INFO'!$A$2:$A$65,0))="","",INDEX('40-15 SCALE LABEL INFO'!K$2:K$65,MATCH($A338,'40-15 SCALE LABEL INFO'!$A$2:$A$65,0))),"not found"),IF(H337="not found","not found",IF(H337="","","ditto"))))</f>
        <v/>
      </c>
    </row>
    <row r="339" spans="1:8" x14ac:dyDescent="0.25">
      <c r="A339" s="770"/>
      <c r="B339" s="770"/>
      <c r="C339" s="770"/>
      <c r="D339" s="770"/>
      <c r="E339" s="778"/>
      <c r="F339" s="781" t="str">
        <f>IF($A339="","",IF(NOT($A339=$A338),IFERROR(IF(INDEX('40-15 SCALE LABEL INFO'!I$2:I$65,MATCH($A339,'40-15 SCALE LABEL INFO'!$A$2:$A$65,0))="","",INDEX('40-15 SCALE LABEL INFO'!I$2:I$65,MATCH($A339,'40-15 SCALE LABEL INFO'!$A$2:$A$65,0))),"not found"),IF(F338="not found","not found",IF(F338="","","ditto"))))</f>
        <v/>
      </c>
      <c r="G339" s="782" t="str">
        <f>IF($A339="","",IF(NOT($A339=$A338),IFERROR(IF(INDEX('40-15 SCALE LABEL INFO'!J$2:J$65,MATCH($A339,'40-15 SCALE LABEL INFO'!$A$2:$A$65,0))="","",INDEX('40-15 SCALE LABEL INFO'!J$2:J$65,MATCH($A339,'40-15 SCALE LABEL INFO'!$A$2:$A$65,0))),"not found"),IF(G338="not found","not found",IF(G338="","","ditto"))))</f>
        <v/>
      </c>
      <c r="H339" s="775" t="str">
        <f>IF($A339="","",IF(NOT($A339=$A338),IFERROR(IF(INDEX('40-15 SCALE LABEL INFO'!K$2:K$65,MATCH($A339,'40-15 SCALE LABEL INFO'!$A$2:$A$65,0))="","",INDEX('40-15 SCALE LABEL INFO'!K$2:K$65,MATCH($A339,'40-15 SCALE LABEL INFO'!$A$2:$A$65,0))),"not found"),IF(H338="not found","not found",IF(H338="","","ditto"))))</f>
        <v/>
      </c>
    </row>
    <row r="340" spans="1:8" x14ac:dyDescent="0.25">
      <c r="A340" s="770"/>
      <c r="B340" s="770"/>
      <c r="C340" s="770"/>
      <c r="D340" s="770"/>
      <c r="E340" s="778"/>
      <c r="F340" s="781" t="str">
        <f>IF($A340="","",IF(NOT($A340=$A339),IFERROR(IF(INDEX('40-15 SCALE LABEL INFO'!I$2:I$65,MATCH($A340,'40-15 SCALE LABEL INFO'!$A$2:$A$65,0))="","",INDEX('40-15 SCALE LABEL INFO'!I$2:I$65,MATCH($A340,'40-15 SCALE LABEL INFO'!$A$2:$A$65,0))),"not found"),IF(F339="not found","not found",IF(F339="","","ditto"))))</f>
        <v/>
      </c>
      <c r="G340" s="782" t="str">
        <f>IF($A340="","",IF(NOT($A340=$A339),IFERROR(IF(INDEX('40-15 SCALE LABEL INFO'!J$2:J$65,MATCH($A340,'40-15 SCALE LABEL INFO'!$A$2:$A$65,0))="","",INDEX('40-15 SCALE LABEL INFO'!J$2:J$65,MATCH($A340,'40-15 SCALE LABEL INFO'!$A$2:$A$65,0))),"not found"),IF(G339="not found","not found",IF(G339="","","ditto"))))</f>
        <v/>
      </c>
      <c r="H340" s="775" t="str">
        <f>IF($A340="","",IF(NOT($A340=$A339),IFERROR(IF(INDEX('40-15 SCALE LABEL INFO'!K$2:K$65,MATCH($A340,'40-15 SCALE LABEL INFO'!$A$2:$A$65,0))="","",INDEX('40-15 SCALE LABEL INFO'!K$2:K$65,MATCH($A340,'40-15 SCALE LABEL INFO'!$A$2:$A$65,0))),"not found"),IF(H339="not found","not found",IF(H339="","","ditto"))))</f>
        <v/>
      </c>
    </row>
    <row r="341" spans="1:8" x14ac:dyDescent="0.25">
      <c r="A341" s="770"/>
      <c r="B341" s="770"/>
      <c r="C341" s="770"/>
      <c r="D341" s="770"/>
      <c r="E341" s="778"/>
      <c r="F341" s="781" t="str">
        <f>IF($A341="","",IF(NOT($A341=$A340),IFERROR(IF(INDEX('40-15 SCALE LABEL INFO'!I$2:I$65,MATCH($A341,'40-15 SCALE LABEL INFO'!$A$2:$A$65,0))="","",INDEX('40-15 SCALE LABEL INFO'!I$2:I$65,MATCH($A341,'40-15 SCALE LABEL INFO'!$A$2:$A$65,0))),"not found"),IF(F340="not found","not found",IF(F340="","","ditto"))))</f>
        <v/>
      </c>
      <c r="G341" s="782" t="str">
        <f>IF($A341="","",IF(NOT($A341=$A340),IFERROR(IF(INDEX('40-15 SCALE LABEL INFO'!J$2:J$65,MATCH($A341,'40-15 SCALE LABEL INFO'!$A$2:$A$65,0))="","",INDEX('40-15 SCALE LABEL INFO'!J$2:J$65,MATCH($A341,'40-15 SCALE LABEL INFO'!$A$2:$A$65,0))),"not found"),IF(G340="not found","not found",IF(G340="","","ditto"))))</f>
        <v/>
      </c>
      <c r="H341" s="775" t="str">
        <f>IF($A341="","",IF(NOT($A341=$A340),IFERROR(IF(INDEX('40-15 SCALE LABEL INFO'!K$2:K$65,MATCH($A341,'40-15 SCALE LABEL INFO'!$A$2:$A$65,0))="","",INDEX('40-15 SCALE LABEL INFO'!K$2:K$65,MATCH($A341,'40-15 SCALE LABEL INFO'!$A$2:$A$65,0))),"not found"),IF(H340="not found","not found",IF(H340="","","ditto"))))</f>
        <v/>
      </c>
    </row>
    <row r="342" spans="1:8" x14ac:dyDescent="0.25">
      <c r="A342" s="770"/>
      <c r="B342" s="770"/>
      <c r="C342" s="770"/>
      <c r="D342" s="770"/>
      <c r="E342" s="778"/>
      <c r="F342" s="781" t="str">
        <f>IF($A342="","",IF(NOT($A342=$A341),IFERROR(IF(INDEX('40-15 SCALE LABEL INFO'!I$2:I$65,MATCH($A342,'40-15 SCALE LABEL INFO'!$A$2:$A$65,0))="","",INDEX('40-15 SCALE LABEL INFO'!I$2:I$65,MATCH($A342,'40-15 SCALE LABEL INFO'!$A$2:$A$65,0))),"not found"),IF(F341="not found","not found",IF(F341="","","ditto"))))</f>
        <v/>
      </c>
      <c r="G342" s="782" t="str">
        <f>IF($A342="","",IF(NOT($A342=$A341),IFERROR(IF(INDEX('40-15 SCALE LABEL INFO'!J$2:J$65,MATCH($A342,'40-15 SCALE LABEL INFO'!$A$2:$A$65,0))="","",INDEX('40-15 SCALE LABEL INFO'!J$2:J$65,MATCH($A342,'40-15 SCALE LABEL INFO'!$A$2:$A$65,0))),"not found"),IF(G341="not found","not found",IF(G341="","","ditto"))))</f>
        <v/>
      </c>
      <c r="H342" s="775" t="str">
        <f>IF($A342="","",IF(NOT($A342=$A341),IFERROR(IF(INDEX('40-15 SCALE LABEL INFO'!K$2:K$65,MATCH($A342,'40-15 SCALE LABEL INFO'!$A$2:$A$65,0))="","",INDEX('40-15 SCALE LABEL INFO'!K$2:K$65,MATCH($A342,'40-15 SCALE LABEL INFO'!$A$2:$A$65,0))),"not found"),IF(H341="not found","not found",IF(H341="","","ditto"))))</f>
        <v/>
      </c>
    </row>
    <row r="343" spans="1:8" x14ac:dyDescent="0.25">
      <c r="A343" s="770"/>
      <c r="B343" s="770"/>
      <c r="C343" s="770"/>
      <c r="D343" s="770"/>
      <c r="E343" s="778"/>
      <c r="F343" s="781" t="str">
        <f>IF($A343="","",IF(NOT($A343=$A342),IFERROR(IF(INDEX('40-15 SCALE LABEL INFO'!I$2:I$65,MATCH($A343,'40-15 SCALE LABEL INFO'!$A$2:$A$65,0))="","",INDEX('40-15 SCALE LABEL INFO'!I$2:I$65,MATCH($A343,'40-15 SCALE LABEL INFO'!$A$2:$A$65,0))),"not found"),IF(F342="not found","not found",IF(F342="","","ditto"))))</f>
        <v/>
      </c>
      <c r="G343" s="782" t="str">
        <f>IF($A343="","",IF(NOT($A343=$A342),IFERROR(IF(INDEX('40-15 SCALE LABEL INFO'!J$2:J$65,MATCH($A343,'40-15 SCALE LABEL INFO'!$A$2:$A$65,0))="","",INDEX('40-15 SCALE LABEL INFO'!J$2:J$65,MATCH($A343,'40-15 SCALE LABEL INFO'!$A$2:$A$65,0))),"not found"),IF(G342="not found","not found",IF(G342="","","ditto"))))</f>
        <v/>
      </c>
      <c r="H343" s="775" t="str">
        <f>IF($A343="","",IF(NOT($A343=$A342),IFERROR(IF(INDEX('40-15 SCALE LABEL INFO'!K$2:K$65,MATCH($A343,'40-15 SCALE LABEL INFO'!$A$2:$A$65,0))="","",INDEX('40-15 SCALE LABEL INFO'!K$2:K$65,MATCH($A343,'40-15 SCALE LABEL INFO'!$A$2:$A$65,0))),"not found"),IF(H342="not found","not found",IF(H342="","","ditto"))))</f>
        <v/>
      </c>
    </row>
    <row r="344" spans="1:8" x14ac:dyDescent="0.25">
      <c r="A344" s="770"/>
      <c r="B344" s="770"/>
      <c r="C344" s="770"/>
      <c r="D344" s="770"/>
      <c r="E344" s="778"/>
      <c r="F344" s="781" t="str">
        <f>IF($A344="","",IF(NOT($A344=$A343),IFERROR(IF(INDEX('40-15 SCALE LABEL INFO'!I$2:I$65,MATCH($A344,'40-15 SCALE LABEL INFO'!$A$2:$A$65,0))="","",INDEX('40-15 SCALE LABEL INFO'!I$2:I$65,MATCH($A344,'40-15 SCALE LABEL INFO'!$A$2:$A$65,0))),"not found"),IF(F343="not found","not found",IF(F343="","","ditto"))))</f>
        <v/>
      </c>
      <c r="G344" s="782" t="str">
        <f>IF($A344="","",IF(NOT($A344=$A343),IFERROR(IF(INDEX('40-15 SCALE LABEL INFO'!J$2:J$65,MATCH($A344,'40-15 SCALE LABEL INFO'!$A$2:$A$65,0))="","",INDEX('40-15 SCALE LABEL INFO'!J$2:J$65,MATCH($A344,'40-15 SCALE LABEL INFO'!$A$2:$A$65,0))),"not found"),IF(G343="not found","not found",IF(G343="","","ditto"))))</f>
        <v/>
      </c>
      <c r="H344" s="775" t="str">
        <f>IF($A344="","",IF(NOT($A344=$A343),IFERROR(IF(INDEX('40-15 SCALE LABEL INFO'!K$2:K$65,MATCH($A344,'40-15 SCALE LABEL INFO'!$A$2:$A$65,0))="","",INDEX('40-15 SCALE LABEL INFO'!K$2:K$65,MATCH($A344,'40-15 SCALE LABEL INFO'!$A$2:$A$65,0))),"not found"),IF(H343="not found","not found",IF(H343="","","ditto"))))</f>
        <v/>
      </c>
    </row>
    <row r="345" spans="1:8" x14ac:dyDescent="0.25">
      <c r="A345" s="770"/>
      <c r="B345" s="770"/>
      <c r="C345" s="770"/>
      <c r="D345" s="770"/>
      <c r="E345" s="778"/>
      <c r="F345" s="781" t="str">
        <f>IF($A345="","",IF(NOT($A345=$A344),IFERROR(IF(INDEX('40-15 SCALE LABEL INFO'!I$2:I$65,MATCH($A345,'40-15 SCALE LABEL INFO'!$A$2:$A$65,0))="","",INDEX('40-15 SCALE LABEL INFO'!I$2:I$65,MATCH($A345,'40-15 SCALE LABEL INFO'!$A$2:$A$65,0))),"not found"),IF(F344="not found","not found",IF(F344="","","ditto"))))</f>
        <v/>
      </c>
      <c r="G345" s="782" t="str">
        <f>IF($A345="","",IF(NOT($A345=$A344),IFERROR(IF(INDEX('40-15 SCALE LABEL INFO'!J$2:J$65,MATCH($A345,'40-15 SCALE LABEL INFO'!$A$2:$A$65,0))="","",INDEX('40-15 SCALE LABEL INFO'!J$2:J$65,MATCH($A345,'40-15 SCALE LABEL INFO'!$A$2:$A$65,0))),"not found"),IF(G344="not found","not found",IF(G344="","","ditto"))))</f>
        <v/>
      </c>
      <c r="H345" s="775" t="str">
        <f>IF($A345="","",IF(NOT($A345=$A344),IFERROR(IF(INDEX('40-15 SCALE LABEL INFO'!K$2:K$65,MATCH($A345,'40-15 SCALE LABEL INFO'!$A$2:$A$65,0))="","",INDEX('40-15 SCALE LABEL INFO'!K$2:K$65,MATCH($A345,'40-15 SCALE LABEL INFO'!$A$2:$A$65,0))),"not found"),IF(H344="not found","not found",IF(H344="","","ditto"))))</f>
        <v/>
      </c>
    </row>
    <row r="346" spans="1:8" x14ac:dyDescent="0.25">
      <c r="A346" s="770"/>
      <c r="B346" s="770"/>
      <c r="C346" s="770"/>
      <c r="D346" s="770"/>
      <c r="E346" s="778"/>
      <c r="F346" s="781" t="str">
        <f>IF($A346="","",IF(NOT($A346=$A345),IFERROR(IF(INDEX('40-15 SCALE LABEL INFO'!I$2:I$65,MATCH($A346,'40-15 SCALE LABEL INFO'!$A$2:$A$65,0))="","",INDEX('40-15 SCALE LABEL INFO'!I$2:I$65,MATCH($A346,'40-15 SCALE LABEL INFO'!$A$2:$A$65,0))),"not found"),IF(F345="not found","not found",IF(F345="","","ditto"))))</f>
        <v/>
      </c>
      <c r="G346" s="782" t="str">
        <f>IF($A346="","",IF(NOT($A346=$A345),IFERROR(IF(INDEX('40-15 SCALE LABEL INFO'!J$2:J$65,MATCH($A346,'40-15 SCALE LABEL INFO'!$A$2:$A$65,0))="","",INDEX('40-15 SCALE LABEL INFO'!J$2:J$65,MATCH($A346,'40-15 SCALE LABEL INFO'!$A$2:$A$65,0))),"not found"),IF(G345="not found","not found",IF(G345="","","ditto"))))</f>
        <v/>
      </c>
      <c r="H346" s="775" t="str">
        <f>IF($A346="","",IF(NOT($A346=$A345),IFERROR(IF(INDEX('40-15 SCALE LABEL INFO'!K$2:K$65,MATCH($A346,'40-15 SCALE LABEL INFO'!$A$2:$A$65,0))="","",INDEX('40-15 SCALE LABEL INFO'!K$2:K$65,MATCH($A346,'40-15 SCALE LABEL INFO'!$A$2:$A$65,0))),"not found"),IF(H345="not found","not found",IF(H345="","","ditto"))))</f>
        <v/>
      </c>
    </row>
    <row r="347" spans="1:8" x14ac:dyDescent="0.25">
      <c r="A347" s="770"/>
      <c r="B347" s="770"/>
      <c r="C347" s="770"/>
      <c r="D347" s="770"/>
      <c r="E347" s="778"/>
      <c r="F347" s="781" t="str">
        <f>IF($A347="","",IF(NOT($A347=$A346),IFERROR(IF(INDEX('40-15 SCALE LABEL INFO'!I$2:I$65,MATCH($A347,'40-15 SCALE LABEL INFO'!$A$2:$A$65,0))="","",INDEX('40-15 SCALE LABEL INFO'!I$2:I$65,MATCH($A347,'40-15 SCALE LABEL INFO'!$A$2:$A$65,0))),"not found"),IF(F346="not found","not found",IF(F346="","","ditto"))))</f>
        <v/>
      </c>
      <c r="G347" s="782" t="str">
        <f>IF($A347="","",IF(NOT($A347=$A346),IFERROR(IF(INDEX('40-15 SCALE LABEL INFO'!J$2:J$65,MATCH($A347,'40-15 SCALE LABEL INFO'!$A$2:$A$65,0))="","",INDEX('40-15 SCALE LABEL INFO'!J$2:J$65,MATCH($A347,'40-15 SCALE LABEL INFO'!$A$2:$A$65,0))),"not found"),IF(G346="not found","not found",IF(G346="","","ditto"))))</f>
        <v/>
      </c>
      <c r="H347" s="775" t="str">
        <f>IF($A347="","",IF(NOT($A347=$A346),IFERROR(IF(INDEX('40-15 SCALE LABEL INFO'!K$2:K$65,MATCH($A347,'40-15 SCALE LABEL INFO'!$A$2:$A$65,0))="","",INDEX('40-15 SCALE LABEL INFO'!K$2:K$65,MATCH($A347,'40-15 SCALE LABEL INFO'!$A$2:$A$65,0))),"not found"),IF(H346="not found","not found",IF(H346="","","ditto"))))</f>
        <v/>
      </c>
    </row>
    <row r="348" spans="1:8" x14ac:dyDescent="0.25">
      <c r="A348" s="770"/>
      <c r="B348" s="770"/>
      <c r="C348" s="770"/>
      <c r="D348" s="770"/>
      <c r="E348" s="778"/>
      <c r="F348" s="781" t="str">
        <f>IF($A348="","",IF(NOT($A348=$A347),IFERROR(IF(INDEX('40-15 SCALE LABEL INFO'!I$2:I$65,MATCH($A348,'40-15 SCALE LABEL INFO'!$A$2:$A$65,0))="","",INDEX('40-15 SCALE LABEL INFO'!I$2:I$65,MATCH($A348,'40-15 SCALE LABEL INFO'!$A$2:$A$65,0))),"not found"),IF(F347="not found","not found",IF(F347="","","ditto"))))</f>
        <v/>
      </c>
      <c r="G348" s="782" t="str">
        <f>IF($A348="","",IF(NOT($A348=$A347),IFERROR(IF(INDEX('40-15 SCALE LABEL INFO'!J$2:J$65,MATCH($A348,'40-15 SCALE LABEL INFO'!$A$2:$A$65,0))="","",INDEX('40-15 SCALE LABEL INFO'!J$2:J$65,MATCH($A348,'40-15 SCALE LABEL INFO'!$A$2:$A$65,0))),"not found"),IF(G347="not found","not found",IF(G347="","","ditto"))))</f>
        <v/>
      </c>
      <c r="H348" s="775" t="str">
        <f>IF($A348="","",IF(NOT($A348=$A347),IFERROR(IF(INDEX('40-15 SCALE LABEL INFO'!K$2:K$65,MATCH($A348,'40-15 SCALE LABEL INFO'!$A$2:$A$65,0))="","",INDEX('40-15 SCALE LABEL INFO'!K$2:K$65,MATCH($A348,'40-15 SCALE LABEL INFO'!$A$2:$A$65,0))),"not found"),IF(H347="not found","not found",IF(H347="","","ditto"))))</f>
        <v/>
      </c>
    </row>
    <row r="349" spans="1:8" x14ac:dyDescent="0.25">
      <c r="A349" s="770"/>
      <c r="B349" s="770"/>
      <c r="C349" s="770"/>
      <c r="D349" s="770"/>
      <c r="E349" s="778"/>
      <c r="F349" s="781" t="str">
        <f>IF($A349="","",IF(NOT($A349=$A348),IFERROR(IF(INDEX('40-15 SCALE LABEL INFO'!I$2:I$65,MATCH($A349,'40-15 SCALE LABEL INFO'!$A$2:$A$65,0))="","",INDEX('40-15 SCALE LABEL INFO'!I$2:I$65,MATCH($A349,'40-15 SCALE LABEL INFO'!$A$2:$A$65,0))),"not found"),IF(F348="not found","not found",IF(F348="","","ditto"))))</f>
        <v/>
      </c>
      <c r="G349" s="782" t="str">
        <f>IF($A349="","",IF(NOT($A349=$A348),IFERROR(IF(INDEX('40-15 SCALE LABEL INFO'!J$2:J$65,MATCH($A349,'40-15 SCALE LABEL INFO'!$A$2:$A$65,0))="","",INDEX('40-15 SCALE LABEL INFO'!J$2:J$65,MATCH($A349,'40-15 SCALE LABEL INFO'!$A$2:$A$65,0))),"not found"),IF(G348="not found","not found",IF(G348="","","ditto"))))</f>
        <v/>
      </c>
      <c r="H349" s="775" t="str">
        <f>IF($A349="","",IF(NOT($A349=$A348),IFERROR(IF(INDEX('40-15 SCALE LABEL INFO'!K$2:K$65,MATCH($A349,'40-15 SCALE LABEL INFO'!$A$2:$A$65,0))="","",INDEX('40-15 SCALE LABEL INFO'!K$2:K$65,MATCH($A349,'40-15 SCALE LABEL INFO'!$A$2:$A$65,0))),"not found"),IF(H348="not found","not found",IF(H348="","","ditto"))))</f>
        <v/>
      </c>
    </row>
    <row r="350" spans="1:8" x14ac:dyDescent="0.25">
      <c r="A350" s="770"/>
      <c r="B350" s="770"/>
      <c r="C350" s="770"/>
      <c r="D350" s="770"/>
      <c r="E350" s="778"/>
      <c r="F350" s="781" t="str">
        <f>IF($A350="","",IF(NOT($A350=$A349),IFERROR(IF(INDEX('40-15 SCALE LABEL INFO'!I$2:I$65,MATCH($A350,'40-15 SCALE LABEL INFO'!$A$2:$A$65,0))="","",INDEX('40-15 SCALE LABEL INFO'!I$2:I$65,MATCH($A350,'40-15 SCALE LABEL INFO'!$A$2:$A$65,0))),"not found"),IF(F349="not found","not found",IF(F349="","","ditto"))))</f>
        <v/>
      </c>
      <c r="G350" s="782" t="str">
        <f>IF($A350="","",IF(NOT($A350=$A349),IFERROR(IF(INDEX('40-15 SCALE LABEL INFO'!J$2:J$65,MATCH($A350,'40-15 SCALE LABEL INFO'!$A$2:$A$65,0))="","",INDEX('40-15 SCALE LABEL INFO'!J$2:J$65,MATCH($A350,'40-15 SCALE LABEL INFO'!$A$2:$A$65,0))),"not found"),IF(G349="not found","not found",IF(G349="","","ditto"))))</f>
        <v/>
      </c>
      <c r="H350" s="775" t="str">
        <f>IF($A350="","",IF(NOT($A350=$A349),IFERROR(IF(INDEX('40-15 SCALE LABEL INFO'!K$2:K$65,MATCH($A350,'40-15 SCALE LABEL INFO'!$A$2:$A$65,0))="","",INDEX('40-15 SCALE LABEL INFO'!K$2:K$65,MATCH($A350,'40-15 SCALE LABEL INFO'!$A$2:$A$65,0))),"not found"),IF(H349="not found","not found",IF(H349="","","ditto"))))</f>
        <v/>
      </c>
    </row>
    <row r="351" spans="1:8" x14ac:dyDescent="0.25">
      <c r="A351" s="770"/>
      <c r="B351" s="770"/>
      <c r="C351" s="770"/>
      <c r="D351" s="770"/>
      <c r="E351" s="778"/>
      <c r="F351" s="781" t="str">
        <f>IF($A351="","",IF(NOT($A351=$A350),IFERROR(IF(INDEX('40-15 SCALE LABEL INFO'!I$2:I$65,MATCH($A351,'40-15 SCALE LABEL INFO'!$A$2:$A$65,0))="","",INDEX('40-15 SCALE LABEL INFO'!I$2:I$65,MATCH($A351,'40-15 SCALE LABEL INFO'!$A$2:$A$65,0))),"not found"),IF(F350="not found","not found",IF(F350="","","ditto"))))</f>
        <v/>
      </c>
      <c r="G351" s="782" t="str">
        <f>IF($A351="","",IF(NOT($A351=$A350),IFERROR(IF(INDEX('40-15 SCALE LABEL INFO'!J$2:J$65,MATCH($A351,'40-15 SCALE LABEL INFO'!$A$2:$A$65,0))="","",INDEX('40-15 SCALE LABEL INFO'!J$2:J$65,MATCH($A351,'40-15 SCALE LABEL INFO'!$A$2:$A$65,0))),"not found"),IF(G350="not found","not found",IF(G350="","","ditto"))))</f>
        <v/>
      </c>
      <c r="H351" s="775" t="str">
        <f>IF($A351="","",IF(NOT($A351=$A350),IFERROR(IF(INDEX('40-15 SCALE LABEL INFO'!K$2:K$65,MATCH($A351,'40-15 SCALE LABEL INFO'!$A$2:$A$65,0))="","",INDEX('40-15 SCALE LABEL INFO'!K$2:K$65,MATCH($A351,'40-15 SCALE LABEL INFO'!$A$2:$A$65,0))),"not found"),IF(H350="not found","not found",IF(H350="","","ditto"))))</f>
        <v/>
      </c>
    </row>
    <row r="352" spans="1:8" x14ac:dyDescent="0.25">
      <c r="A352" s="770"/>
      <c r="B352" s="770"/>
      <c r="C352" s="770"/>
      <c r="D352" s="770"/>
      <c r="E352" s="778"/>
      <c r="F352" s="781" t="str">
        <f>IF($A352="","",IF(NOT($A352=$A351),IFERROR(IF(INDEX('40-15 SCALE LABEL INFO'!I$2:I$65,MATCH($A352,'40-15 SCALE LABEL INFO'!$A$2:$A$65,0))="","",INDEX('40-15 SCALE LABEL INFO'!I$2:I$65,MATCH($A352,'40-15 SCALE LABEL INFO'!$A$2:$A$65,0))),"not found"),IF(F351="not found","not found",IF(F351="","","ditto"))))</f>
        <v/>
      </c>
      <c r="G352" s="782" t="str">
        <f>IF($A352="","",IF(NOT($A352=$A351),IFERROR(IF(INDEX('40-15 SCALE LABEL INFO'!J$2:J$65,MATCH($A352,'40-15 SCALE LABEL INFO'!$A$2:$A$65,0))="","",INDEX('40-15 SCALE LABEL INFO'!J$2:J$65,MATCH($A352,'40-15 SCALE LABEL INFO'!$A$2:$A$65,0))),"not found"),IF(G351="not found","not found",IF(G351="","","ditto"))))</f>
        <v/>
      </c>
      <c r="H352" s="775" t="str">
        <f>IF($A352="","",IF(NOT($A352=$A351),IFERROR(IF(INDEX('40-15 SCALE LABEL INFO'!K$2:K$65,MATCH($A352,'40-15 SCALE LABEL INFO'!$A$2:$A$65,0))="","",INDEX('40-15 SCALE LABEL INFO'!K$2:K$65,MATCH($A352,'40-15 SCALE LABEL INFO'!$A$2:$A$65,0))),"not found"),IF(H351="not found","not found",IF(H351="","","ditto"))))</f>
        <v/>
      </c>
    </row>
    <row r="353" spans="1:8" x14ac:dyDescent="0.25">
      <c r="A353" s="770"/>
      <c r="B353" s="770"/>
      <c r="C353" s="770"/>
      <c r="D353" s="770"/>
      <c r="E353" s="778"/>
      <c r="F353" s="781" t="str">
        <f>IF($A353="","",IF(NOT($A353=$A352),IFERROR(IF(INDEX('40-15 SCALE LABEL INFO'!I$2:I$65,MATCH($A353,'40-15 SCALE LABEL INFO'!$A$2:$A$65,0))="","",INDEX('40-15 SCALE LABEL INFO'!I$2:I$65,MATCH($A353,'40-15 SCALE LABEL INFO'!$A$2:$A$65,0))),"not found"),IF(F352="not found","not found",IF(F352="","","ditto"))))</f>
        <v/>
      </c>
      <c r="G353" s="782" t="str">
        <f>IF($A353="","",IF(NOT($A353=$A352),IFERROR(IF(INDEX('40-15 SCALE LABEL INFO'!J$2:J$65,MATCH($A353,'40-15 SCALE LABEL INFO'!$A$2:$A$65,0))="","",INDEX('40-15 SCALE LABEL INFO'!J$2:J$65,MATCH($A353,'40-15 SCALE LABEL INFO'!$A$2:$A$65,0))),"not found"),IF(G352="not found","not found",IF(G352="","","ditto"))))</f>
        <v/>
      </c>
      <c r="H353" s="775" t="str">
        <f>IF($A353="","",IF(NOT($A353=$A352),IFERROR(IF(INDEX('40-15 SCALE LABEL INFO'!K$2:K$65,MATCH($A353,'40-15 SCALE LABEL INFO'!$A$2:$A$65,0))="","",INDEX('40-15 SCALE LABEL INFO'!K$2:K$65,MATCH($A353,'40-15 SCALE LABEL INFO'!$A$2:$A$65,0))),"not found"),IF(H352="not found","not found",IF(H352="","","ditto"))))</f>
        <v/>
      </c>
    </row>
    <row r="354" spans="1:8" x14ac:dyDescent="0.25">
      <c r="A354" s="770"/>
      <c r="B354" s="770"/>
      <c r="C354" s="770"/>
      <c r="D354" s="770"/>
      <c r="E354" s="778"/>
      <c r="F354" s="781" t="str">
        <f>IF($A354="","",IF(NOT($A354=$A353),IFERROR(IF(INDEX('40-15 SCALE LABEL INFO'!I$2:I$65,MATCH($A354,'40-15 SCALE LABEL INFO'!$A$2:$A$65,0))="","",INDEX('40-15 SCALE LABEL INFO'!I$2:I$65,MATCH($A354,'40-15 SCALE LABEL INFO'!$A$2:$A$65,0))),"not found"),IF(F353="not found","not found",IF(F353="","","ditto"))))</f>
        <v/>
      </c>
      <c r="G354" s="782" t="str">
        <f>IF($A354="","",IF(NOT($A354=$A353),IFERROR(IF(INDEX('40-15 SCALE LABEL INFO'!J$2:J$65,MATCH($A354,'40-15 SCALE LABEL INFO'!$A$2:$A$65,0))="","",INDEX('40-15 SCALE LABEL INFO'!J$2:J$65,MATCH($A354,'40-15 SCALE LABEL INFO'!$A$2:$A$65,0))),"not found"),IF(G353="not found","not found",IF(G353="","","ditto"))))</f>
        <v/>
      </c>
      <c r="H354" s="775" t="str">
        <f>IF($A354="","",IF(NOT($A354=$A353),IFERROR(IF(INDEX('40-15 SCALE LABEL INFO'!K$2:K$65,MATCH($A354,'40-15 SCALE LABEL INFO'!$A$2:$A$65,0))="","",INDEX('40-15 SCALE LABEL INFO'!K$2:K$65,MATCH($A354,'40-15 SCALE LABEL INFO'!$A$2:$A$65,0))),"not found"),IF(H353="not found","not found",IF(H353="","","ditto"))))</f>
        <v/>
      </c>
    </row>
    <row r="355" spans="1:8" x14ac:dyDescent="0.25">
      <c r="A355" s="770"/>
      <c r="B355" s="770"/>
      <c r="C355" s="770"/>
      <c r="D355" s="770"/>
      <c r="E355" s="778"/>
      <c r="F355" s="781" t="str">
        <f>IF($A355="","",IF(NOT($A355=$A354),IFERROR(IF(INDEX('40-15 SCALE LABEL INFO'!I$2:I$65,MATCH($A355,'40-15 SCALE LABEL INFO'!$A$2:$A$65,0))="","",INDEX('40-15 SCALE LABEL INFO'!I$2:I$65,MATCH($A355,'40-15 SCALE LABEL INFO'!$A$2:$A$65,0))),"not found"),IF(F354="not found","not found",IF(F354="","","ditto"))))</f>
        <v/>
      </c>
      <c r="G355" s="782" t="str">
        <f>IF($A355="","",IF(NOT($A355=$A354),IFERROR(IF(INDEX('40-15 SCALE LABEL INFO'!J$2:J$65,MATCH($A355,'40-15 SCALE LABEL INFO'!$A$2:$A$65,0))="","",INDEX('40-15 SCALE LABEL INFO'!J$2:J$65,MATCH($A355,'40-15 SCALE LABEL INFO'!$A$2:$A$65,0))),"not found"),IF(G354="not found","not found",IF(G354="","","ditto"))))</f>
        <v/>
      </c>
      <c r="H355" s="775" t="str">
        <f>IF($A355="","",IF(NOT($A355=$A354),IFERROR(IF(INDEX('40-15 SCALE LABEL INFO'!K$2:K$65,MATCH($A355,'40-15 SCALE LABEL INFO'!$A$2:$A$65,0))="","",INDEX('40-15 SCALE LABEL INFO'!K$2:K$65,MATCH($A355,'40-15 SCALE LABEL INFO'!$A$2:$A$65,0))),"not found"),IF(H354="not found","not found",IF(H354="","","ditto"))))</f>
        <v/>
      </c>
    </row>
    <row r="356" spans="1:8" x14ac:dyDescent="0.25">
      <c r="A356" s="770"/>
      <c r="B356" s="770"/>
      <c r="C356" s="770"/>
      <c r="D356" s="770"/>
      <c r="E356" s="778"/>
      <c r="F356" s="781" t="str">
        <f>IF($A356="","",IF(NOT($A356=$A355),IFERROR(IF(INDEX('40-15 SCALE LABEL INFO'!I$2:I$65,MATCH($A356,'40-15 SCALE LABEL INFO'!$A$2:$A$65,0))="","",INDEX('40-15 SCALE LABEL INFO'!I$2:I$65,MATCH($A356,'40-15 SCALE LABEL INFO'!$A$2:$A$65,0))),"not found"),IF(F355="not found","not found",IF(F355="","","ditto"))))</f>
        <v/>
      </c>
      <c r="G356" s="782" t="str">
        <f>IF($A356="","",IF(NOT($A356=$A355),IFERROR(IF(INDEX('40-15 SCALE LABEL INFO'!J$2:J$65,MATCH($A356,'40-15 SCALE LABEL INFO'!$A$2:$A$65,0))="","",INDEX('40-15 SCALE LABEL INFO'!J$2:J$65,MATCH($A356,'40-15 SCALE LABEL INFO'!$A$2:$A$65,0))),"not found"),IF(G355="not found","not found",IF(G355="","","ditto"))))</f>
        <v/>
      </c>
      <c r="H356" s="775" t="str">
        <f>IF($A356="","",IF(NOT($A356=$A355),IFERROR(IF(INDEX('40-15 SCALE LABEL INFO'!K$2:K$65,MATCH($A356,'40-15 SCALE LABEL INFO'!$A$2:$A$65,0))="","",INDEX('40-15 SCALE LABEL INFO'!K$2:K$65,MATCH($A356,'40-15 SCALE LABEL INFO'!$A$2:$A$65,0))),"not found"),IF(H355="not found","not found",IF(H355="","","ditto"))))</f>
        <v/>
      </c>
    </row>
    <row r="357" spans="1:8" x14ac:dyDescent="0.25">
      <c r="A357" s="770"/>
      <c r="B357" s="770"/>
      <c r="C357" s="770"/>
      <c r="D357" s="770"/>
      <c r="E357" s="778"/>
      <c r="F357" s="781" t="str">
        <f>IF($A357="","",IF(NOT($A357=$A356),IFERROR(IF(INDEX('40-15 SCALE LABEL INFO'!I$2:I$65,MATCH($A357,'40-15 SCALE LABEL INFO'!$A$2:$A$65,0))="","",INDEX('40-15 SCALE LABEL INFO'!I$2:I$65,MATCH($A357,'40-15 SCALE LABEL INFO'!$A$2:$A$65,0))),"not found"),IF(F356="not found","not found",IF(F356="","","ditto"))))</f>
        <v/>
      </c>
      <c r="G357" s="782" t="str">
        <f>IF($A357="","",IF(NOT($A357=$A356),IFERROR(IF(INDEX('40-15 SCALE LABEL INFO'!J$2:J$65,MATCH($A357,'40-15 SCALE LABEL INFO'!$A$2:$A$65,0))="","",INDEX('40-15 SCALE LABEL INFO'!J$2:J$65,MATCH($A357,'40-15 SCALE LABEL INFO'!$A$2:$A$65,0))),"not found"),IF(G356="not found","not found",IF(G356="","","ditto"))))</f>
        <v/>
      </c>
      <c r="H357" s="775" t="str">
        <f>IF($A357="","",IF(NOT($A357=$A356),IFERROR(IF(INDEX('40-15 SCALE LABEL INFO'!K$2:K$65,MATCH($A357,'40-15 SCALE LABEL INFO'!$A$2:$A$65,0))="","",INDEX('40-15 SCALE LABEL INFO'!K$2:K$65,MATCH($A357,'40-15 SCALE LABEL INFO'!$A$2:$A$65,0))),"not found"),IF(H356="not found","not found",IF(H356="","","ditto"))))</f>
        <v/>
      </c>
    </row>
    <row r="358" spans="1:8" x14ac:dyDescent="0.25">
      <c r="A358" s="770"/>
      <c r="B358" s="770"/>
      <c r="C358" s="770"/>
      <c r="D358" s="770"/>
      <c r="E358" s="778"/>
      <c r="F358" s="781" t="str">
        <f>IF($A358="","",IF(NOT($A358=$A357),IFERROR(IF(INDEX('40-15 SCALE LABEL INFO'!I$2:I$65,MATCH($A358,'40-15 SCALE LABEL INFO'!$A$2:$A$65,0))="","",INDEX('40-15 SCALE LABEL INFO'!I$2:I$65,MATCH($A358,'40-15 SCALE LABEL INFO'!$A$2:$A$65,0))),"not found"),IF(F357="not found","not found",IF(F357="","","ditto"))))</f>
        <v/>
      </c>
      <c r="G358" s="782" t="str">
        <f>IF($A358="","",IF(NOT($A358=$A357),IFERROR(IF(INDEX('40-15 SCALE LABEL INFO'!J$2:J$65,MATCH($A358,'40-15 SCALE LABEL INFO'!$A$2:$A$65,0))="","",INDEX('40-15 SCALE LABEL INFO'!J$2:J$65,MATCH($A358,'40-15 SCALE LABEL INFO'!$A$2:$A$65,0))),"not found"),IF(G357="not found","not found",IF(G357="","","ditto"))))</f>
        <v/>
      </c>
      <c r="H358" s="775" t="str">
        <f>IF($A358="","",IF(NOT($A358=$A357),IFERROR(IF(INDEX('40-15 SCALE LABEL INFO'!K$2:K$65,MATCH($A358,'40-15 SCALE LABEL INFO'!$A$2:$A$65,0))="","",INDEX('40-15 SCALE LABEL INFO'!K$2:K$65,MATCH($A358,'40-15 SCALE LABEL INFO'!$A$2:$A$65,0))),"not found"),IF(H357="not found","not found",IF(H357="","","ditto"))))</f>
        <v/>
      </c>
    </row>
    <row r="359" spans="1:8" x14ac:dyDescent="0.25">
      <c r="A359" s="770"/>
      <c r="B359" s="770"/>
      <c r="C359" s="770"/>
      <c r="D359" s="770"/>
      <c r="E359" s="778"/>
      <c r="F359" s="781" t="str">
        <f>IF($A359="","",IF(NOT($A359=$A358),IFERROR(IF(INDEX('40-15 SCALE LABEL INFO'!I$2:I$65,MATCH($A359,'40-15 SCALE LABEL INFO'!$A$2:$A$65,0))="","",INDEX('40-15 SCALE LABEL INFO'!I$2:I$65,MATCH($A359,'40-15 SCALE LABEL INFO'!$A$2:$A$65,0))),"not found"),IF(F358="not found","not found",IF(F358="","","ditto"))))</f>
        <v/>
      </c>
      <c r="G359" s="782" t="str">
        <f>IF($A359="","",IF(NOT($A359=$A358),IFERROR(IF(INDEX('40-15 SCALE LABEL INFO'!J$2:J$65,MATCH($A359,'40-15 SCALE LABEL INFO'!$A$2:$A$65,0))="","",INDEX('40-15 SCALE LABEL INFO'!J$2:J$65,MATCH($A359,'40-15 SCALE LABEL INFO'!$A$2:$A$65,0))),"not found"),IF(G358="not found","not found",IF(G358="","","ditto"))))</f>
        <v/>
      </c>
      <c r="H359" s="775" t="str">
        <f>IF($A359="","",IF(NOT($A359=$A358),IFERROR(IF(INDEX('40-15 SCALE LABEL INFO'!K$2:K$65,MATCH($A359,'40-15 SCALE LABEL INFO'!$A$2:$A$65,0))="","",INDEX('40-15 SCALE LABEL INFO'!K$2:K$65,MATCH($A359,'40-15 SCALE LABEL INFO'!$A$2:$A$65,0))),"not found"),IF(H358="not found","not found",IF(H358="","","ditto"))))</f>
        <v/>
      </c>
    </row>
    <row r="360" spans="1:8" x14ac:dyDescent="0.25">
      <c r="A360" s="770"/>
      <c r="B360" s="770"/>
      <c r="C360" s="770"/>
      <c r="D360" s="770"/>
      <c r="E360" s="778"/>
      <c r="F360" s="781" t="str">
        <f>IF($A360="","",IF(NOT($A360=$A359),IFERROR(IF(INDEX('40-15 SCALE LABEL INFO'!I$2:I$65,MATCH($A360,'40-15 SCALE LABEL INFO'!$A$2:$A$65,0))="","",INDEX('40-15 SCALE LABEL INFO'!I$2:I$65,MATCH($A360,'40-15 SCALE LABEL INFO'!$A$2:$A$65,0))),"not found"),IF(F359="not found","not found",IF(F359="","","ditto"))))</f>
        <v/>
      </c>
      <c r="G360" s="782" t="str">
        <f>IF($A360="","",IF(NOT($A360=$A359),IFERROR(IF(INDEX('40-15 SCALE LABEL INFO'!J$2:J$65,MATCH($A360,'40-15 SCALE LABEL INFO'!$A$2:$A$65,0))="","",INDEX('40-15 SCALE LABEL INFO'!J$2:J$65,MATCH($A360,'40-15 SCALE LABEL INFO'!$A$2:$A$65,0))),"not found"),IF(G359="not found","not found",IF(G359="","","ditto"))))</f>
        <v/>
      </c>
      <c r="H360" s="775" t="str">
        <f>IF($A360="","",IF(NOT($A360=$A359),IFERROR(IF(INDEX('40-15 SCALE LABEL INFO'!K$2:K$65,MATCH($A360,'40-15 SCALE LABEL INFO'!$A$2:$A$65,0))="","",INDEX('40-15 SCALE LABEL INFO'!K$2:K$65,MATCH($A360,'40-15 SCALE LABEL INFO'!$A$2:$A$65,0))),"not found"),IF(H359="not found","not found",IF(H359="","","ditto"))))</f>
        <v/>
      </c>
    </row>
    <row r="361" spans="1:8" x14ac:dyDescent="0.25">
      <c r="A361" s="770"/>
      <c r="B361" s="770"/>
      <c r="C361" s="770"/>
      <c r="D361" s="770"/>
      <c r="E361" s="778"/>
      <c r="F361" s="781" t="str">
        <f>IF($A361="","",IF(NOT($A361=$A360),IFERROR(IF(INDEX('40-15 SCALE LABEL INFO'!I$2:I$65,MATCH($A361,'40-15 SCALE LABEL INFO'!$A$2:$A$65,0))="","",INDEX('40-15 SCALE LABEL INFO'!I$2:I$65,MATCH($A361,'40-15 SCALE LABEL INFO'!$A$2:$A$65,0))),"not found"),IF(F360="not found","not found",IF(F360="","","ditto"))))</f>
        <v/>
      </c>
      <c r="G361" s="782" t="str">
        <f>IF($A361="","",IF(NOT($A361=$A360),IFERROR(IF(INDEX('40-15 SCALE LABEL INFO'!J$2:J$65,MATCH($A361,'40-15 SCALE LABEL INFO'!$A$2:$A$65,0))="","",INDEX('40-15 SCALE LABEL INFO'!J$2:J$65,MATCH($A361,'40-15 SCALE LABEL INFO'!$A$2:$A$65,0))),"not found"),IF(G360="not found","not found",IF(G360="","","ditto"))))</f>
        <v/>
      </c>
      <c r="H361" s="775" t="str">
        <f>IF($A361="","",IF(NOT($A361=$A360),IFERROR(IF(INDEX('40-15 SCALE LABEL INFO'!K$2:K$65,MATCH($A361,'40-15 SCALE LABEL INFO'!$A$2:$A$65,0))="","",INDEX('40-15 SCALE LABEL INFO'!K$2:K$65,MATCH($A361,'40-15 SCALE LABEL INFO'!$A$2:$A$65,0))),"not found"),IF(H360="not found","not found",IF(H360="","","ditto"))))</f>
        <v/>
      </c>
    </row>
    <row r="362" spans="1:8" x14ac:dyDescent="0.25">
      <c r="A362" s="770"/>
      <c r="B362" s="770"/>
      <c r="C362" s="770"/>
      <c r="D362" s="770"/>
      <c r="E362" s="778"/>
      <c r="F362" s="781" t="str">
        <f>IF($A362="","",IF(NOT($A362=$A361),IFERROR(IF(INDEX('40-15 SCALE LABEL INFO'!I$2:I$65,MATCH($A362,'40-15 SCALE LABEL INFO'!$A$2:$A$65,0))="","",INDEX('40-15 SCALE LABEL INFO'!I$2:I$65,MATCH($A362,'40-15 SCALE LABEL INFO'!$A$2:$A$65,0))),"not found"),IF(F361="not found","not found",IF(F361="","","ditto"))))</f>
        <v/>
      </c>
      <c r="G362" s="782" t="str">
        <f>IF($A362="","",IF(NOT($A362=$A361),IFERROR(IF(INDEX('40-15 SCALE LABEL INFO'!J$2:J$65,MATCH($A362,'40-15 SCALE LABEL INFO'!$A$2:$A$65,0))="","",INDEX('40-15 SCALE LABEL INFO'!J$2:J$65,MATCH($A362,'40-15 SCALE LABEL INFO'!$A$2:$A$65,0))),"not found"),IF(G361="not found","not found",IF(G361="","","ditto"))))</f>
        <v/>
      </c>
      <c r="H362" s="775" t="str">
        <f>IF($A362="","",IF(NOT($A362=$A361),IFERROR(IF(INDEX('40-15 SCALE LABEL INFO'!K$2:K$65,MATCH($A362,'40-15 SCALE LABEL INFO'!$A$2:$A$65,0))="","",INDEX('40-15 SCALE LABEL INFO'!K$2:K$65,MATCH($A362,'40-15 SCALE LABEL INFO'!$A$2:$A$65,0))),"not found"),IF(H361="not found","not found",IF(H361="","","ditto"))))</f>
        <v/>
      </c>
    </row>
    <row r="363" spans="1:8" x14ac:dyDescent="0.25">
      <c r="A363" s="770"/>
      <c r="B363" s="770"/>
      <c r="C363" s="770"/>
      <c r="D363" s="770"/>
      <c r="E363" s="778"/>
      <c r="F363" s="781" t="str">
        <f>IF($A363="","",IF(NOT($A363=$A362),IFERROR(IF(INDEX('40-15 SCALE LABEL INFO'!I$2:I$65,MATCH($A363,'40-15 SCALE LABEL INFO'!$A$2:$A$65,0))="","",INDEX('40-15 SCALE LABEL INFO'!I$2:I$65,MATCH($A363,'40-15 SCALE LABEL INFO'!$A$2:$A$65,0))),"not found"),IF(F362="not found","not found",IF(F362="","","ditto"))))</f>
        <v/>
      </c>
      <c r="G363" s="782" t="str">
        <f>IF($A363="","",IF(NOT($A363=$A362),IFERROR(IF(INDEX('40-15 SCALE LABEL INFO'!J$2:J$65,MATCH($A363,'40-15 SCALE LABEL INFO'!$A$2:$A$65,0))="","",INDEX('40-15 SCALE LABEL INFO'!J$2:J$65,MATCH($A363,'40-15 SCALE LABEL INFO'!$A$2:$A$65,0))),"not found"),IF(G362="not found","not found",IF(G362="","","ditto"))))</f>
        <v/>
      </c>
      <c r="H363" s="775" t="str">
        <f>IF($A363="","",IF(NOT($A363=$A362),IFERROR(IF(INDEX('40-15 SCALE LABEL INFO'!K$2:K$65,MATCH($A363,'40-15 SCALE LABEL INFO'!$A$2:$A$65,0))="","",INDEX('40-15 SCALE LABEL INFO'!K$2:K$65,MATCH($A363,'40-15 SCALE LABEL INFO'!$A$2:$A$65,0))),"not found"),IF(H362="not found","not found",IF(H362="","","ditto"))))</f>
        <v/>
      </c>
    </row>
    <row r="364" spans="1:8" x14ac:dyDescent="0.25">
      <c r="A364" s="770"/>
      <c r="B364" s="770"/>
      <c r="C364" s="770"/>
      <c r="D364" s="770"/>
      <c r="E364" s="778"/>
      <c r="F364" s="781" t="str">
        <f>IF($A364="","",IF(NOT($A364=$A363),IFERROR(IF(INDEX('40-15 SCALE LABEL INFO'!I$2:I$65,MATCH($A364,'40-15 SCALE LABEL INFO'!$A$2:$A$65,0))="","",INDEX('40-15 SCALE LABEL INFO'!I$2:I$65,MATCH($A364,'40-15 SCALE LABEL INFO'!$A$2:$A$65,0))),"not found"),IF(F363="not found","not found",IF(F363="","","ditto"))))</f>
        <v/>
      </c>
      <c r="G364" s="782" t="str">
        <f>IF($A364="","",IF(NOT($A364=$A363),IFERROR(IF(INDEX('40-15 SCALE LABEL INFO'!J$2:J$65,MATCH($A364,'40-15 SCALE LABEL INFO'!$A$2:$A$65,0))="","",INDEX('40-15 SCALE LABEL INFO'!J$2:J$65,MATCH($A364,'40-15 SCALE LABEL INFO'!$A$2:$A$65,0))),"not found"),IF(G363="not found","not found",IF(G363="","","ditto"))))</f>
        <v/>
      </c>
      <c r="H364" s="775" t="str">
        <f>IF($A364="","",IF(NOT($A364=$A363),IFERROR(IF(INDEX('40-15 SCALE LABEL INFO'!K$2:K$65,MATCH($A364,'40-15 SCALE LABEL INFO'!$A$2:$A$65,0))="","",INDEX('40-15 SCALE LABEL INFO'!K$2:K$65,MATCH($A364,'40-15 SCALE LABEL INFO'!$A$2:$A$65,0))),"not found"),IF(H363="not found","not found",IF(H363="","","ditto"))))</f>
        <v/>
      </c>
    </row>
    <row r="365" spans="1:8" x14ac:dyDescent="0.25">
      <c r="A365" s="770"/>
      <c r="B365" s="770"/>
      <c r="C365" s="770"/>
      <c r="D365" s="770"/>
      <c r="E365" s="778"/>
      <c r="F365" s="781" t="str">
        <f>IF($A365="","",IF(NOT($A365=$A364),IFERROR(IF(INDEX('40-15 SCALE LABEL INFO'!I$2:I$65,MATCH($A365,'40-15 SCALE LABEL INFO'!$A$2:$A$65,0))="","",INDEX('40-15 SCALE LABEL INFO'!I$2:I$65,MATCH($A365,'40-15 SCALE LABEL INFO'!$A$2:$A$65,0))),"not found"),IF(F364="not found","not found",IF(F364="","","ditto"))))</f>
        <v/>
      </c>
      <c r="G365" s="782" t="str">
        <f>IF($A365="","",IF(NOT($A365=$A364),IFERROR(IF(INDEX('40-15 SCALE LABEL INFO'!J$2:J$65,MATCH($A365,'40-15 SCALE LABEL INFO'!$A$2:$A$65,0))="","",INDEX('40-15 SCALE LABEL INFO'!J$2:J$65,MATCH($A365,'40-15 SCALE LABEL INFO'!$A$2:$A$65,0))),"not found"),IF(G364="not found","not found",IF(G364="","","ditto"))))</f>
        <v/>
      </c>
      <c r="H365" s="775" t="str">
        <f>IF($A365="","",IF(NOT($A365=$A364),IFERROR(IF(INDEX('40-15 SCALE LABEL INFO'!K$2:K$65,MATCH($A365,'40-15 SCALE LABEL INFO'!$A$2:$A$65,0))="","",INDEX('40-15 SCALE LABEL INFO'!K$2:K$65,MATCH($A365,'40-15 SCALE LABEL INFO'!$A$2:$A$65,0))),"not found"),IF(H364="not found","not found",IF(H364="","","ditto"))))</f>
        <v/>
      </c>
    </row>
    <row r="366" spans="1:8" x14ac:dyDescent="0.25">
      <c r="A366" s="770"/>
      <c r="B366" s="770"/>
      <c r="C366" s="770"/>
      <c r="D366" s="770"/>
      <c r="E366" s="778"/>
      <c r="F366" s="781" t="str">
        <f>IF($A366="","",IF(NOT($A366=$A365),IFERROR(IF(INDEX('40-15 SCALE LABEL INFO'!I$2:I$65,MATCH($A366,'40-15 SCALE LABEL INFO'!$A$2:$A$65,0))="","",INDEX('40-15 SCALE LABEL INFO'!I$2:I$65,MATCH($A366,'40-15 SCALE LABEL INFO'!$A$2:$A$65,0))),"not found"),IF(F365="not found","not found",IF(F365="","","ditto"))))</f>
        <v/>
      </c>
      <c r="G366" s="782" t="str">
        <f>IF($A366="","",IF(NOT($A366=$A365),IFERROR(IF(INDEX('40-15 SCALE LABEL INFO'!J$2:J$65,MATCH($A366,'40-15 SCALE LABEL INFO'!$A$2:$A$65,0))="","",INDEX('40-15 SCALE LABEL INFO'!J$2:J$65,MATCH($A366,'40-15 SCALE LABEL INFO'!$A$2:$A$65,0))),"not found"),IF(G365="not found","not found",IF(G365="","","ditto"))))</f>
        <v/>
      </c>
      <c r="H366" s="775" t="str">
        <f>IF($A366="","",IF(NOT($A366=$A365),IFERROR(IF(INDEX('40-15 SCALE LABEL INFO'!K$2:K$65,MATCH($A366,'40-15 SCALE LABEL INFO'!$A$2:$A$65,0))="","",INDEX('40-15 SCALE LABEL INFO'!K$2:K$65,MATCH($A366,'40-15 SCALE LABEL INFO'!$A$2:$A$65,0))),"not found"),IF(H365="not found","not found",IF(H365="","","ditto"))))</f>
        <v/>
      </c>
    </row>
    <row r="367" spans="1:8" x14ac:dyDescent="0.25">
      <c r="A367" s="770"/>
      <c r="B367" s="770"/>
      <c r="C367" s="770"/>
      <c r="D367" s="770"/>
      <c r="E367" s="778"/>
      <c r="F367" s="781" t="str">
        <f>IF($A367="","",IF(NOT($A367=$A366),IFERROR(IF(INDEX('40-15 SCALE LABEL INFO'!I$2:I$65,MATCH($A367,'40-15 SCALE LABEL INFO'!$A$2:$A$65,0))="","",INDEX('40-15 SCALE LABEL INFO'!I$2:I$65,MATCH($A367,'40-15 SCALE LABEL INFO'!$A$2:$A$65,0))),"not found"),IF(F366="not found","not found",IF(F366="","","ditto"))))</f>
        <v/>
      </c>
      <c r="G367" s="782" t="str">
        <f>IF($A367="","",IF(NOT($A367=$A366),IFERROR(IF(INDEX('40-15 SCALE LABEL INFO'!J$2:J$65,MATCH($A367,'40-15 SCALE LABEL INFO'!$A$2:$A$65,0))="","",INDEX('40-15 SCALE LABEL INFO'!J$2:J$65,MATCH($A367,'40-15 SCALE LABEL INFO'!$A$2:$A$65,0))),"not found"),IF(G366="not found","not found",IF(G366="","","ditto"))))</f>
        <v/>
      </c>
      <c r="H367" s="775" t="str">
        <f>IF($A367="","",IF(NOT($A367=$A366),IFERROR(IF(INDEX('40-15 SCALE LABEL INFO'!K$2:K$65,MATCH($A367,'40-15 SCALE LABEL INFO'!$A$2:$A$65,0))="","",INDEX('40-15 SCALE LABEL INFO'!K$2:K$65,MATCH($A367,'40-15 SCALE LABEL INFO'!$A$2:$A$65,0))),"not found"),IF(H366="not found","not found",IF(H366="","","ditto"))))</f>
        <v/>
      </c>
    </row>
    <row r="368" spans="1:8" x14ac:dyDescent="0.25">
      <c r="A368" s="770"/>
      <c r="B368" s="770"/>
      <c r="C368" s="770"/>
      <c r="D368" s="770"/>
      <c r="E368" s="778"/>
      <c r="F368" s="781" t="str">
        <f>IF($A368="","",IF(NOT($A368=$A367),IFERROR(IF(INDEX('40-15 SCALE LABEL INFO'!I$2:I$65,MATCH($A368,'40-15 SCALE LABEL INFO'!$A$2:$A$65,0))="","",INDEX('40-15 SCALE LABEL INFO'!I$2:I$65,MATCH($A368,'40-15 SCALE LABEL INFO'!$A$2:$A$65,0))),"not found"),IF(F367="not found","not found",IF(F367="","","ditto"))))</f>
        <v/>
      </c>
      <c r="G368" s="782" t="str">
        <f>IF($A368="","",IF(NOT($A368=$A367),IFERROR(IF(INDEX('40-15 SCALE LABEL INFO'!J$2:J$65,MATCH($A368,'40-15 SCALE LABEL INFO'!$A$2:$A$65,0))="","",INDEX('40-15 SCALE LABEL INFO'!J$2:J$65,MATCH($A368,'40-15 SCALE LABEL INFO'!$A$2:$A$65,0))),"not found"),IF(G367="not found","not found",IF(G367="","","ditto"))))</f>
        <v/>
      </c>
      <c r="H368" s="775" t="str">
        <f>IF($A368="","",IF(NOT($A368=$A367),IFERROR(IF(INDEX('40-15 SCALE LABEL INFO'!K$2:K$65,MATCH($A368,'40-15 SCALE LABEL INFO'!$A$2:$A$65,0))="","",INDEX('40-15 SCALE LABEL INFO'!K$2:K$65,MATCH($A368,'40-15 SCALE LABEL INFO'!$A$2:$A$65,0))),"not found"),IF(H367="not found","not found",IF(H367="","","ditto"))))</f>
        <v/>
      </c>
    </row>
    <row r="369" spans="1:8" x14ac:dyDescent="0.25">
      <c r="A369" s="770"/>
      <c r="B369" s="770"/>
      <c r="C369" s="770"/>
      <c r="D369" s="770"/>
      <c r="E369" s="778"/>
      <c r="F369" s="781" t="str">
        <f>IF($A369="","",IF(NOT($A369=$A368),IFERROR(IF(INDEX('40-15 SCALE LABEL INFO'!I$2:I$65,MATCH($A369,'40-15 SCALE LABEL INFO'!$A$2:$A$65,0))="","",INDEX('40-15 SCALE LABEL INFO'!I$2:I$65,MATCH($A369,'40-15 SCALE LABEL INFO'!$A$2:$A$65,0))),"not found"),IF(F368="not found","not found",IF(F368="","","ditto"))))</f>
        <v/>
      </c>
      <c r="G369" s="782" t="str">
        <f>IF($A369="","",IF(NOT($A369=$A368),IFERROR(IF(INDEX('40-15 SCALE LABEL INFO'!J$2:J$65,MATCH($A369,'40-15 SCALE LABEL INFO'!$A$2:$A$65,0))="","",INDEX('40-15 SCALE LABEL INFO'!J$2:J$65,MATCH($A369,'40-15 SCALE LABEL INFO'!$A$2:$A$65,0))),"not found"),IF(G368="not found","not found",IF(G368="","","ditto"))))</f>
        <v/>
      </c>
      <c r="H369" s="775" t="str">
        <f>IF($A369="","",IF(NOT($A369=$A368),IFERROR(IF(INDEX('40-15 SCALE LABEL INFO'!K$2:K$65,MATCH($A369,'40-15 SCALE LABEL INFO'!$A$2:$A$65,0))="","",INDEX('40-15 SCALE LABEL INFO'!K$2:K$65,MATCH($A369,'40-15 SCALE LABEL INFO'!$A$2:$A$65,0))),"not found"),IF(H368="not found","not found",IF(H368="","","ditto"))))</f>
        <v/>
      </c>
    </row>
    <row r="370" spans="1:8" x14ac:dyDescent="0.25">
      <c r="A370" s="770"/>
      <c r="B370" s="770"/>
      <c r="C370" s="770"/>
      <c r="D370" s="770"/>
      <c r="E370" s="778"/>
      <c r="F370" s="781" t="str">
        <f>IF($A370="","",IF(NOT($A370=$A369),IFERROR(IF(INDEX('40-15 SCALE LABEL INFO'!I$2:I$65,MATCH($A370,'40-15 SCALE LABEL INFO'!$A$2:$A$65,0))="","",INDEX('40-15 SCALE LABEL INFO'!I$2:I$65,MATCH($A370,'40-15 SCALE LABEL INFO'!$A$2:$A$65,0))),"not found"),IF(F369="not found","not found",IF(F369="","","ditto"))))</f>
        <v/>
      </c>
      <c r="G370" s="782" t="str">
        <f>IF($A370="","",IF(NOT($A370=$A369),IFERROR(IF(INDEX('40-15 SCALE LABEL INFO'!J$2:J$65,MATCH($A370,'40-15 SCALE LABEL INFO'!$A$2:$A$65,0))="","",INDEX('40-15 SCALE LABEL INFO'!J$2:J$65,MATCH($A370,'40-15 SCALE LABEL INFO'!$A$2:$A$65,0))),"not found"),IF(G369="not found","not found",IF(G369="","","ditto"))))</f>
        <v/>
      </c>
      <c r="H370" s="775" t="str">
        <f>IF($A370="","",IF(NOT($A370=$A369),IFERROR(IF(INDEX('40-15 SCALE LABEL INFO'!K$2:K$65,MATCH($A370,'40-15 SCALE LABEL INFO'!$A$2:$A$65,0))="","",INDEX('40-15 SCALE LABEL INFO'!K$2:K$65,MATCH($A370,'40-15 SCALE LABEL INFO'!$A$2:$A$65,0))),"not found"),IF(H369="not found","not found",IF(H369="","","ditto"))))</f>
        <v/>
      </c>
    </row>
    <row r="371" spans="1:8" x14ac:dyDescent="0.25">
      <c r="A371" s="770"/>
      <c r="B371" s="770"/>
      <c r="C371" s="770"/>
      <c r="D371" s="770"/>
      <c r="E371" s="778"/>
      <c r="F371" s="781" t="str">
        <f>IF($A371="","",IF(NOT($A371=$A370),IFERROR(IF(INDEX('40-15 SCALE LABEL INFO'!I$2:I$65,MATCH($A371,'40-15 SCALE LABEL INFO'!$A$2:$A$65,0))="","",INDEX('40-15 SCALE LABEL INFO'!I$2:I$65,MATCH($A371,'40-15 SCALE LABEL INFO'!$A$2:$A$65,0))),"not found"),IF(F370="not found","not found",IF(F370="","","ditto"))))</f>
        <v/>
      </c>
      <c r="G371" s="782" t="str">
        <f>IF($A371="","",IF(NOT($A371=$A370),IFERROR(IF(INDEX('40-15 SCALE LABEL INFO'!J$2:J$65,MATCH($A371,'40-15 SCALE LABEL INFO'!$A$2:$A$65,0))="","",INDEX('40-15 SCALE LABEL INFO'!J$2:J$65,MATCH($A371,'40-15 SCALE LABEL INFO'!$A$2:$A$65,0))),"not found"),IF(G370="not found","not found",IF(G370="","","ditto"))))</f>
        <v/>
      </c>
      <c r="H371" s="775" t="str">
        <f>IF($A371="","",IF(NOT($A371=$A370),IFERROR(IF(INDEX('40-15 SCALE LABEL INFO'!K$2:K$65,MATCH($A371,'40-15 SCALE LABEL INFO'!$A$2:$A$65,0))="","",INDEX('40-15 SCALE LABEL INFO'!K$2:K$65,MATCH($A371,'40-15 SCALE LABEL INFO'!$A$2:$A$65,0))),"not found"),IF(H370="not found","not found",IF(H370="","","ditto"))))</f>
        <v/>
      </c>
    </row>
    <row r="372" spans="1:8" x14ac:dyDescent="0.25">
      <c r="A372" s="770"/>
      <c r="B372" s="770"/>
      <c r="C372" s="770"/>
      <c r="D372" s="770"/>
      <c r="E372" s="778"/>
      <c r="F372" s="781" t="str">
        <f>IF($A372="","",IF(NOT($A372=$A371),IFERROR(IF(INDEX('40-15 SCALE LABEL INFO'!I$2:I$65,MATCH($A372,'40-15 SCALE LABEL INFO'!$A$2:$A$65,0))="","",INDEX('40-15 SCALE LABEL INFO'!I$2:I$65,MATCH($A372,'40-15 SCALE LABEL INFO'!$A$2:$A$65,0))),"not found"),IF(F371="not found","not found",IF(F371="","","ditto"))))</f>
        <v/>
      </c>
      <c r="G372" s="782" t="str">
        <f>IF($A372="","",IF(NOT($A372=$A371),IFERROR(IF(INDEX('40-15 SCALE LABEL INFO'!J$2:J$65,MATCH($A372,'40-15 SCALE LABEL INFO'!$A$2:$A$65,0))="","",INDEX('40-15 SCALE LABEL INFO'!J$2:J$65,MATCH($A372,'40-15 SCALE LABEL INFO'!$A$2:$A$65,0))),"not found"),IF(G371="not found","not found",IF(G371="","","ditto"))))</f>
        <v/>
      </c>
      <c r="H372" s="775" t="str">
        <f>IF($A372="","",IF(NOT($A372=$A371),IFERROR(IF(INDEX('40-15 SCALE LABEL INFO'!K$2:K$65,MATCH($A372,'40-15 SCALE LABEL INFO'!$A$2:$A$65,0))="","",INDEX('40-15 SCALE LABEL INFO'!K$2:K$65,MATCH($A372,'40-15 SCALE LABEL INFO'!$A$2:$A$65,0))),"not found"),IF(H371="not found","not found",IF(H371="","","ditto"))))</f>
        <v/>
      </c>
    </row>
    <row r="373" spans="1:8" x14ac:dyDescent="0.25">
      <c r="A373" s="770"/>
      <c r="B373" s="770"/>
      <c r="C373" s="770"/>
      <c r="D373" s="770"/>
      <c r="E373" s="778"/>
      <c r="F373" s="781" t="str">
        <f>IF($A373="","",IF(NOT($A373=$A372),IFERROR(IF(INDEX('40-15 SCALE LABEL INFO'!I$2:I$65,MATCH($A373,'40-15 SCALE LABEL INFO'!$A$2:$A$65,0))="","",INDEX('40-15 SCALE LABEL INFO'!I$2:I$65,MATCH($A373,'40-15 SCALE LABEL INFO'!$A$2:$A$65,0))),"not found"),IF(F372="not found","not found",IF(F372="","","ditto"))))</f>
        <v/>
      </c>
      <c r="G373" s="782" t="str">
        <f>IF($A373="","",IF(NOT($A373=$A372),IFERROR(IF(INDEX('40-15 SCALE LABEL INFO'!J$2:J$65,MATCH($A373,'40-15 SCALE LABEL INFO'!$A$2:$A$65,0))="","",INDEX('40-15 SCALE LABEL INFO'!J$2:J$65,MATCH($A373,'40-15 SCALE LABEL INFO'!$A$2:$A$65,0))),"not found"),IF(G372="not found","not found",IF(G372="","","ditto"))))</f>
        <v/>
      </c>
      <c r="H373" s="775" t="str">
        <f>IF($A373="","",IF(NOT($A373=$A372),IFERROR(IF(INDEX('40-15 SCALE LABEL INFO'!K$2:K$65,MATCH($A373,'40-15 SCALE LABEL INFO'!$A$2:$A$65,0))="","",INDEX('40-15 SCALE LABEL INFO'!K$2:K$65,MATCH($A373,'40-15 SCALE LABEL INFO'!$A$2:$A$65,0))),"not found"),IF(H372="not found","not found",IF(H372="","","ditto"))))</f>
        <v/>
      </c>
    </row>
    <row r="374" spans="1:8" x14ac:dyDescent="0.25">
      <c r="A374" s="770"/>
      <c r="B374" s="770"/>
      <c r="C374" s="770"/>
      <c r="D374" s="770"/>
      <c r="E374" s="778"/>
      <c r="F374" s="781" t="str">
        <f>IF($A374="","",IF(NOT($A374=$A373),IFERROR(IF(INDEX('40-15 SCALE LABEL INFO'!I$2:I$65,MATCH($A374,'40-15 SCALE LABEL INFO'!$A$2:$A$65,0))="","",INDEX('40-15 SCALE LABEL INFO'!I$2:I$65,MATCH($A374,'40-15 SCALE LABEL INFO'!$A$2:$A$65,0))),"not found"),IF(F373="not found","not found",IF(F373="","","ditto"))))</f>
        <v/>
      </c>
      <c r="G374" s="782" t="str">
        <f>IF($A374="","",IF(NOT($A374=$A373),IFERROR(IF(INDEX('40-15 SCALE LABEL INFO'!J$2:J$65,MATCH($A374,'40-15 SCALE LABEL INFO'!$A$2:$A$65,0))="","",INDEX('40-15 SCALE LABEL INFO'!J$2:J$65,MATCH($A374,'40-15 SCALE LABEL INFO'!$A$2:$A$65,0))),"not found"),IF(G373="not found","not found",IF(G373="","","ditto"))))</f>
        <v/>
      </c>
      <c r="H374" s="775" t="str">
        <f>IF($A374="","",IF(NOT($A374=$A373),IFERROR(IF(INDEX('40-15 SCALE LABEL INFO'!K$2:K$65,MATCH($A374,'40-15 SCALE LABEL INFO'!$A$2:$A$65,0))="","",INDEX('40-15 SCALE LABEL INFO'!K$2:K$65,MATCH($A374,'40-15 SCALE LABEL INFO'!$A$2:$A$65,0))),"not found"),IF(H373="not found","not found",IF(H373="","","ditto"))))</f>
        <v/>
      </c>
    </row>
    <row r="375" spans="1:8" x14ac:dyDescent="0.25">
      <c r="A375" s="770"/>
      <c r="B375" s="770"/>
      <c r="C375" s="770"/>
      <c r="D375" s="770"/>
      <c r="E375" s="778"/>
      <c r="F375" s="781" t="str">
        <f>IF($A375="","",IF(NOT($A375=$A374),IFERROR(IF(INDEX('40-15 SCALE LABEL INFO'!I$2:I$65,MATCH($A375,'40-15 SCALE LABEL INFO'!$A$2:$A$65,0))="","",INDEX('40-15 SCALE LABEL INFO'!I$2:I$65,MATCH($A375,'40-15 SCALE LABEL INFO'!$A$2:$A$65,0))),"not found"),IF(F374="not found","not found",IF(F374="","","ditto"))))</f>
        <v/>
      </c>
      <c r="G375" s="782" t="str">
        <f>IF($A375="","",IF(NOT($A375=$A374),IFERROR(IF(INDEX('40-15 SCALE LABEL INFO'!J$2:J$65,MATCH($A375,'40-15 SCALE LABEL INFO'!$A$2:$A$65,0))="","",INDEX('40-15 SCALE LABEL INFO'!J$2:J$65,MATCH($A375,'40-15 SCALE LABEL INFO'!$A$2:$A$65,0))),"not found"),IF(G374="not found","not found",IF(G374="","","ditto"))))</f>
        <v/>
      </c>
      <c r="H375" s="775" t="str">
        <f>IF($A375="","",IF(NOT($A375=$A374),IFERROR(IF(INDEX('40-15 SCALE LABEL INFO'!K$2:K$65,MATCH($A375,'40-15 SCALE LABEL INFO'!$A$2:$A$65,0))="","",INDEX('40-15 SCALE LABEL INFO'!K$2:K$65,MATCH($A375,'40-15 SCALE LABEL INFO'!$A$2:$A$65,0))),"not found"),IF(H374="not found","not found",IF(H374="","","ditto"))))</f>
        <v/>
      </c>
    </row>
    <row r="376" spans="1:8" x14ac:dyDescent="0.25">
      <c r="A376" s="770"/>
      <c r="B376" s="770"/>
      <c r="C376" s="770"/>
      <c r="D376" s="770"/>
      <c r="E376" s="778"/>
      <c r="F376" s="781" t="str">
        <f>IF($A376="","",IF(NOT($A376=$A375),IFERROR(IF(INDEX('40-15 SCALE LABEL INFO'!I$2:I$65,MATCH($A376,'40-15 SCALE LABEL INFO'!$A$2:$A$65,0))="","",INDEX('40-15 SCALE LABEL INFO'!I$2:I$65,MATCH($A376,'40-15 SCALE LABEL INFO'!$A$2:$A$65,0))),"not found"),IF(F375="not found","not found",IF(F375="","","ditto"))))</f>
        <v/>
      </c>
      <c r="G376" s="782" t="str">
        <f>IF($A376="","",IF(NOT($A376=$A375),IFERROR(IF(INDEX('40-15 SCALE LABEL INFO'!J$2:J$65,MATCH($A376,'40-15 SCALE LABEL INFO'!$A$2:$A$65,0))="","",INDEX('40-15 SCALE LABEL INFO'!J$2:J$65,MATCH($A376,'40-15 SCALE LABEL INFO'!$A$2:$A$65,0))),"not found"),IF(G375="not found","not found",IF(G375="","","ditto"))))</f>
        <v/>
      </c>
      <c r="H376" s="775" t="str">
        <f>IF($A376="","",IF(NOT($A376=$A375),IFERROR(IF(INDEX('40-15 SCALE LABEL INFO'!K$2:K$65,MATCH($A376,'40-15 SCALE LABEL INFO'!$A$2:$A$65,0))="","",INDEX('40-15 SCALE LABEL INFO'!K$2:K$65,MATCH($A376,'40-15 SCALE LABEL INFO'!$A$2:$A$65,0))),"not found"),IF(H375="not found","not found",IF(H375="","","ditto"))))</f>
        <v/>
      </c>
    </row>
    <row r="377" spans="1:8" x14ac:dyDescent="0.25">
      <c r="A377" s="770"/>
      <c r="B377" s="770"/>
      <c r="C377" s="770"/>
      <c r="D377" s="770"/>
      <c r="E377" s="778"/>
      <c r="F377" s="781" t="str">
        <f>IF($A377="","",IF(NOT($A377=$A376),IFERROR(IF(INDEX('40-15 SCALE LABEL INFO'!I$2:I$65,MATCH($A377,'40-15 SCALE LABEL INFO'!$A$2:$A$65,0))="","",INDEX('40-15 SCALE LABEL INFO'!I$2:I$65,MATCH($A377,'40-15 SCALE LABEL INFO'!$A$2:$A$65,0))),"not found"),IF(F376="not found","not found",IF(F376="","","ditto"))))</f>
        <v/>
      </c>
      <c r="G377" s="782" t="str">
        <f>IF($A377="","",IF(NOT($A377=$A376),IFERROR(IF(INDEX('40-15 SCALE LABEL INFO'!J$2:J$65,MATCH($A377,'40-15 SCALE LABEL INFO'!$A$2:$A$65,0))="","",INDEX('40-15 SCALE LABEL INFO'!J$2:J$65,MATCH($A377,'40-15 SCALE LABEL INFO'!$A$2:$A$65,0))),"not found"),IF(G376="not found","not found",IF(G376="","","ditto"))))</f>
        <v/>
      </c>
      <c r="H377" s="775" t="str">
        <f>IF($A377="","",IF(NOT($A377=$A376),IFERROR(IF(INDEX('40-15 SCALE LABEL INFO'!K$2:K$65,MATCH($A377,'40-15 SCALE LABEL INFO'!$A$2:$A$65,0))="","",INDEX('40-15 SCALE LABEL INFO'!K$2:K$65,MATCH($A377,'40-15 SCALE LABEL INFO'!$A$2:$A$65,0))),"not found"),IF(H376="not found","not found",IF(H376="","","ditto"))))</f>
        <v/>
      </c>
    </row>
    <row r="378" spans="1:8" x14ac:dyDescent="0.25">
      <c r="A378" s="770"/>
      <c r="B378" s="770"/>
      <c r="C378" s="770"/>
      <c r="D378" s="770"/>
      <c r="E378" s="778"/>
      <c r="F378" s="781" t="str">
        <f>IF($A378="","",IF(NOT($A378=$A377),IFERROR(IF(INDEX('40-15 SCALE LABEL INFO'!I$2:I$65,MATCH($A378,'40-15 SCALE LABEL INFO'!$A$2:$A$65,0))="","",INDEX('40-15 SCALE LABEL INFO'!I$2:I$65,MATCH($A378,'40-15 SCALE LABEL INFO'!$A$2:$A$65,0))),"not found"),IF(F377="not found","not found",IF(F377="","","ditto"))))</f>
        <v/>
      </c>
      <c r="G378" s="782" t="str">
        <f>IF($A378="","",IF(NOT($A378=$A377),IFERROR(IF(INDEX('40-15 SCALE LABEL INFO'!J$2:J$65,MATCH($A378,'40-15 SCALE LABEL INFO'!$A$2:$A$65,0))="","",INDEX('40-15 SCALE LABEL INFO'!J$2:J$65,MATCH($A378,'40-15 SCALE LABEL INFO'!$A$2:$A$65,0))),"not found"),IF(G377="not found","not found",IF(G377="","","ditto"))))</f>
        <v/>
      </c>
      <c r="H378" s="775" t="str">
        <f>IF($A378="","",IF(NOT($A378=$A377),IFERROR(IF(INDEX('40-15 SCALE LABEL INFO'!K$2:K$65,MATCH($A378,'40-15 SCALE LABEL INFO'!$A$2:$A$65,0))="","",INDEX('40-15 SCALE LABEL INFO'!K$2:K$65,MATCH($A378,'40-15 SCALE LABEL INFO'!$A$2:$A$65,0))),"not found"),IF(H377="not found","not found",IF(H377="","","ditto"))))</f>
        <v/>
      </c>
    </row>
    <row r="379" spans="1:8" x14ac:dyDescent="0.25">
      <c r="A379" s="770"/>
      <c r="B379" s="770"/>
      <c r="C379" s="770"/>
      <c r="D379" s="770"/>
      <c r="E379" s="778"/>
      <c r="F379" s="781" t="str">
        <f>IF($A379="","",IF(NOT($A379=$A378),IFERROR(IF(INDEX('40-15 SCALE LABEL INFO'!I$2:I$65,MATCH($A379,'40-15 SCALE LABEL INFO'!$A$2:$A$65,0))="","",INDEX('40-15 SCALE LABEL INFO'!I$2:I$65,MATCH($A379,'40-15 SCALE LABEL INFO'!$A$2:$A$65,0))),"not found"),IF(F378="not found","not found",IF(F378="","","ditto"))))</f>
        <v/>
      </c>
      <c r="G379" s="782" t="str">
        <f>IF($A379="","",IF(NOT($A379=$A378),IFERROR(IF(INDEX('40-15 SCALE LABEL INFO'!J$2:J$65,MATCH($A379,'40-15 SCALE LABEL INFO'!$A$2:$A$65,0))="","",INDEX('40-15 SCALE LABEL INFO'!J$2:J$65,MATCH($A379,'40-15 SCALE LABEL INFO'!$A$2:$A$65,0))),"not found"),IF(G378="not found","not found",IF(G378="","","ditto"))))</f>
        <v/>
      </c>
      <c r="H379" s="775" t="str">
        <f>IF($A379="","",IF(NOT($A379=$A378),IFERROR(IF(INDEX('40-15 SCALE LABEL INFO'!K$2:K$65,MATCH($A379,'40-15 SCALE LABEL INFO'!$A$2:$A$65,0))="","",INDEX('40-15 SCALE LABEL INFO'!K$2:K$65,MATCH($A379,'40-15 SCALE LABEL INFO'!$A$2:$A$65,0))),"not found"),IF(H378="not found","not found",IF(H378="","","ditto"))))</f>
        <v/>
      </c>
    </row>
    <row r="380" spans="1:8" x14ac:dyDescent="0.25">
      <c r="A380" s="770"/>
      <c r="B380" s="770"/>
      <c r="C380" s="770"/>
      <c r="D380" s="770"/>
      <c r="E380" s="778"/>
      <c r="F380" s="781" t="str">
        <f>IF($A380="","",IF(NOT($A380=$A379),IFERROR(IF(INDEX('40-15 SCALE LABEL INFO'!I$2:I$65,MATCH($A380,'40-15 SCALE LABEL INFO'!$A$2:$A$65,0))="","",INDEX('40-15 SCALE LABEL INFO'!I$2:I$65,MATCH($A380,'40-15 SCALE LABEL INFO'!$A$2:$A$65,0))),"not found"),IF(F379="not found","not found",IF(F379="","","ditto"))))</f>
        <v/>
      </c>
      <c r="G380" s="782" t="str">
        <f>IF($A380="","",IF(NOT($A380=$A379),IFERROR(IF(INDEX('40-15 SCALE LABEL INFO'!J$2:J$65,MATCH($A380,'40-15 SCALE LABEL INFO'!$A$2:$A$65,0))="","",INDEX('40-15 SCALE LABEL INFO'!J$2:J$65,MATCH($A380,'40-15 SCALE LABEL INFO'!$A$2:$A$65,0))),"not found"),IF(G379="not found","not found",IF(G379="","","ditto"))))</f>
        <v/>
      </c>
      <c r="H380" s="775" t="str">
        <f>IF($A380="","",IF(NOT($A380=$A379),IFERROR(IF(INDEX('40-15 SCALE LABEL INFO'!K$2:K$65,MATCH($A380,'40-15 SCALE LABEL INFO'!$A$2:$A$65,0))="","",INDEX('40-15 SCALE LABEL INFO'!K$2:K$65,MATCH($A380,'40-15 SCALE LABEL INFO'!$A$2:$A$65,0))),"not found"),IF(H379="not found","not found",IF(H379="","","ditto"))))</f>
        <v/>
      </c>
    </row>
    <row r="381" spans="1:8" x14ac:dyDescent="0.25">
      <c r="A381" s="770"/>
      <c r="B381" s="770"/>
      <c r="C381" s="770"/>
      <c r="D381" s="770"/>
      <c r="E381" s="778"/>
      <c r="F381" s="781" t="str">
        <f>IF($A381="","",IF(NOT($A381=$A380),IFERROR(IF(INDEX('40-15 SCALE LABEL INFO'!I$2:I$65,MATCH($A381,'40-15 SCALE LABEL INFO'!$A$2:$A$65,0))="","",INDEX('40-15 SCALE LABEL INFO'!I$2:I$65,MATCH($A381,'40-15 SCALE LABEL INFO'!$A$2:$A$65,0))),"not found"),IF(F380="not found","not found",IF(F380="","","ditto"))))</f>
        <v/>
      </c>
      <c r="G381" s="782" t="str">
        <f>IF($A381="","",IF(NOT($A381=$A380),IFERROR(IF(INDEX('40-15 SCALE LABEL INFO'!J$2:J$65,MATCH($A381,'40-15 SCALE LABEL INFO'!$A$2:$A$65,0))="","",INDEX('40-15 SCALE LABEL INFO'!J$2:J$65,MATCH($A381,'40-15 SCALE LABEL INFO'!$A$2:$A$65,0))),"not found"),IF(G380="not found","not found",IF(G380="","","ditto"))))</f>
        <v/>
      </c>
      <c r="H381" s="775" t="str">
        <f>IF($A381="","",IF(NOT($A381=$A380),IFERROR(IF(INDEX('40-15 SCALE LABEL INFO'!K$2:K$65,MATCH($A381,'40-15 SCALE LABEL INFO'!$A$2:$A$65,0))="","",INDEX('40-15 SCALE LABEL INFO'!K$2:K$65,MATCH($A381,'40-15 SCALE LABEL INFO'!$A$2:$A$65,0))),"not found"),IF(H380="not found","not found",IF(H380="","","ditto"))))</f>
        <v/>
      </c>
    </row>
    <row r="382" spans="1:8" x14ac:dyDescent="0.25">
      <c r="A382" s="770"/>
      <c r="B382" s="770"/>
      <c r="C382" s="770"/>
      <c r="D382" s="770"/>
      <c r="E382" s="778"/>
      <c r="F382" s="781" t="str">
        <f>IF($A382="","",IF(NOT($A382=$A381),IFERROR(IF(INDEX('40-15 SCALE LABEL INFO'!I$2:I$65,MATCH($A382,'40-15 SCALE LABEL INFO'!$A$2:$A$65,0))="","",INDEX('40-15 SCALE LABEL INFO'!I$2:I$65,MATCH($A382,'40-15 SCALE LABEL INFO'!$A$2:$A$65,0))),"not found"),IF(F381="not found","not found",IF(F381="","","ditto"))))</f>
        <v/>
      </c>
      <c r="G382" s="782" t="str">
        <f>IF($A382="","",IF(NOT($A382=$A381),IFERROR(IF(INDEX('40-15 SCALE LABEL INFO'!J$2:J$65,MATCH($A382,'40-15 SCALE LABEL INFO'!$A$2:$A$65,0))="","",INDEX('40-15 SCALE LABEL INFO'!J$2:J$65,MATCH($A382,'40-15 SCALE LABEL INFO'!$A$2:$A$65,0))),"not found"),IF(G381="not found","not found",IF(G381="","","ditto"))))</f>
        <v/>
      </c>
      <c r="H382" s="775" t="str">
        <f>IF($A382="","",IF(NOT($A382=$A381),IFERROR(IF(INDEX('40-15 SCALE LABEL INFO'!K$2:K$65,MATCH($A382,'40-15 SCALE LABEL INFO'!$A$2:$A$65,0))="","",INDEX('40-15 SCALE LABEL INFO'!K$2:K$65,MATCH($A382,'40-15 SCALE LABEL INFO'!$A$2:$A$65,0))),"not found"),IF(H381="not found","not found",IF(H381="","","ditto"))))</f>
        <v/>
      </c>
    </row>
    <row r="383" spans="1:8" x14ac:dyDescent="0.25">
      <c r="A383" s="770"/>
      <c r="B383" s="770"/>
      <c r="C383" s="770"/>
      <c r="D383" s="770"/>
      <c r="E383" s="778"/>
      <c r="F383" s="781" t="str">
        <f>IF($A383="","",IF(NOT($A383=$A382),IFERROR(IF(INDEX('40-15 SCALE LABEL INFO'!I$2:I$65,MATCH($A383,'40-15 SCALE LABEL INFO'!$A$2:$A$65,0))="","",INDEX('40-15 SCALE LABEL INFO'!I$2:I$65,MATCH($A383,'40-15 SCALE LABEL INFO'!$A$2:$A$65,0))),"not found"),IF(F382="not found","not found",IF(F382="","","ditto"))))</f>
        <v/>
      </c>
      <c r="G383" s="782" t="str">
        <f>IF($A383="","",IF(NOT($A383=$A382),IFERROR(IF(INDEX('40-15 SCALE LABEL INFO'!J$2:J$65,MATCH($A383,'40-15 SCALE LABEL INFO'!$A$2:$A$65,0))="","",INDEX('40-15 SCALE LABEL INFO'!J$2:J$65,MATCH($A383,'40-15 SCALE LABEL INFO'!$A$2:$A$65,0))),"not found"),IF(G382="not found","not found",IF(G382="","","ditto"))))</f>
        <v/>
      </c>
      <c r="H383" s="775" t="str">
        <f>IF($A383="","",IF(NOT($A383=$A382),IFERROR(IF(INDEX('40-15 SCALE LABEL INFO'!K$2:K$65,MATCH($A383,'40-15 SCALE LABEL INFO'!$A$2:$A$65,0))="","",INDEX('40-15 SCALE LABEL INFO'!K$2:K$65,MATCH($A383,'40-15 SCALE LABEL INFO'!$A$2:$A$65,0))),"not found"),IF(H382="not found","not found",IF(H382="","","ditto"))))</f>
        <v/>
      </c>
    </row>
    <row r="384" spans="1:8" x14ac:dyDescent="0.25">
      <c r="A384" s="770"/>
      <c r="B384" s="770"/>
      <c r="C384" s="770"/>
      <c r="D384" s="770"/>
      <c r="E384" s="778"/>
      <c r="F384" s="781" t="str">
        <f>IF($A384="","",IF(NOT($A384=$A383),IFERROR(IF(INDEX('40-15 SCALE LABEL INFO'!I$2:I$65,MATCH($A384,'40-15 SCALE LABEL INFO'!$A$2:$A$65,0))="","",INDEX('40-15 SCALE LABEL INFO'!I$2:I$65,MATCH($A384,'40-15 SCALE LABEL INFO'!$A$2:$A$65,0))),"not found"),IF(F383="not found","not found",IF(F383="","","ditto"))))</f>
        <v/>
      </c>
      <c r="G384" s="782" t="str">
        <f>IF($A384="","",IF(NOT($A384=$A383),IFERROR(IF(INDEX('40-15 SCALE LABEL INFO'!J$2:J$65,MATCH($A384,'40-15 SCALE LABEL INFO'!$A$2:$A$65,0))="","",INDEX('40-15 SCALE LABEL INFO'!J$2:J$65,MATCH($A384,'40-15 SCALE LABEL INFO'!$A$2:$A$65,0))),"not found"),IF(G383="not found","not found",IF(G383="","","ditto"))))</f>
        <v/>
      </c>
      <c r="H384" s="775" t="str">
        <f>IF($A384="","",IF(NOT($A384=$A383),IFERROR(IF(INDEX('40-15 SCALE LABEL INFO'!K$2:K$65,MATCH($A384,'40-15 SCALE LABEL INFO'!$A$2:$A$65,0))="","",INDEX('40-15 SCALE LABEL INFO'!K$2:K$65,MATCH($A384,'40-15 SCALE LABEL INFO'!$A$2:$A$65,0))),"not found"),IF(H383="not found","not found",IF(H383="","","ditto"))))</f>
        <v/>
      </c>
    </row>
    <row r="385" spans="1:8" x14ac:dyDescent="0.25">
      <c r="A385" s="770"/>
      <c r="B385" s="770"/>
      <c r="C385" s="770"/>
      <c r="D385" s="770"/>
      <c r="E385" s="778"/>
      <c r="F385" s="781" t="str">
        <f>IF($A385="","",IF(NOT($A385=$A384),IFERROR(IF(INDEX('40-15 SCALE LABEL INFO'!I$2:I$65,MATCH($A385,'40-15 SCALE LABEL INFO'!$A$2:$A$65,0))="","",INDEX('40-15 SCALE LABEL INFO'!I$2:I$65,MATCH($A385,'40-15 SCALE LABEL INFO'!$A$2:$A$65,0))),"not found"),IF(F384="not found","not found",IF(F384="","","ditto"))))</f>
        <v/>
      </c>
      <c r="G385" s="782" t="str">
        <f>IF($A385="","",IF(NOT($A385=$A384),IFERROR(IF(INDEX('40-15 SCALE LABEL INFO'!J$2:J$65,MATCH($A385,'40-15 SCALE LABEL INFO'!$A$2:$A$65,0))="","",INDEX('40-15 SCALE LABEL INFO'!J$2:J$65,MATCH($A385,'40-15 SCALE LABEL INFO'!$A$2:$A$65,0))),"not found"),IF(G384="not found","not found",IF(G384="","","ditto"))))</f>
        <v/>
      </c>
      <c r="H385" s="775" t="str">
        <f>IF($A385="","",IF(NOT($A385=$A384),IFERROR(IF(INDEX('40-15 SCALE LABEL INFO'!K$2:K$65,MATCH($A385,'40-15 SCALE LABEL INFO'!$A$2:$A$65,0))="","",INDEX('40-15 SCALE LABEL INFO'!K$2:K$65,MATCH($A385,'40-15 SCALE LABEL INFO'!$A$2:$A$65,0))),"not found"),IF(H384="not found","not found",IF(H384="","","ditto"))))</f>
        <v/>
      </c>
    </row>
    <row r="386" spans="1:8" x14ac:dyDescent="0.25">
      <c r="A386" s="770"/>
      <c r="B386" s="770"/>
      <c r="C386" s="770"/>
      <c r="D386" s="770"/>
      <c r="E386" s="778"/>
      <c r="F386" s="781" t="str">
        <f>IF($A386="","",IF(NOT($A386=$A385),IFERROR(IF(INDEX('40-15 SCALE LABEL INFO'!I$2:I$65,MATCH($A386,'40-15 SCALE LABEL INFO'!$A$2:$A$65,0))="","",INDEX('40-15 SCALE LABEL INFO'!I$2:I$65,MATCH($A386,'40-15 SCALE LABEL INFO'!$A$2:$A$65,0))),"not found"),IF(F385="not found","not found",IF(F385="","","ditto"))))</f>
        <v/>
      </c>
      <c r="G386" s="782" t="str">
        <f>IF($A386="","",IF(NOT($A386=$A385),IFERROR(IF(INDEX('40-15 SCALE LABEL INFO'!J$2:J$65,MATCH($A386,'40-15 SCALE LABEL INFO'!$A$2:$A$65,0))="","",INDEX('40-15 SCALE LABEL INFO'!J$2:J$65,MATCH($A386,'40-15 SCALE LABEL INFO'!$A$2:$A$65,0))),"not found"),IF(G385="not found","not found",IF(G385="","","ditto"))))</f>
        <v/>
      </c>
      <c r="H386" s="775" t="str">
        <f>IF($A386="","",IF(NOT($A386=$A385),IFERROR(IF(INDEX('40-15 SCALE LABEL INFO'!K$2:K$65,MATCH($A386,'40-15 SCALE LABEL INFO'!$A$2:$A$65,0))="","",INDEX('40-15 SCALE LABEL INFO'!K$2:K$65,MATCH($A386,'40-15 SCALE LABEL INFO'!$A$2:$A$65,0))),"not found"),IF(H385="not found","not found",IF(H385="","","ditto"))))</f>
        <v/>
      </c>
    </row>
    <row r="387" spans="1:8" x14ac:dyDescent="0.25">
      <c r="A387" s="770"/>
      <c r="B387" s="770"/>
      <c r="C387" s="770"/>
      <c r="D387" s="770"/>
      <c r="E387" s="778"/>
      <c r="F387" s="781" t="str">
        <f>IF($A387="","",IF(NOT($A387=$A386),IFERROR(IF(INDEX('40-15 SCALE LABEL INFO'!I$2:I$65,MATCH($A387,'40-15 SCALE LABEL INFO'!$A$2:$A$65,0))="","",INDEX('40-15 SCALE LABEL INFO'!I$2:I$65,MATCH($A387,'40-15 SCALE LABEL INFO'!$A$2:$A$65,0))),"not found"),IF(F386="not found","not found",IF(F386="","","ditto"))))</f>
        <v/>
      </c>
      <c r="G387" s="782" t="str">
        <f>IF($A387="","",IF(NOT($A387=$A386),IFERROR(IF(INDEX('40-15 SCALE LABEL INFO'!J$2:J$65,MATCH($A387,'40-15 SCALE LABEL INFO'!$A$2:$A$65,0))="","",INDEX('40-15 SCALE LABEL INFO'!J$2:J$65,MATCH($A387,'40-15 SCALE LABEL INFO'!$A$2:$A$65,0))),"not found"),IF(G386="not found","not found",IF(G386="","","ditto"))))</f>
        <v/>
      </c>
      <c r="H387" s="775" t="str">
        <f>IF($A387="","",IF(NOT($A387=$A386),IFERROR(IF(INDEX('40-15 SCALE LABEL INFO'!K$2:K$65,MATCH($A387,'40-15 SCALE LABEL INFO'!$A$2:$A$65,0))="","",INDEX('40-15 SCALE LABEL INFO'!K$2:K$65,MATCH($A387,'40-15 SCALE LABEL INFO'!$A$2:$A$65,0))),"not found"),IF(H386="not found","not found",IF(H386="","","ditto"))))</f>
        <v/>
      </c>
    </row>
    <row r="388" spans="1:8" x14ac:dyDescent="0.25">
      <c r="A388" s="770"/>
      <c r="B388" s="770"/>
      <c r="C388" s="770"/>
      <c r="D388" s="770"/>
      <c r="E388" s="778"/>
      <c r="F388" s="781" t="str">
        <f>IF($A388="","",IF(NOT($A388=$A387),IFERROR(IF(INDEX('40-15 SCALE LABEL INFO'!I$2:I$65,MATCH($A388,'40-15 SCALE LABEL INFO'!$A$2:$A$65,0))="","",INDEX('40-15 SCALE LABEL INFO'!I$2:I$65,MATCH($A388,'40-15 SCALE LABEL INFO'!$A$2:$A$65,0))),"not found"),IF(F387="not found","not found",IF(F387="","","ditto"))))</f>
        <v/>
      </c>
      <c r="G388" s="782" t="str">
        <f>IF($A388="","",IF(NOT($A388=$A387),IFERROR(IF(INDEX('40-15 SCALE LABEL INFO'!J$2:J$65,MATCH($A388,'40-15 SCALE LABEL INFO'!$A$2:$A$65,0))="","",INDEX('40-15 SCALE LABEL INFO'!J$2:J$65,MATCH($A388,'40-15 SCALE LABEL INFO'!$A$2:$A$65,0))),"not found"),IF(G387="not found","not found",IF(G387="","","ditto"))))</f>
        <v/>
      </c>
      <c r="H388" s="775" t="str">
        <f>IF($A388="","",IF(NOT($A388=$A387),IFERROR(IF(INDEX('40-15 SCALE LABEL INFO'!K$2:K$65,MATCH($A388,'40-15 SCALE LABEL INFO'!$A$2:$A$65,0))="","",INDEX('40-15 SCALE LABEL INFO'!K$2:K$65,MATCH($A388,'40-15 SCALE LABEL INFO'!$A$2:$A$65,0))),"not found"),IF(H387="not found","not found",IF(H387="","","ditto"))))</f>
        <v/>
      </c>
    </row>
    <row r="389" spans="1:8" x14ac:dyDescent="0.25">
      <c r="A389" s="770"/>
      <c r="B389" s="770"/>
      <c r="C389" s="770"/>
      <c r="D389" s="770"/>
      <c r="E389" s="778"/>
      <c r="F389" s="781" t="str">
        <f>IF($A389="","",IF(NOT($A389=$A388),IFERROR(IF(INDEX('40-15 SCALE LABEL INFO'!I$2:I$65,MATCH($A389,'40-15 SCALE LABEL INFO'!$A$2:$A$65,0))="","",INDEX('40-15 SCALE LABEL INFO'!I$2:I$65,MATCH($A389,'40-15 SCALE LABEL INFO'!$A$2:$A$65,0))),"not found"),IF(F388="not found","not found",IF(F388="","","ditto"))))</f>
        <v/>
      </c>
      <c r="G389" s="782" t="str">
        <f>IF($A389="","",IF(NOT($A389=$A388),IFERROR(IF(INDEX('40-15 SCALE LABEL INFO'!J$2:J$65,MATCH($A389,'40-15 SCALE LABEL INFO'!$A$2:$A$65,0))="","",INDEX('40-15 SCALE LABEL INFO'!J$2:J$65,MATCH($A389,'40-15 SCALE LABEL INFO'!$A$2:$A$65,0))),"not found"),IF(G388="not found","not found",IF(G388="","","ditto"))))</f>
        <v/>
      </c>
      <c r="H389" s="775" t="str">
        <f>IF($A389="","",IF(NOT($A389=$A388),IFERROR(IF(INDEX('40-15 SCALE LABEL INFO'!K$2:K$65,MATCH($A389,'40-15 SCALE LABEL INFO'!$A$2:$A$65,0))="","",INDEX('40-15 SCALE LABEL INFO'!K$2:K$65,MATCH($A389,'40-15 SCALE LABEL INFO'!$A$2:$A$65,0))),"not found"),IF(H388="not found","not found",IF(H388="","","ditto"))))</f>
        <v/>
      </c>
    </row>
    <row r="390" spans="1:8" x14ac:dyDescent="0.25">
      <c r="A390" s="770"/>
      <c r="B390" s="770"/>
      <c r="C390" s="770"/>
      <c r="D390" s="770"/>
      <c r="E390" s="778"/>
      <c r="F390" s="781" t="str">
        <f>IF($A390="","",IF(NOT($A390=$A389),IFERROR(IF(INDEX('40-15 SCALE LABEL INFO'!I$2:I$65,MATCH($A390,'40-15 SCALE LABEL INFO'!$A$2:$A$65,0))="","",INDEX('40-15 SCALE LABEL INFO'!I$2:I$65,MATCH($A390,'40-15 SCALE LABEL INFO'!$A$2:$A$65,0))),"not found"),IF(F389="not found","not found",IF(F389="","","ditto"))))</f>
        <v/>
      </c>
      <c r="G390" s="782" t="str">
        <f>IF($A390="","",IF(NOT($A390=$A389),IFERROR(IF(INDEX('40-15 SCALE LABEL INFO'!J$2:J$65,MATCH($A390,'40-15 SCALE LABEL INFO'!$A$2:$A$65,0))="","",INDEX('40-15 SCALE LABEL INFO'!J$2:J$65,MATCH($A390,'40-15 SCALE LABEL INFO'!$A$2:$A$65,0))),"not found"),IF(G389="not found","not found",IF(G389="","","ditto"))))</f>
        <v/>
      </c>
      <c r="H390" s="775" t="str">
        <f>IF($A390="","",IF(NOT($A390=$A389),IFERROR(IF(INDEX('40-15 SCALE LABEL INFO'!K$2:K$65,MATCH($A390,'40-15 SCALE LABEL INFO'!$A$2:$A$65,0))="","",INDEX('40-15 SCALE LABEL INFO'!K$2:K$65,MATCH($A390,'40-15 SCALE LABEL INFO'!$A$2:$A$65,0))),"not found"),IF(H389="not found","not found",IF(H389="","","ditto"))))</f>
        <v/>
      </c>
    </row>
    <row r="391" spans="1:8" x14ac:dyDescent="0.25">
      <c r="A391" s="770"/>
      <c r="B391" s="770"/>
      <c r="C391" s="770"/>
      <c r="D391" s="770"/>
      <c r="E391" s="778"/>
      <c r="F391" s="781" t="str">
        <f>IF($A391="","",IF(NOT($A391=$A390),IFERROR(IF(INDEX('40-15 SCALE LABEL INFO'!I$2:I$65,MATCH($A391,'40-15 SCALE LABEL INFO'!$A$2:$A$65,0))="","",INDEX('40-15 SCALE LABEL INFO'!I$2:I$65,MATCH($A391,'40-15 SCALE LABEL INFO'!$A$2:$A$65,0))),"not found"),IF(F390="not found","not found",IF(F390="","","ditto"))))</f>
        <v/>
      </c>
      <c r="G391" s="782" t="str">
        <f>IF($A391="","",IF(NOT($A391=$A390),IFERROR(IF(INDEX('40-15 SCALE LABEL INFO'!J$2:J$65,MATCH($A391,'40-15 SCALE LABEL INFO'!$A$2:$A$65,0))="","",INDEX('40-15 SCALE LABEL INFO'!J$2:J$65,MATCH($A391,'40-15 SCALE LABEL INFO'!$A$2:$A$65,0))),"not found"),IF(G390="not found","not found",IF(G390="","","ditto"))))</f>
        <v/>
      </c>
      <c r="H391" s="775" t="str">
        <f>IF($A391="","",IF(NOT($A391=$A390),IFERROR(IF(INDEX('40-15 SCALE LABEL INFO'!K$2:K$65,MATCH($A391,'40-15 SCALE LABEL INFO'!$A$2:$A$65,0))="","",INDEX('40-15 SCALE LABEL INFO'!K$2:K$65,MATCH($A391,'40-15 SCALE LABEL INFO'!$A$2:$A$65,0))),"not found"),IF(H390="not found","not found",IF(H390="","","ditto"))))</f>
        <v/>
      </c>
    </row>
    <row r="392" spans="1:8" x14ac:dyDescent="0.25">
      <c r="A392" s="770"/>
      <c r="B392" s="770"/>
      <c r="C392" s="770"/>
      <c r="D392" s="770"/>
      <c r="E392" s="778"/>
      <c r="F392" s="781" t="str">
        <f>IF($A392="","",IF(NOT($A392=$A391),IFERROR(IF(INDEX('40-15 SCALE LABEL INFO'!I$2:I$65,MATCH($A392,'40-15 SCALE LABEL INFO'!$A$2:$A$65,0))="","",INDEX('40-15 SCALE LABEL INFO'!I$2:I$65,MATCH($A392,'40-15 SCALE LABEL INFO'!$A$2:$A$65,0))),"not found"),IF(F391="not found","not found",IF(F391="","","ditto"))))</f>
        <v/>
      </c>
      <c r="G392" s="782" t="str">
        <f>IF($A392="","",IF(NOT($A392=$A391),IFERROR(IF(INDEX('40-15 SCALE LABEL INFO'!J$2:J$65,MATCH($A392,'40-15 SCALE LABEL INFO'!$A$2:$A$65,0))="","",INDEX('40-15 SCALE LABEL INFO'!J$2:J$65,MATCH($A392,'40-15 SCALE LABEL INFO'!$A$2:$A$65,0))),"not found"),IF(G391="not found","not found",IF(G391="","","ditto"))))</f>
        <v/>
      </c>
      <c r="H392" s="775" t="str">
        <f>IF($A392="","",IF(NOT($A392=$A391),IFERROR(IF(INDEX('40-15 SCALE LABEL INFO'!K$2:K$65,MATCH($A392,'40-15 SCALE LABEL INFO'!$A$2:$A$65,0))="","",INDEX('40-15 SCALE LABEL INFO'!K$2:K$65,MATCH($A392,'40-15 SCALE LABEL INFO'!$A$2:$A$65,0))),"not found"),IF(H391="not found","not found",IF(H391="","","ditto"))))</f>
        <v/>
      </c>
    </row>
    <row r="393" spans="1:8" x14ac:dyDescent="0.25">
      <c r="A393" s="770"/>
      <c r="B393" s="770"/>
      <c r="C393" s="770"/>
      <c r="D393" s="770"/>
      <c r="E393" s="778"/>
      <c r="F393" s="781" t="str">
        <f>IF($A393="","",IF(NOT($A393=$A392),IFERROR(IF(INDEX('40-15 SCALE LABEL INFO'!I$2:I$65,MATCH($A393,'40-15 SCALE LABEL INFO'!$A$2:$A$65,0))="","",INDEX('40-15 SCALE LABEL INFO'!I$2:I$65,MATCH($A393,'40-15 SCALE LABEL INFO'!$A$2:$A$65,0))),"not found"),IF(F392="not found","not found",IF(F392="","","ditto"))))</f>
        <v/>
      </c>
      <c r="G393" s="782" t="str">
        <f>IF($A393="","",IF(NOT($A393=$A392),IFERROR(IF(INDEX('40-15 SCALE LABEL INFO'!J$2:J$65,MATCH($A393,'40-15 SCALE LABEL INFO'!$A$2:$A$65,0))="","",INDEX('40-15 SCALE LABEL INFO'!J$2:J$65,MATCH($A393,'40-15 SCALE LABEL INFO'!$A$2:$A$65,0))),"not found"),IF(G392="not found","not found",IF(G392="","","ditto"))))</f>
        <v/>
      </c>
      <c r="H393" s="775" t="str">
        <f>IF($A393="","",IF(NOT($A393=$A392),IFERROR(IF(INDEX('40-15 SCALE LABEL INFO'!K$2:K$65,MATCH($A393,'40-15 SCALE LABEL INFO'!$A$2:$A$65,0))="","",INDEX('40-15 SCALE LABEL INFO'!K$2:K$65,MATCH($A393,'40-15 SCALE LABEL INFO'!$A$2:$A$65,0))),"not found"),IF(H392="not found","not found",IF(H392="","","ditto"))))</f>
        <v/>
      </c>
    </row>
    <row r="394" spans="1:8" x14ac:dyDescent="0.25">
      <c r="A394" s="770"/>
      <c r="B394" s="770"/>
      <c r="C394" s="770"/>
      <c r="D394" s="770"/>
      <c r="E394" s="778"/>
      <c r="F394" s="781" t="str">
        <f>IF($A394="","",IF(NOT($A394=$A393),IFERROR(IF(INDEX('40-15 SCALE LABEL INFO'!I$2:I$65,MATCH($A394,'40-15 SCALE LABEL INFO'!$A$2:$A$65,0))="","",INDEX('40-15 SCALE LABEL INFO'!I$2:I$65,MATCH($A394,'40-15 SCALE LABEL INFO'!$A$2:$A$65,0))),"not found"),IF(F393="not found","not found",IF(F393="","","ditto"))))</f>
        <v/>
      </c>
      <c r="G394" s="782" t="str">
        <f>IF($A394="","",IF(NOT($A394=$A393),IFERROR(IF(INDEX('40-15 SCALE LABEL INFO'!J$2:J$65,MATCH($A394,'40-15 SCALE LABEL INFO'!$A$2:$A$65,0))="","",INDEX('40-15 SCALE LABEL INFO'!J$2:J$65,MATCH($A394,'40-15 SCALE LABEL INFO'!$A$2:$A$65,0))),"not found"),IF(G393="not found","not found",IF(G393="","","ditto"))))</f>
        <v/>
      </c>
      <c r="H394" s="775" t="str">
        <f>IF($A394="","",IF(NOT($A394=$A393),IFERROR(IF(INDEX('40-15 SCALE LABEL INFO'!K$2:K$65,MATCH($A394,'40-15 SCALE LABEL INFO'!$A$2:$A$65,0))="","",INDEX('40-15 SCALE LABEL INFO'!K$2:K$65,MATCH($A394,'40-15 SCALE LABEL INFO'!$A$2:$A$65,0))),"not found"),IF(H393="not found","not found",IF(H393="","","ditto"))))</f>
        <v/>
      </c>
    </row>
    <row r="395" spans="1:8" x14ac:dyDescent="0.25">
      <c r="A395" s="770"/>
      <c r="B395" s="770"/>
      <c r="C395" s="770"/>
      <c r="D395" s="770"/>
      <c r="E395" s="778"/>
      <c r="F395" s="781" t="str">
        <f>IF($A395="","",IF(NOT($A395=$A394),IFERROR(IF(INDEX('40-15 SCALE LABEL INFO'!I$2:I$65,MATCH($A395,'40-15 SCALE LABEL INFO'!$A$2:$A$65,0))="","",INDEX('40-15 SCALE LABEL INFO'!I$2:I$65,MATCH($A395,'40-15 SCALE LABEL INFO'!$A$2:$A$65,0))),"not found"),IF(F394="not found","not found",IF(F394="","","ditto"))))</f>
        <v/>
      </c>
      <c r="G395" s="782" t="str">
        <f>IF($A395="","",IF(NOT($A395=$A394),IFERROR(IF(INDEX('40-15 SCALE LABEL INFO'!J$2:J$65,MATCH($A395,'40-15 SCALE LABEL INFO'!$A$2:$A$65,0))="","",INDEX('40-15 SCALE LABEL INFO'!J$2:J$65,MATCH($A395,'40-15 SCALE LABEL INFO'!$A$2:$A$65,0))),"not found"),IF(G394="not found","not found",IF(G394="","","ditto"))))</f>
        <v/>
      </c>
      <c r="H395" s="775" t="str">
        <f>IF($A395="","",IF(NOT($A395=$A394),IFERROR(IF(INDEX('40-15 SCALE LABEL INFO'!K$2:K$65,MATCH($A395,'40-15 SCALE LABEL INFO'!$A$2:$A$65,0))="","",INDEX('40-15 SCALE LABEL INFO'!K$2:K$65,MATCH($A395,'40-15 SCALE LABEL INFO'!$A$2:$A$65,0))),"not found"),IF(H394="not found","not found",IF(H394="","","ditto"))))</f>
        <v/>
      </c>
    </row>
    <row r="396" spans="1:8" x14ac:dyDescent="0.25">
      <c r="A396" s="770"/>
      <c r="B396" s="770"/>
      <c r="C396" s="770"/>
      <c r="D396" s="770"/>
      <c r="E396" s="778"/>
      <c r="F396" s="781" t="str">
        <f>IF($A396="","",IF(NOT($A396=$A395),IFERROR(IF(INDEX('40-15 SCALE LABEL INFO'!I$2:I$65,MATCH($A396,'40-15 SCALE LABEL INFO'!$A$2:$A$65,0))="","",INDEX('40-15 SCALE LABEL INFO'!I$2:I$65,MATCH($A396,'40-15 SCALE LABEL INFO'!$A$2:$A$65,0))),"not found"),IF(F395="not found","not found",IF(F395="","","ditto"))))</f>
        <v/>
      </c>
      <c r="G396" s="782" t="str">
        <f>IF($A396="","",IF(NOT($A396=$A395),IFERROR(IF(INDEX('40-15 SCALE LABEL INFO'!J$2:J$65,MATCH($A396,'40-15 SCALE LABEL INFO'!$A$2:$A$65,0))="","",INDEX('40-15 SCALE LABEL INFO'!J$2:J$65,MATCH($A396,'40-15 SCALE LABEL INFO'!$A$2:$A$65,0))),"not found"),IF(G395="not found","not found",IF(G395="","","ditto"))))</f>
        <v/>
      </c>
      <c r="H396" s="775" t="str">
        <f>IF($A396="","",IF(NOT($A396=$A395),IFERROR(IF(INDEX('40-15 SCALE LABEL INFO'!K$2:K$65,MATCH($A396,'40-15 SCALE LABEL INFO'!$A$2:$A$65,0))="","",INDEX('40-15 SCALE LABEL INFO'!K$2:K$65,MATCH($A396,'40-15 SCALE LABEL INFO'!$A$2:$A$65,0))),"not found"),IF(H395="not found","not found",IF(H395="","","ditto"))))</f>
        <v/>
      </c>
    </row>
    <row r="397" spans="1:8" x14ac:dyDescent="0.25">
      <c r="A397" s="770"/>
      <c r="B397" s="770"/>
      <c r="C397" s="770"/>
      <c r="D397" s="770"/>
      <c r="E397" s="778"/>
      <c r="F397" s="781" t="str">
        <f>IF($A397="","",IF(NOT($A397=$A396),IFERROR(IF(INDEX('40-15 SCALE LABEL INFO'!I$2:I$65,MATCH($A397,'40-15 SCALE LABEL INFO'!$A$2:$A$65,0))="","",INDEX('40-15 SCALE LABEL INFO'!I$2:I$65,MATCH($A397,'40-15 SCALE LABEL INFO'!$A$2:$A$65,0))),"not found"),IF(F396="not found","not found",IF(F396="","","ditto"))))</f>
        <v/>
      </c>
      <c r="G397" s="782" t="str">
        <f>IF($A397="","",IF(NOT($A397=$A396),IFERROR(IF(INDEX('40-15 SCALE LABEL INFO'!J$2:J$65,MATCH($A397,'40-15 SCALE LABEL INFO'!$A$2:$A$65,0))="","",INDEX('40-15 SCALE LABEL INFO'!J$2:J$65,MATCH($A397,'40-15 SCALE LABEL INFO'!$A$2:$A$65,0))),"not found"),IF(G396="not found","not found",IF(G396="","","ditto"))))</f>
        <v/>
      </c>
      <c r="H397" s="775" t="str">
        <f>IF($A397="","",IF(NOT($A397=$A396),IFERROR(IF(INDEX('40-15 SCALE LABEL INFO'!K$2:K$65,MATCH($A397,'40-15 SCALE LABEL INFO'!$A$2:$A$65,0))="","",INDEX('40-15 SCALE LABEL INFO'!K$2:K$65,MATCH($A397,'40-15 SCALE LABEL INFO'!$A$2:$A$65,0))),"not found"),IF(H396="not found","not found",IF(H396="","","ditto"))))</f>
        <v/>
      </c>
    </row>
    <row r="398" spans="1:8" x14ac:dyDescent="0.25">
      <c r="A398" s="770"/>
      <c r="B398" s="770"/>
      <c r="C398" s="770"/>
      <c r="D398" s="770"/>
      <c r="E398" s="778"/>
      <c r="F398" s="781" t="str">
        <f>IF($A398="","",IF(NOT($A398=$A397),IFERROR(IF(INDEX('40-15 SCALE LABEL INFO'!I$2:I$65,MATCH($A398,'40-15 SCALE LABEL INFO'!$A$2:$A$65,0))="","",INDEX('40-15 SCALE LABEL INFO'!I$2:I$65,MATCH($A398,'40-15 SCALE LABEL INFO'!$A$2:$A$65,0))),"not found"),IF(F397="not found","not found",IF(F397="","","ditto"))))</f>
        <v/>
      </c>
      <c r="G398" s="782" t="str">
        <f>IF($A398="","",IF(NOT($A398=$A397),IFERROR(IF(INDEX('40-15 SCALE LABEL INFO'!J$2:J$65,MATCH($A398,'40-15 SCALE LABEL INFO'!$A$2:$A$65,0))="","",INDEX('40-15 SCALE LABEL INFO'!J$2:J$65,MATCH($A398,'40-15 SCALE LABEL INFO'!$A$2:$A$65,0))),"not found"),IF(G397="not found","not found",IF(G397="","","ditto"))))</f>
        <v/>
      </c>
      <c r="H398" s="775" t="str">
        <f>IF($A398="","",IF(NOT($A398=$A397),IFERROR(IF(INDEX('40-15 SCALE LABEL INFO'!K$2:K$65,MATCH($A398,'40-15 SCALE LABEL INFO'!$A$2:$A$65,0))="","",INDEX('40-15 SCALE LABEL INFO'!K$2:K$65,MATCH($A398,'40-15 SCALE LABEL INFO'!$A$2:$A$65,0))),"not found"),IF(H397="not found","not found",IF(H397="","","ditto"))))</f>
        <v/>
      </c>
    </row>
    <row r="399" spans="1:8" x14ac:dyDescent="0.25">
      <c r="A399" s="770"/>
      <c r="B399" s="770"/>
      <c r="C399" s="770"/>
      <c r="D399" s="770"/>
      <c r="E399" s="778"/>
      <c r="F399" s="781" t="str">
        <f>IF($A399="","",IF(NOT($A399=$A398),IFERROR(IF(INDEX('40-15 SCALE LABEL INFO'!I$2:I$65,MATCH($A399,'40-15 SCALE LABEL INFO'!$A$2:$A$65,0))="","",INDEX('40-15 SCALE LABEL INFO'!I$2:I$65,MATCH($A399,'40-15 SCALE LABEL INFO'!$A$2:$A$65,0))),"not found"),IF(F398="not found","not found",IF(F398="","","ditto"))))</f>
        <v/>
      </c>
      <c r="G399" s="782" t="str">
        <f>IF($A399="","",IF(NOT($A399=$A398),IFERROR(IF(INDEX('40-15 SCALE LABEL INFO'!J$2:J$65,MATCH($A399,'40-15 SCALE LABEL INFO'!$A$2:$A$65,0))="","",INDEX('40-15 SCALE LABEL INFO'!J$2:J$65,MATCH($A399,'40-15 SCALE LABEL INFO'!$A$2:$A$65,0))),"not found"),IF(G398="not found","not found",IF(G398="","","ditto"))))</f>
        <v/>
      </c>
      <c r="H399" s="775" t="str">
        <f>IF($A399="","",IF(NOT($A399=$A398),IFERROR(IF(INDEX('40-15 SCALE LABEL INFO'!K$2:K$65,MATCH($A399,'40-15 SCALE LABEL INFO'!$A$2:$A$65,0))="","",INDEX('40-15 SCALE LABEL INFO'!K$2:K$65,MATCH($A399,'40-15 SCALE LABEL INFO'!$A$2:$A$65,0))),"not found"),IF(H398="not found","not found",IF(H398="","","ditto"))))</f>
        <v/>
      </c>
    </row>
    <row r="400" spans="1:8" x14ac:dyDescent="0.25">
      <c r="A400" s="770"/>
      <c r="B400" s="770"/>
      <c r="C400" s="770"/>
      <c r="D400" s="770"/>
      <c r="E400" s="778"/>
      <c r="F400" s="781" t="str">
        <f>IF($A400="","",IF(NOT($A400=$A399),IFERROR(IF(INDEX('40-15 SCALE LABEL INFO'!I$2:I$65,MATCH($A400,'40-15 SCALE LABEL INFO'!$A$2:$A$65,0))="","",INDEX('40-15 SCALE LABEL INFO'!I$2:I$65,MATCH($A400,'40-15 SCALE LABEL INFO'!$A$2:$A$65,0))),"not found"),IF(F399="not found","not found",IF(F399="","","ditto"))))</f>
        <v/>
      </c>
      <c r="G400" s="782" t="str">
        <f>IF($A400="","",IF(NOT($A400=$A399),IFERROR(IF(INDEX('40-15 SCALE LABEL INFO'!J$2:J$65,MATCH($A400,'40-15 SCALE LABEL INFO'!$A$2:$A$65,0))="","",INDEX('40-15 SCALE LABEL INFO'!J$2:J$65,MATCH($A400,'40-15 SCALE LABEL INFO'!$A$2:$A$65,0))),"not found"),IF(G399="not found","not found",IF(G399="","","ditto"))))</f>
        <v/>
      </c>
      <c r="H400" s="775" t="str">
        <f>IF($A400="","",IF(NOT($A400=$A399),IFERROR(IF(INDEX('40-15 SCALE LABEL INFO'!K$2:K$65,MATCH($A400,'40-15 SCALE LABEL INFO'!$A$2:$A$65,0))="","",INDEX('40-15 SCALE LABEL INFO'!K$2:K$65,MATCH($A400,'40-15 SCALE LABEL INFO'!$A$2:$A$65,0))),"not found"),IF(H399="not found","not found",IF(H399="","","ditto"))))</f>
        <v/>
      </c>
    </row>
    <row r="401" spans="1:8" x14ac:dyDescent="0.25">
      <c r="A401" s="770"/>
      <c r="B401" s="770"/>
      <c r="C401" s="770"/>
      <c r="D401" s="770"/>
      <c r="E401" s="778"/>
      <c r="F401" s="781" t="str">
        <f>IF($A401="","",IF(NOT($A401=$A400),IFERROR(IF(INDEX('40-15 SCALE LABEL INFO'!I$2:I$65,MATCH($A401,'40-15 SCALE LABEL INFO'!$A$2:$A$65,0))="","",INDEX('40-15 SCALE LABEL INFO'!I$2:I$65,MATCH($A401,'40-15 SCALE LABEL INFO'!$A$2:$A$65,0))),"not found"),IF(F400="not found","not found",IF(F400="","","ditto"))))</f>
        <v/>
      </c>
      <c r="G401" s="782" t="str">
        <f>IF($A401="","",IF(NOT($A401=$A400),IFERROR(IF(INDEX('40-15 SCALE LABEL INFO'!J$2:J$65,MATCH($A401,'40-15 SCALE LABEL INFO'!$A$2:$A$65,0))="","",INDEX('40-15 SCALE LABEL INFO'!J$2:J$65,MATCH($A401,'40-15 SCALE LABEL INFO'!$A$2:$A$65,0))),"not found"),IF(G400="not found","not found",IF(G400="","","ditto"))))</f>
        <v/>
      </c>
      <c r="H401" s="775" t="str">
        <f>IF($A401="","",IF(NOT($A401=$A400),IFERROR(IF(INDEX('40-15 SCALE LABEL INFO'!K$2:K$65,MATCH($A401,'40-15 SCALE LABEL INFO'!$A$2:$A$65,0))="","",INDEX('40-15 SCALE LABEL INFO'!K$2:K$65,MATCH($A401,'40-15 SCALE LABEL INFO'!$A$2:$A$65,0))),"not found"),IF(H400="not found","not found",IF(H400="","","ditto"))))</f>
        <v/>
      </c>
    </row>
    <row r="402" spans="1:8" x14ac:dyDescent="0.25">
      <c r="A402" s="770"/>
      <c r="B402" s="770"/>
      <c r="C402" s="770"/>
      <c r="D402" s="770"/>
      <c r="E402" s="778"/>
      <c r="F402" s="781" t="str">
        <f>IF($A402="","",IF(NOT($A402=$A401),IFERROR(IF(INDEX('40-15 SCALE LABEL INFO'!I$2:I$65,MATCH($A402,'40-15 SCALE LABEL INFO'!$A$2:$A$65,0))="","",INDEX('40-15 SCALE LABEL INFO'!I$2:I$65,MATCH($A402,'40-15 SCALE LABEL INFO'!$A$2:$A$65,0))),"not found"),IF(F401="not found","not found",IF(F401="","","ditto"))))</f>
        <v/>
      </c>
      <c r="G402" s="782" t="str">
        <f>IF($A402="","",IF(NOT($A402=$A401),IFERROR(IF(INDEX('40-15 SCALE LABEL INFO'!J$2:J$65,MATCH($A402,'40-15 SCALE LABEL INFO'!$A$2:$A$65,0))="","",INDEX('40-15 SCALE LABEL INFO'!J$2:J$65,MATCH($A402,'40-15 SCALE LABEL INFO'!$A$2:$A$65,0))),"not found"),IF(G401="not found","not found",IF(G401="","","ditto"))))</f>
        <v/>
      </c>
      <c r="H402" s="775" t="str">
        <f>IF($A402="","",IF(NOT($A402=$A401),IFERROR(IF(INDEX('40-15 SCALE LABEL INFO'!K$2:K$65,MATCH($A402,'40-15 SCALE LABEL INFO'!$A$2:$A$65,0))="","",INDEX('40-15 SCALE LABEL INFO'!K$2:K$65,MATCH($A402,'40-15 SCALE LABEL INFO'!$A$2:$A$65,0))),"not found"),IF(H401="not found","not found",IF(H401="","","ditto"))))</f>
        <v/>
      </c>
    </row>
    <row r="403" spans="1:8" x14ac:dyDescent="0.25">
      <c r="A403" s="770"/>
      <c r="B403" s="770"/>
      <c r="C403" s="770"/>
      <c r="D403" s="770"/>
      <c r="E403" s="778"/>
      <c r="F403" s="781" t="str">
        <f>IF($A403="","",IF(NOT($A403=$A402),IFERROR(IF(INDEX('40-15 SCALE LABEL INFO'!I$2:I$65,MATCH($A403,'40-15 SCALE LABEL INFO'!$A$2:$A$65,0))="","",INDEX('40-15 SCALE LABEL INFO'!I$2:I$65,MATCH($A403,'40-15 SCALE LABEL INFO'!$A$2:$A$65,0))),"not found"),IF(F402="not found","not found",IF(F402="","","ditto"))))</f>
        <v/>
      </c>
      <c r="G403" s="782" t="str">
        <f>IF($A403="","",IF(NOT($A403=$A402),IFERROR(IF(INDEX('40-15 SCALE LABEL INFO'!J$2:J$65,MATCH($A403,'40-15 SCALE LABEL INFO'!$A$2:$A$65,0))="","",INDEX('40-15 SCALE LABEL INFO'!J$2:J$65,MATCH($A403,'40-15 SCALE LABEL INFO'!$A$2:$A$65,0))),"not found"),IF(G402="not found","not found",IF(G402="","","ditto"))))</f>
        <v/>
      </c>
      <c r="H403" s="775" t="str">
        <f>IF($A403="","",IF(NOT($A403=$A402),IFERROR(IF(INDEX('40-15 SCALE LABEL INFO'!K$2:K$65,MATCH($A403,'40-15 SCALE LABEL INFO'!$A$2:$A$65,0))="","",INDEX('40-15 SCALE LABEL INFO'!K$2:K$65,MATCH($A403,'40-15 SCALE LABEL INFO'!$A$2:$A$65,0))),"not found"),IF(H402="not found","not found",IF(H402="","","ditto"))))</f>
        <v/>
      </c>
    </row>
    <row r="404" spans="1:8" x14ac:dyDescent="0.25">
      <c r="A404" s="770"/>
      <c r="B404" s="770"/>
      <c r="C404" s="770"/>
      <c r="D404" s="770"/>
      <c r="E404" s="778"/>
      <c r="F404" s="781" t="str">
        <f>IF($A404="","",IF(NOT($A404=$A403),IFERROR(IF(INDEX('40-15 SCALE LABEL INFO'!I$2:I$65,MATCH($A404,'40-15 SCALE LABEL INFO'!$A$2:$A$65,0))="","",INDEX('40-15 SCALE LABEL INFO'!I$2:I$65,MATCH($A404,'40-15 SCALE LABEL INFO'!$A$2:$A$65,0))),"not found"),IF(F403="not found","not found",IF(F403="","","ditto"))))</f>
        <v/>
      </c>
      <c r="G404" s="782" t="str">
        <f>IF($A404="","",IF(NOT($A404=$A403),IFERROR(IF(INDEX('40-15 SCALE LABEL INFO'!J$2:J$65,MATCH($A404,'40-15 SCALE LABEL INFO'!$A$2:$A$65,0))="","",INDEX('40-15 SCALE LABEL INFO'!J$2:J$65,MATCH($A404,'40-15 SCALE LABEL INFO'!$A$2:$A$65,0))),"not found"),IF(G403="not found","not found",IF(G403="","","ditto"))))</f>
        <v/>
      </c>
      <c r="H404" s="775" t="str">
        <f>IF($A404="","",IF(NOT($A404=$A403),IFERROR(IF(INDEX('40-15 SCALE LABEL INFO'!K$2:K$65,MATCH($A404,'40-15 SCALE LABEL INFO'!$A$2:$A$65,0))="","",INDEX('40-15 SCALE LABEL INFO'!K$2:K$65,MATCH($A404,'40-15 SCALE LABEL INFO'!$A$2:$A$65,0))),"not found"),IF(H403="not found","not found",IF(H403="","","ditto"))))</f>
        <v/>
      </c>
    </row>
    <row r="405" spans="1:8" x14ac:dyDescent="0.25">
      <c r="A405" s="770"/>
      <c r="B405" s="770"/>
      <c r="C405" s="770"/>
      <c r="D405" s="770"/>
      <c r="E405" s="778"/>
      <c r="F405" s="781" t="str">
        <f>IF($A405="","",IF(NOT($A405=$A404),IFERROR(IF(INDEX('40-15 SCALE LABEL INFO'!I$2:I$65,MATCH($A405,'40-15 SCALE LABEL INFO'!$A$2:$A$65,0))="","",INDEX('40-15 SCALE LABEL INFO'!I$2:I$65,MATCH($A405,'40-15 SCALE LABEL INFO'!$A$2:$A$65,0))),"not found"),IF(F404="not found","not found",IF(F404="","","ditto"))))</f>
        <v/>
      </c>
      <c r="G405" s="782" t="str">
        <f>IF($A405="","",IF(NOT($A405=$A404),IFERROR(IF(INDEX('40-15 SCALE LABEL INFO'!J$2:J$65,MATCH($A405,'40-15 SCALE LABEL INFO'!$A$2:$A$65,0))="","",INDEX('40-15 SCALE LABEL INFO'!J$2:J$65,MATCH($A405,'40-15 SCALE LABEL INFO'!$A$2:$A$65,0))),"not found"),IF(G404="not found","not found",IF(G404="","","ditto"))))</f>
        <v/>
      </c>
      <c r="H405" s="775" t="str">
        <f>IF($A405="","",IF(NOT($A405=$A404),IFERROR(IF(INDEX('40-15 SCALE LABEL INFO'!K$2:K$65,MATCH($A405,'40-15 SCALE LABEL INFO'!$A$2:$A$65,0))="","",INDEX('40-15 SCALE LABEL INFO'!K$2:K$65,MATCH($A405,'40-15 SCALE LABEL INFO'!$A$2:$A$65,0))),"not found"),IF(H404="not found","not found",IF(H404="","","ditto"))))</f>
        <v/>
      </c>
    </row>
    <row r="406" spans="1:8" x14ac:dyDescent="0.25">
      <c r="A406" s="770"/>
      <c r="B406" s="770"/>
      <c r="C406" s="770"/>
      <c r="D406" s="770"/>
      <c r="E406" s="778"/>
      <c r="F406" s="781" t="str">
        <f>IF($A406="","",IF(NOT($A406=$A405),IFERROR(IF(INDEX('40-15 SCALE LABEL INFO'!I$2:I$65,MATCH($A406,'40-15 SCALE LABEL INFO'!$A$2:$A$65,0))="","",INDEX('40-15 SCALE LABEL INFO'!I$2:I$65,MATCH($A406,'40-15 SCALE LABEL INFO'!$A$2:$A$65,0))),"not found"),IF(F405="not found","not found",IF(F405="","","ditto"))))</f>
        <v/>
      </c>
      <c r="G406" s="782" t="str">
        <f>IF($A406="","",IF(NOT($A406=$A405),IFERROR(IF(INDEX('40-15 SCALE LABEL INFO'!J$2:J$65,MATCH($A406,'40-15 SCALE LABEL INFO'!$A$2:$A$65,0))="","",INDEX('40-15 SCALE LABEL INFO'!J$2:J$65,MATCH($A406,'40-15 SCALE LABEL INFO'!$A$2:$A$65,0))),"not found"),IF(G405="not found","not found",IF(G405="","","ditto"))))</f>
        <v/>
      </c>
      <c r="H406" s="775" t="str">
        <f>IF($A406="","",IF(NOT($A406=$A405),IFERROR(IF(INDEX('40-15 SCALE LABEL INFO'!K$2:K$65,MATCH($A406,'40-15 SCALE LABEL INFO'!$A$2:$A$65,0))="","",INDEX('40-15 SCALE LABEL INFO'!K$2:K$65,MATCH($A406,'40-15 SCALE LABEL INFO'!$A$2:$A$65,0))),"not found"),IF(H405="not found","not found",IF(H405="","","ditto"))))</f>
        <v/>
      </c>
    </row>
    <row r="407" spans="1:8" x14ac:dyDescent="0.25">
      <c r="A407" s="770"/>
      <c r="B407" s="770"/>
      <c r="C407" s="770"/>
      <c r="D407" s="770"/>
      <c r="E407" s="778"/>
      <c r="F407" s="781" t="str">
        <f>IF($A407="","",IF(NOT($A407=$A406),IFERROR(IF(INDEX('40-15 SCALE LABEL INFO'!I$2:I$65,MATCH($A407,'40-15 SCALE LABEL INFO'!$A$2:$A$65,0))="","",INDEX('40-15 SCALE LABEL INFO'!I$2:I$65,MATCH($A407,'40-15 SCALE LABEL INFO'!$A$2:$A$65,0))),"not found"),IF(F406="not found","not found",IF(F406="","","ditto"))))</f>
        <v/>
      </c>
      <c r="G407" s="782" t="str">
        <f>IF($A407="","",IF(NOT($A407=$A406),IFERROR(IF(INDEX('40-15 SCALE LABEL INFO'!J$2:J$65,MATCH($A407,'40-15 SCALE LABEL INFO'!$A$2:$A$65,0))="","",INDEX('40-15 SCALE LABEL INFO'!J$2:J$65,MATCH($A407,'40-15 SCALE LABEL INFO'!$A$2:$A$65,0))),"not found"),IF(G406="not found","not found",IF(G406="","","ditto"))))</f>
        <v/>
      </c>
      <c r="H407" s="775" t="str">
        <f>IF($A407="","",IF(NOT($A407=$A406),IFERROR(IF(INDEX('40-15 SCALE LABEL INFO'!K$2:K$65,MATCH($A407,'40-15 SCALE LABEL INFO'!$A$2:$A$65,0))="","",INDEX('40-15 SCALE LABEL INFO'!K$2:K$65,MATCH($A407,'40-15 SCALE LABEL INFO'!$A$2:$A$65,0))),"not found"),IF(H406="not found","not found",IF(H406="","","ditto"))))</f>
        <v/>
      </c>
    </row>
    <row r="408" spans="1:8" x14ac:dyDescent="0.25">
      <c r="A408" s="770"/>
      <c r="B408" s="770"/>
      <c r="C408" s="770"/>
      <c r="D408" s="770"/>
      <c r="E408" s="778"/>
      <c r="F408" s="781" t="str">
        <f>IF($A408="","",IF(NOT($A408=$A407),IFERROR(IF(INDEX('40-15 SCALE LABEL INFO'!I$2:I$65,MATCH($A408,'40-15 SCALE LABEL INFO'!$A$2:$A$65,0))="","",INDEX('40-15 SCALE LABEL INFO'!I$2:I$65,MATCH($A408,'40-15 SCALE LABEL INFO'!$A$2:$A$65,0))),"not found"),IF(F407="not found","not found",IF(F407="","","ditto"))))</f>
        <v/>
      </c>
      <c r="G408" s="782" t="str">
        <f>IF($A408="","",IF(NOT($A408=$A407),IFERROR(IF(INDEX('40-15 SCALE LABEL INFO'!J$2:J$65,MATCH($A408,'40-15 SCALE LABEL INFO'!$A$2:$A$65,0))="","",INDEX('40-15 SCALE LABEL INFO'!J$2:J$65,MATCH($A408,'40-15 SCALE LABEL INFO'!$A$2:$A$65,0))),"not found"),IF(G407="not found","not found",IF(G407="","","ditto"))))</f>
        <v/>
      </c>
      <c r="H408" s="775" t="str">
        <f>IF($A408="","",IF(NOT($A408=$A407),IFERROR(IF(INDEX('40-15 SCALE LABEL INFO'!K$2:K$65,MATCH($A408,'40-15 SCALE LABEL INFO'!$A$2:$A$65,0))="","",INDEX('40-15 SCALE LABEL INFO'!K$2:K$65,MATCH($A408,'40-15 SCALE LABEL INFO'!$A$2:$A$65,0))),"not found"),IF(H407="not found","not found",IF(H407="","","ditto"))))</f>
        <v/>
      </c>
    </row>
    <row r="409" spans="1:8" x14ac:dyDescent="0.25">
      <c r="A409" s="770"/>
      <c r="B409" s="770"/>
      <c r="C409" s="770"/>
      <c r="D409" s="770"/>
      <c r="E409" s="778"/>
      <c r="F409" s="781" t="str">
        <f>IF($A409="","",IF(NOT($A409=$A408),IFERROR(IF(INDEX('40-15 SCALE LABEL INFO'!I$2:I$65,MATCH($A409,'40-15 SCALE LABEL INFO'!$A$2:$A$65,0))="","",INDEX('40-15 SCALE LABEL INFO'!I$2:I$65,MATCH($A409,'40-15 SCALE LABEL INFO'!$A$2:$A$65,0))),"not found"),IF(F408="not found","not found",IF(F408="","","ditto"))))</f>
        <v/>
      </c>
      <c r="G409" s="782" t="str">
        <f>IF($A409="","",IF(NOT($A409=$A408),IFERROR(IF(INDEX('40-15 SCALE LABEL INFO'!J$2:J$65,MATCH($A409,'40-15 SCALE LABEL INFO'!$A$2:$A$65,0))="","",INDEX('40-15 SCALE LABEL INFO'!J$2:J$65,MATCH($A409,'40-15 SCALE LABEL INFO'!$A$2:$A$65,0))),"not found"),IF(G408="not found","not found",IF(G408="","","ditto"))))</f>
        <v/>
      </c>
      <c r="H409" s="775" t="str">
        <f>IF($A409="","",IF(NOT($A409=$A408),IFERROR(IF(INDEX('40-15 SCALE LABEL INFO'!K$2:K$65,MATCH($A409,'40-15 SCALE LABEL INFO'!$A$2:$A$65,0))="","",INDEX('40-15 SCALE LABEL INFO'!K$2:K$65,MATCH($A409,'40-15 SCALE LABEL INFO'!$A$2:$A$65,0))),"not found"),IF(H408="not found","not found",IF(H408="","","ditto"))))</f>
        <v/>
      </c>
    </row>
    <row r="410" spans="1:8" x14ac:dyDescent="0.25">
      <c r="A410" s="770"/>
      <c r="B410" s="770"/>
      <c r="C410" s="770"/>
      <c r="D410" s="770"/>
      <c r="E410" s="778"/>
      <c r="F410" s="781" t="str">
        <f>IF($A410="","",IF(NOT($A410=$A409),IFERROR(IF(INDEX('40-15 SCALE LABEL INFO'!I$2:I$65,MATCH($A410,'40-15 SCALE LABEL INFO'!$A$2:$A$65,0))="","",INDEX('40-15 SCALE LABEL INFO'!I$2:I$65,MATCH($A410,'40-15 SCALE LABEL INFO'!$A$2:$A$65,0))),"not found"),IF(F409="not found","not found",IF(F409="","","ditto"))))</f>
        <v/>
      </c>
      <c r="G410" s="782" t="str">
        <f>IF($A410="","",IF(NOT($A410=$A409),IFERROR(IF(INDEX('40-15 SCALE LABEL INFO'!J$2:J$65,MATCH($A410,'40-15 SCALE LABEL INFO'!$A$2:$A$65,0))="","",INDEX('40-15 SCALE LABEL INFO'!J$2:J$65,MATCH($A410,'40-15 SCALE LABEL INFO'!$A$2:$A$65,0))),"not found"),IF(G409="not found","not found",IF(G409="","","ditto"))))</f>
        <v/>
      </c>
      <c r="H410" s="775" t="str">
        <f>IF($A410="","",IF(NOT($A410=$A409),IFERROR(IF(INDEX('40-15 SCALE LABEL INFO'!K$2:K$65,MATCH($A410,'40-15 SCALE LABEL INFO'!$A$2:$A$65,0))="","",INDEX('40-15 SCALE LABEL INFO'!K$2:K$65,MATCH($A410,'40-15 SCALE LABEL INFO'!$A$2:$A$65,0))),"not found"),IF(H409="not found","not found",IF(H409="","","ditto"))))</f>
        <v/>
      </c>
    </row>
    <row r="411" spans="1:8" x14ac:dyDescent="0.25">
      <c r="A411" s="770"/>
      <c r="B411" s="770"/>
      <c r="C411" s="770"/>
      <c r="D411" s="770"/>
      <c r="E411" s="778"/>
      <c r="F411" s="781" t="str">
        <f>IF($A411="","",IF(NOT($A411=$A410),IFERROR(IF(INDEX('40-15 SCALE LABEL INFO'!I$2:I$65,MATCH($A411,'40-15 SCALE LABEL INFO'!$A$2:$A$65,0))="","",INDEX('40-15 SCALE LABEL INFO'!I$2:I$65,MATCH($A411,'40-15 SCALE LABEL INFO'!$A$2:$A$65,0))),"not found"),IF(F410="not found","not found",IF(F410="","","ditto"))))</f>
        <v/>
      </c>
      <c r="G411" s="782" t="str">
        <f>IF($A411="","",IF(NOT($A411=$A410),IFERROR(IF(INDEX('40-15 SCALE LABEL INFO'!J$2:J$65,MATCH($A411,'40-15 SCALE LABEL INFO'!$A$2:$A$65,0))="","",INDEX('40-15 SCALE LABEL INFO'!J$2:J$65,MATCH($A411,'40-15 SCALE LABEL INFO'!$A$2:$A$65,0))),"not found"),IF(G410="not found","not found",IF(G410="","","ditto"))))</f>
        <v/>
      </c>
      <c r="H411" s="775" t="str">
        <f>IF($A411="","",IF(NOT($A411=$A410),IFERROR(IF(INDEX('40-15 SCALE LABEL INFO'!K$2:K$65,MATCH($A411,'40-15 SCALE LABEL INFO'!$A$2:$A$65,0))="","",INDEX('40-15 SCALE LABEL INFO'!K$2:K$65,MATCH($A411,'40-15 SCALE LABEL INFO'!$A$2:$A$65,0))),"not found"),IF(H410="not found","not found",IF(H410="","","ditto"))))</f>
        <v/>
      </c>
    </row>
    <row r="412" spans="1:8" x14ac:dyDescent="0.25">
      <c r="A412" s="770"/>
      <c r="B412" s="770"/>
      <c r="C412" s="770"/>
      <c r="D412" s="770"/>
      <c r="E412" s="778"/>
      <c r="F412" s="781" t="str">
        <f>IF($A412="","",IF(NOT($A412=$A411),IFERROR(IF(INDEX('40-15 SCALE LABEL INFO'!I$2:I$65,MATCH($A412,'40-15 SCALE LABEL INFO'!$A$2:$A$65,0))="","",INDEX('40-15 SCALE LABEL INFO'!I$2:I$65,MATCH($A412,'40-15 SCALE LABEL INFO'!$A$2:$A$65,0))),"not found"),IF(F411="not found","not found",IF(F411="","","ditto"))))</f>
        <v/>
      </c>
      <c r="G412" s="782" t="str">
        <f>IF($A412="","",IF(NOT($A412=$A411),IFERROR(IF(INDEX('40-15 SCALE LABEL INFO'!J$2:J$65,MATCH($A412,'40-15 SCALE LABEL INFO'!$A$2:$A$65,0))="","",INDEX('40-15 SCALE LABEL INFO'!J$2:J$65,MATCH($A412,'40-15 SCALE LABEL INFO'!$A$2:$A$65,0))),"not found"),IF(G411="not found","not found",IF(G411="","","ditto"))))</f>
        <v/>
      </c>
      <c r="H412" s="775" t="str">
        <f>IF($A412="","",IF(NOT($A412=$A411),IFERROR(IF(INDEX('40-15 SCALE LABEL INFO'!K$2:K$65,MATCH($A412,'40-15 SCALE LABEL INFO'!$A$2:$A$65,0))="","",INDEX('40-15 SCALE LABEL INFO'!K$2:K$65,MATCH($A412,'40-15 SCALE LABEL INFO'!$A$2:$A$65,0))),"not found"),IF(H411="not found","not found",IF(H411="","","ditto"))))</f>
        <v/>
      </c>
    </row>
    <row r="413" spans="1:8" x14ac:dyDescent="0.25">
      <c r="A413" s="770"/>
      <c r="B413" s="770"/>
      <c r="C413" s="770"/>
      <c r="D413" s="770"/>
      <c r="E413" s="778"/>
      <c r="F413" s="781" t="str">
        <f>IF($A413="","",IF(NOT($A413=$A412),IFERROR(IF(INDEX('40-15 SCALE LABEL INFO'!I$2:I$65,MATCH($A413,'40-15 SCALE LABEL INFO'!$A$2:$A$65,0))="","",INDEX('40-15 SCALE LABEL INFO'!I$2:I$65,MATCH($A413,'40-15 SCALE LABEL INFO'!$A$2:$A$65,0))),"not found"),IF(F412="not found","not found",IF(F412="","","ditto"))))</f>
        <v/>
      </c>
      <c r="G413" s="782" t="str">
        <f>IF($A413="","",IF(NOT($A413=$A412),IFERROR(IF(INDEX('40-15 SCALE LABEL INFO'!J$2:J$65,MATCH($A413,'40-15 SCALE LABEL INFO'!$A$2:$A$65,0))="","",INDEX('40-15 SCALE LABEL INFO'!J$2:J$65,MATCH($A413,'40-15 SCALE LABEL INFO'!$A$2:$A$65,0))),"not found"),IF(G412="not found","not found",IF(G412="","","ditto"))))</f>
        <v/>
      </c>
      <c r="H413" s="775" t="str">
        <f>IF($A413="","",IF(NOT($A413=$A412),IFERROR(IF(INDEX('40-15 SCALE LABEL INFO'!K$2:K$65,MATCH($A413,'40-15 SCALE LABEL INFO'!$A$2:$A$65,0))="","",INDEX('40-15 SCALE LABEL INFO'!K$2:K$65,MATCH($A413,'40-15 SCALE LABEL INFO'!$A$2:$A$65,0))),"not found"),IF(H412="not found","not found",IF(H412="","","ditto"))))</f>
        <v/>
      </c>
    </row>
    <row r="414" spans="1:8" x14ac:dyDescent="0.25">
      <c r="A414" s="770"/>
      <c r="B414" s="770"/>
      <c r="C414" s="770"/>
      <c r="D414" s="770"/>
      <c r="E414" s="778"/>
      <c r="F414" s="781" t="str">
        <f>IF($A414="","",IF(NOT($A414=$A413),IFERROR(IF(INDEX('40-15 SCALE LABEL INFO'!I$2:I$65,MATCH($A414,'40-15 SCALE LABEL INFO'!$A$2:$A$65,0))="","",INDEX('40-15 SCALE LABEL INFO'!I$2:I$65,MATCH($A414,'40-15 SCALE LABEL INFO'!$A$2:$A$65,0))),"not found"),IF(F413="not found","not found",IF(F413="","","ditto"))))</f>
        <v/>
      </c>
      <c r="G414" s="782" t="str">
        <f>IF($A414="","",IF(NOT($A414=$A413),IFERROR(IF(INDEX('40-15 SCALE LABEL INFO'!J$2:J$65,MATCH($A414,'40-15 SCALE LABEL INFO'!$A$2:$A$65,0))="","",INDEX('40-15 SCALE LABEL INFO'!J$2:J$65,MATCH($A414,'40-15 SCALE LABEL INFO'!$A$2:$A$65,0))),"not found"),IF(G413="not found","not found",IF(G413="","","ditto"))))</f>
        <v/>
      </c>
      <c r="H414" s="775" t="str">
        <f>IF($A414="","",IF(NOT($A414=$A413),IFERROR(IF(INDEX('40-15 SCALE LABEL INFO'!K$2:K$65,MATCH($A414,'40-15 SCALE LABEL INFO'!$A$2:$A$65,0))="","",INDEX('40-15 SCALE LABEL INFO'!K$2:K$65,MATCH($A414,'40-15 SCALE LABEL INFO'!$A$2:$A$65,0))),"not found"),IF(H413="not found","not found",IF(H413="","","ditto"))))</f>
        <v/>
      </c>
    </row>
    <row r="415" spans="1:8" x14ac:dyDescent="0.25">
      <c r="A415" s="770"/>
      <c r="B415" s="770"/>
      <c r="C415" s="770"/>
      <c r="D415" s="770"/>
      <c r="E415" s="778"/>
      <c r="F415" s="781" t="str">
        <f>IF($A415="","",IF(NOT($A415=$A414),IFERROR(IF(INDEX('40-15 SCALE LABEL INFO'!I$2:I$65,MATCH($A415,'40-15 SCALE LABEL INFO'!$A$2:$A$65,0))="","",INDEX('40-15 SCALE LABEL INFO'!I$2:I$65,MATCH($A415,'40-15 SCALE LABEL INFO'!$A$2:$A$65,0))),"not found"),IF(F414="not found","not found",IF(F414="","","ditto"))))</f>
        <v/>
      </c>
      <c r="G415" s="782" t="str">
        <f>IF($A415="","",IF(NOT($A415=$A414),IFERROR(IF(INDEX('40-15 SCALE LABEL INFO'!J$2:J$65,MATCH($A415,'40-15 SCALE LABEL INFO'!$A$2:$A$65,0))="","",INDEX('40-15 SCALE LABEL INFO'!J$2:J$65,MATCH($A415,'40-15 SCALE LABEL INFO'!$A$2:$A$65,0))),"not found"),IF(G414="not found","not found",IF(G414="","","ditto"))))</f>
        <v/>
      </c>
      <c r="H415" s="775" t="str">
        <f>IF($A415="","",IF(NOT($A415=$A414),IFERROR(IF(INDEX('40-15 SCALE LABEL INFO'!K$2:K$65,MATCH($A415,'40-15 SCALE LABEL INFO'!$A$2:$A$65,0))="","",INDEX('40-15 SCALE LABEL INFO'!K$2:K$65,MATCH($A415,'40-15 SCALE LABEL INFO'!$A$2:$A$65,0))),"not found"),IF(H414="not found","not found",IF(H414="","","ditto"))))</f>
        <v/>
      </c>
    </row>
    <row r="416" spans="1:8" x14ac:dyDescent="0.25">
      <c r="A416" s="770"/>
      <c r="B416" s="770"/>
      <c r="C416" s="770"/>
      <c r="D416" s="770"/>
      <c r="E416" s="778"/>
      <c r="F416" s="781" t="str">
        <f>IF($A416="","",IF(NOT($A416=$A415),IFERROR(IF(INDEX('40-15 SCALE LABEL INFO'!I$2:I$65,MATCH($A416,'40-15 SCALE LABEL INFO'!$A$2:$A$65,0))="","",INDEX('40-15 SCALE LABEL INFO'!I$2:I$65,MATCH($A416,'40-15 SCALE LABEL INFO'!$A$2:$A$65,0))),"not found"),IF(F415="not found","not found",IF(F415="","","ditto"))))</f>
        <v/>
      </c>
      <c r="G416" s="782" t="str">
        <f>IF($A416="","",IF(NOT($A416=$A415),IFERROR(IF(INDEX('40-15 SCALE LABEL INFO'!J$2:J$65,MATCH($A416,'40-15 SCALE LABEL INFO'!$A$2:$A$65,0))="","",INDEX('40-15 SCALE LABEL INFO'!J$2:J$65,MATCH($A416,'40-15 SCALE LABEL INFO'!$A$2:$A$65,0))),"not found"),IF(G415="not found","not found",IF(G415="","","ditto"))))</f>
        <v/>
      </c>
      <c r="H416" s="775" t="str">
        <f>IF($A416="","",IF(NOT($A416=$A415),IFERROR(IF(INDEX('40-15 SCALE LABEL INFO'!K$2:K$65,MATCH($A416,'40-15 SCALE LABEL INFO'!$A$2:$A$65,0))="","",INDEX('40-15 SCALE LABEL INFO'!K$2:K$65,MATCH($A416,'40-15 SCALE LABEL INFO'!$A$2:$A$65,0))),"not found"),IF(H415="not found","not found",IF(H415="","","ditto"))))</f>
        <v/>
      </c>
    </row>
    <row r="417" spans="1:8" x14ac:dyDescent="0.25">
      <c r="A417" s="770"/>
      <c r="B417" s="770"/>
      <c r="C417" s="770"/>
      <c r="D417" s="770"/>
      <c r="E417" s="778"/>
      <c r="F417" s="781" t="str">
        <f>IF($A417="","",IF(NOT($A417=$A416),IFERROR(IF(INDEX('40-15 SCALE LABEL INFO'!I$2:I$65,MATCH($A417,'40-15 SCALE LABEL INFO'!$A$2:$A$65,0))="","",INDEX('40-15 SCALE LABEL INFO'!I$2:I$65,MATCH($A417,'40-15 SCALE LABEL INFO'!$A$2:$A$65,0))),"not found"),IF(F416="not found","not found",IF(F416="","","ditto"))))</f>
        <v/>
      </c>
      <c r="G417" s="782" t="str">
        <f>IF($A417="","",IF(NOT($A417=$A416),IFERROR(IF(INDEX('40-15 SCALE LABEL INFO'!J$2:J$65,MATCH($A417,'40-15 SCALE LABEL INFO'!$A$2:$A$65,0))="","",INDEX('40-15 SCALE LABEL INFO'!J$2:J$65,MATCH($A417,'40-15 SCALE LABEL INFO'!$A$2:$A$65,0))),"not found"),IF(G416="not found","not found",IF(G416="","","ditto"))))</f>
        <v/>
      </c>
      <c r="H417" s="775" t="str">
        <f>IF($A417="","",IF(NOT($A417=$A416),IFERROR(IF(INDEX('40-15 SCALE LABEL INFO'!K$2:K$65,MATCH($A417,'40-15 SCALE LABEL INFO'!$A$2:$A$65,0))="","",INDEX('40-15 SCALE LABEL INFO'!K$2:K$65,MATCH($A417,'40-15 SCALE LABEL INFO'!$A$2:$A$65,0))),"not found"),IF(H416="not found","not found",IF(H416="","","ditto"))))</f>
        <v/>
      </c>
    </row>
    <row r="418" spans="1:8" x14ac:dyDescent="0.25">
      <c r="A418" s="770"/>
      <c r="B418" s="770"/>
      <c r="C418" s="770"/>
      <c r="D418" s="770"/>
      <c r="E418" s="778"/>
      <c r="F418" s="781" t="str">
        <f>IF($A418="","",IF(NOT($A418=$A417),IFERROR(IF(INDEX('40-15 SCALE LABEL INFO'!I$2:I$65,MATCH($A418,'40-15 SCALE LABEL INFO'!$A$2:$A$65,0))="","",INDEX('40-15 SCALE LABEL INFO'!I$2:I$65,MATCH($A418,'40-15 SCALE LABEL INFO'!$A$2:$A$65,0))),"not found"),IF(F417="not found","not found",IF(F417="","","ditto"))))</f>
        <v/>
      </c>
      <c r="G418" s="782" t="str">
        <f>IF($A418="","",IF(NOT($A418=$A417),IFERROR(IF(INDEX('40-15 SCALE LABEL INFO'!J$2:J$65,MATCH($A418,'40-15 SCALE LABEL INFO'!$A$2:$A$65,0))="","",INDEX('40-15 SCALE LABEL INFO'!J$2:J$65,MATCH($A418,'40-15 SCALE LABEL INFO'!$A$2:$A$65,0))),"not found"),IF(G417="not found","not found",IF(G417="","","ditto"))))</f>
        <v/>
      </c>
      <c r="H418" s="775" t="str">
        <f>IF($A418="","",IF(NOT($A418=$A417),IFERROR(IF(INDEX('40-15 SCALE LABEL INFO'!K$2:K$65,MATCH($A418,'40-15 SCALE LABEL INFO'!$A$2:$A$65,0))="","",INDEX('40-15 SCALE LABEL INFO'!K$2:K$65,MATCH($A418,'40-15 SCALE LABEL INFO'!$A$2:$A$65,0))),"not found"),IF(H417="not found","not found",IF(H417="","","ditto"))))</f>
        <v/>
      </c>
    </row>
    <row r="419" spans="1:8" x14ac:dyDescent="0.25">
      <c r="A419" s="770"/>
      <c r="B419" s="770"/>
      <c r="C419" s="770"/>
      <c r="D419" s="770"/>
      <c r="E419" s="778"/>
      <c r="F419" s="781" t="str">
        <f>IF($A419="","",IF(NOT($A419=$A418),IFERROR(IF(INDEX('40-15 SCALE LABEL INFO'!I$2:I$65,MATCH($A419,'40-15 SCALE LABEL INFO'!$A$2:$A$65,0))="","",INDEX('40-15 SCALE LABEL INFO'!I$2:I$65,MATCH($A419,'40-15 SCALE LABEL INFO'!$A$2:$A$65,0))),"not found"),IF(F418="not found","not found",IF(F418="","","ditto"))))</f>
        <v/>
      </c>
      <c r="G419" s="782" t="str">
        <f>IF($A419="","",IF(NOT($A419=$A418),IFERROR(IF(INDEX('40-15 SCALE LABEL INFO'!J$2:J$65,MATCH($A419,'40-15 SCALE LABEL INFO'!$A$2:$A$65,0))="","",INDEX('40-15 SCALE LABEL INFO'!J$2:J$65,MATCH($A419,'40-15 SCALE LABEL INFO'!$A$2:$A$65,0))),"not found"),IF(G418="not found","not found",IF(G418="","","ditto"))))</f>
        <v/>
      </c>
      <c r="H419" s="775" t="str">
        <f>IF($A419="","",IF(NOT($A419=$A418),IFERROR(IF(INDEX('40-15 SCALE LABEL INFO'!K$2:K$65,MATCH($A419,'40-15 SCALE LABEL INFO'!$A$2:$A$65,0))="","",INDEX('40-15 SCALE LABEL INFO'!K$2:K$65,MATCH($A419,'40-15 SCALE LABEL INFO'!$A$2:$A$65,0))),"not found"),IF(H418="not found","not found",IF(H418="","","ditto"))))</f>
        <v/>
      </c>
    </row>
    <row r="420" spans="1:8" x14ac:dyDescent="0.25">
      <c r="A420" s="770"/>
      <c r="B420" s="770"/>
      <c r="C420" s="770"/>
      <c r="D420" s="770"/>
      <c r="E420" s="778"/>
      <c r="F420" s="781" t="str">
        <f>IF($A420="","",IF(NOT($A420=$A419),IFERROR(IF(INDEX('40-15 SCALE LABEL INFO'!I$2:I$65,MATCH($A420,'40-15 SCALE LABEL INFO'!$A$2:$A$65,0))="","",INDEX('40-15 SCALE LABEL INFO'!I$2:I$65,MATCH($A420,'40-15 SCALE LABEL INFO'!$A$2:$A$65,0))),"not found"),IF(F419="not found","not found",IF(F419="","","ditto"))))</f>
        <v/>
      </c>
      <c r="G420" s="782" t="str">
        <f>IF($A420="","",IF(NOT($A420=$A419),IFERROR(IF(INDEX('40-15 SCALE LABEL INFO'!J$2:J$65,MATCH($A420,'40-15 SCALE LABEL INFO'!$A$2:$A$65,0))="","",INDEX('40-15 SCALE LABEL INFO'!J$2:J$65,MATCH($A420,'40-15 SCALE LABEL INFO'!$A$2:$A$65,0))),"not found"),IF(G419="not found","not found",IF(G419="","","ditto"))))</f>
        <v/>
      </c>
      <c r="H420" s="775" t="str">
        <f>IF($A420="","",IF(NOT($A420=$A419),IFERROR(IF(INDEX('40-15 SCALE LABEL INFO'!K$2:K$65,MATCH($A420,'40-15 SCALE LABEL INFO'!$A$2:$A$65,0))="","",INDEX('40-15 SCALE LABEL INFO'!K$2:K$65,MATCH($A420,'40-15 SCALE LABEL INFO'!$A$2:$A$65,0))),"not found"),IF(H419="not found","not found",IF(H419="","","ditto"))))</f>
        <v/>
      </c>
    </row>
    <row r="421" spans="1:8" x14ac:dyDescent="0.25">
      <c r="A421" s="770"/>
      <c r="B421" s="770"/>
      <c r="C421" s="770"/>
      <c r="D421" s="770"/>
      <c r="E421" s="778"/>
      <c r="F421" s="781" t="str">
        <f>IF($A421="","",IF(NOT($A421=$A420),IFERROR(IF(INDEX('40-15 SCALE LABEL INFO'!I$2:I$65,MATCH($A421,'40-15 SCALE LABEL INFO'!$A$2:$A$65,0))="","",INDEX('40-15 SCALE LABEL INFO'!I$2:I$65,MATCH($A421,'40-15 SCALE LABEL INFO'!$A$2:$A$65,0))),"not found"),IF(F420="not found","not found",IF(F420="","","ditto"))))</f>
        <v/>
      </c>
      <c r="G421" s="782" t="str">
        <f>IF($A421="","",IF(NOT($A421=$A420),IFERROR(IF(INDEX('40-15 SCALE LABEL INFO'!J$2:J$65,MATCH($A421,'40-15 SCALE LABEL INFO'!$A$2:$A$65,0))="","",INDEX('40-15 SCALE LABEL INFO'!J$2:J$65,MATCH($A421,'40-15 SCALE LABEL INFO'!$A$2:$A$65,0))),"not found"),IF(G420="not found","not found",IF(G420="","","ditto"))))</f>
        <v/>
      </c>
      <c r="H421" s="775" t="str">
        <f>IF($A421="","",IF(NOT($A421=$A420),IFERROR(IF(INDEX('40-15 SCALE LABEL INFO'!K$2:K$65,MATCH($A421,'40-15 SCALE LABEL INFO'!$A$2:$A$65,0))="","",INDEX('40-15 SCALE LABEL INFO'!K$2:K$65,MATCH($A421,'40-15 SCALE LABEL INFO'!$A$2:$A$65,0))),"not found"),IF(H420="not found","not found",IF(H420="","","ditto"))))</f>
        <v/>
      </c>
    </row>
    <row r="422" spans="1:8" x14ac:dyDescent="0.25">
      <c r="A422" s="770"/>
      <c r="B422" s="770"/>
      <c r="C422" s="770"/>
      <c r="D422" s="770"/>
      <c r="E422" s="778"/>
      <c r="F422" s="781" t="str">
        <f>IF($A422="","",IF(NOT($A422=$A421),IFERROR(IF(INDEX('40-15 SCALE LABEL INFO'!I$2:I$65,MATCH($A422,'40-15 SCALE LABEL INFO'!$A$2:$A$65,0))="","",INDEX('40-15 SCALE LABEL INFO'!I$2:I$65,MATCH($A422,'40-15 SCALE LABEL INFO'!$A$2:$A$65,0))),"not found"),IF(F421="not found","not found",IF(F421="","","ditto"))))</f>
        <v/>
      </c>
      <c r="G422" s="782" t="str">
        <f>IF($A422="","",IF(NOT($A422=$A421),IFERROR(IF(INDEX('40-15 SCALE LABEL INFO'!J$2:J$65,MATCH($A422,'40-15 SCALE LABEL INFO'!$A$2:$A$65,0))="","",INDEX('40-15 SCALE LABEL INFO'!J$2:J$65,MATCH($A422,'40-15 SCALE LABEL INFO'!$A$2:$A$65,0))),"not found"),IF(G421="not found","not found",IF(G421="","","ditto"))))</f>
        <v/>
      </c>
      <c r="H422" s="775" t="str">
        <f>IF($A422="","",IF(NOT($A422=$A421),IFERROR(IF(INDEX('40-15 SCALE LABEL INFO'!K$2:K$65,MATCH($A422,'40-15 SCALE LABEL INFO'!$A$2:$A$65,0))="","",INDEX('40-15 SCALE LABEL INFO'!K$2:K$65,MATCH($A422,'40-15 SCALE LABEL INFO'!$A$2:$A$65,0))),"not found"),IF(H421="not found","not found",IF(H421="","","ditto"))))</f>
        <v/>
      </c>
    </row>
    <row r="423" spans="1:8" x14ac:dyDescent="0.25">
      <c r="A423" s="770"/>
      <c r="B423" s="770"/>
      <c r="C423" s="770"/>
      <c r="D423" s="770"/>
      <c r="E423" s="778"/>
      <c r="F423" s="781" t="str">
        <f>IF($A423="","",IF(NOT($A423=$A422),IFERROR(IF(INDEX('40-15 SCALE LABEL INFO'!I$2:I$65,MATCH($A423,'40-15 SCALE LABEL INFO'!$A$2:$A$65,0))="","",INDEX('40-15 SCALE LABEL INFO'!I$2:I$65,MATCH($A423,'40-15 SCALE LABEL INFO'!$A$2:$A$65,0))),"not found"),IF(F422="not found","not found",IF(F422="","","ditto"))))</f>
        <v/>
      </c>
      <c r="G423" s="782" t="str">
        <f>IF($A423="","",IF(NOT($A423=$A422),IFERROR(IF(INDEX('40-15 SCALE LABEL INFO'!J$2:J$65,MATCH($A423,'40-15 SCALE LABEL INFO'!$A$2:$A$65,0))="","",INDEX('40-15 SCALE LABEL INFO'!J$2:J$65,MATCH($A423,'40-15 SCALE LABEL INFO'!$A$2:$A$65,0))),"not found"),IF(G422="not found","not found",IF(G422="","","ditto"))))</f>
        <v/>
      </c>
      <c r="H423" s="775" t="str">
        <f>IF($A423="","",IF(NOT($A423=$A422),IFERROR(IF(INDEX('40-15 SCALE LABEL INFO'!K$2:K$65,MATCH($A423,'40-15 SCALE LABEL INFO'!$A$2:$A$65,0))="","",INDEX('40-15 SCALE LABEL INFO'!K$2:K$65,MATCH($A423,'40-15 SCALE LABEL INFO'!$A$2:$A$65,0))),"not found"),IF(H422="not found","not found",IF(H422="","","ditto"))))</f>
        <v/>
      </c>
    </row>
    <row r="424" spans="1:8" x14ac:dyDescent="0.25">
      <c r="A424" s="770"/>
      <c r="B424" s="770"/>
      <c r="C424" s="770"/>
      <c r="D424" s="770"/>
      <c r="E424" s="778"/>
      <c r="F424" s="781" t="str">
        <f>IF($A424="","",IF(NOT($A424=$A423),IFERROR(IF(INDEX('40-15 SCALE LABEL INFO'!I$2:I$65,MATCH($A424,'40-15 SCALE LABEL INFO'!$A$2:$A$65,0))="","",INDEX('40-15 SCALE LABEL INFO'!I$2:I$65,MATCH($A424,'40-15 SCALE LABEL INFO'!$A$2:$A$65,0))),"not found"),IF(F423="not found","not found",IF(F423="","","ditto"))))</f>
        <v/>
      </c>
      <c r="G424" s="782" t="str">
        <f>IF($A424="","",IF(NOT($A424=$A423),IFERROR(IF(INDEX('40-15 SCALE LABEL INFO'!J$2:J$65,MATCH($A424,'40-15 SCALE LABEL INFO'!$A$2:$A$65,0))="","",INDEX('40-15 SCALE LABEL INFO'!J$2:J$65,MATCH($A424,'40-15 SCALE LABEL INFO'!$A$2:$A$65,0))),"not found"),IF(G423="not found","not found",IF(G423="","","ditto"))))</f>
        <v/>
      </c>
      <c r="H424" s="775" t="str">
        <f>IF($A424="","",IF(NOT($A424=$A423),IFERROR(IF(INDEX('40-15 SCALE LABEL INFO'!K$2:K$65,MATCH($A424,'40-15 SCALE LABEL INFO'!$A$2:$A$65,0))="","",INDEX('40-15 SCALE LABEL INFO'!K$2:K$65,MATCH($A424,'40-15 SCALE LABEL INFO'!$A$2:$A$65,0))),"not found"),IF(H423="not found","not found",IF(H423="","","ditto"))))</f>
        <v/>
      </c>
    </row>
    <row r="425" spans="1:8" x14ac:dyDescent="0.25">
      <c r="A425" s="770"/>
      <c r="B425" s="770"/>
      <c r="C425" s="770"/>
      <c r="D425" s="770"/>
      <c r="E425" s="778"/>
      <c r="F425" s="781" t="str">
        <f>IF($A425="","",IF(NOT($A425=$A424),IFERROR(IF(INDEX('40-15 SCALE LABEL INFO'!I$2:I$65,MATCH($A425,'40-15 SCALE LABEL INFO'!$A$2:$A$65,0))="","",INDEX('40-15 SCALE LABEL INFO'!I$2:I$65,MATCH($A425,'40-15 SCALE LABEL INFO'!$A$2:$A$65,0))),"not found"),IF(F424="not found","not found",IF(F424="","","ditto"))))</f>
        <v/>
      </c>
      <c r="G425" s="782" t="str">
        <f>IF($A425="","",IF(NOT($A425=$A424),IFERROR(IF(INDEX('40-15 SCALE LABEL INFO'!J$2:J$65,MATCH($A425,'40-15 SCALE LABEL INFO'!$A$2:$A$65,0))="","",INDEX('40-15 SCALE LABEL INFO'!J$2:J$65,MATCH($A425,'40-15 SCALE LABEL INFO'!$A$2:$A$65,0))),"not found"),IF(G424="not found","not found",IF(G424="","","ditto"))))</f>
        <v/>
      </c>
      <c r="H425" s="775" t="str">
        <f>IF($A425="","",IF(NOT($A425=$A424),IFERROR(IF(INDEX('40-15 SCALE LABEL INFO'!K$2:K$65,MATCH($A425,'40-15 SCALE LABEL INFO'!$A$2:$A$65,0))="","",INDEX('40-15 SCALE LABEL INFO'!K$2:K$65,MATCH($A425,'40-15 SCALE LABEL INFO'!$A$2:$A$65,0))),"not found"),IF(H424="not found","not found",IF(H424="","","ditto"))))</f>
        <v/>
      </c>
    </row>
    <row r="426" spans="1:8" x14ac:dyDescent="0.25">
      <c r="A426" s="770"/>
      <c r="B426" s="770"/>
      <c r="C426" s="770"/>
      <c r="D426" s="770"/>
      <c r="E426" s="778"/>
      <c r="F426" s="781" t="str">
        <f>IF($A426="","",IF(NOT($A426=$A425),IFERROR(IF(INDEX('40-15 SCALE LABEL INFO'!I$2:I$65,MATCH($A426,'40-15 SCALE LABEL INFO'!$A$2:$A$65,0))="","",INDEX('40-15 SCALE LABEL INFO'!I$2:I$65,MATCH($A426,'40-15 SCALE LABEL INFO'!$A$2:$A$65,0))),"not found"),IF(F425="not found","not found",IF(F425="","","ditto"))))</f>
        <v/>
      </c>
      <c r="G426" s="782" t="str">
        <f>IF($A426="","",IF(NOT($A426=$A425),IFERROR(IF(INDEX('40-15 SCALE LABEL INFO'!J$2:J$65,MATCH($A426,'40-15 SCALE LABEL INFO'!$A$2:$A$65,0))="","",INDEX('40-15 SCALE LABEL INFO'!J$2:J$65,MATCH($A426,'40-15 SCALE LABEL INFO'!$A$2:$A$65,0))),"not found"),IF(G425="not found","not found",IF(G425="","","ditto"))))</f>
        <v/>
      </c>
      <c r="H426" s="775" t="str">
        <f>IF($A426="","",IF(NOT($A426=$A425),IFERROR(IF(INDEX('40-15 SCALE LABEL INFO'!K$2:K$65,MATCH($A426,'40-15 SCALE LABEL INFO'!$A$2:$A$65,0))="","",INDEX('40-15 SCALE LABEL INFO'!K$2:K$65,MATCH($A426,'40-15 SCALE LABEL INFO'!$A$2:$A$65,0))),"not found"),IF(H425="not found","not found",IF(H425="","","ditto"))))</f>
        <v/>
      </c>
    </row>
    <row r="427" spans="1:8" x14ac:dyDescent="0.25">
      <c r="A427" s="770"/>
      <c r="B427" s="770"/>
      <c r="C427" s="770"/>
      <c r="D427" s="770"/>
      <c r="E427" s="778"/>
      <c r="F427" s="781" t="str">
        <f>IF($A427="","",IF(NOT($A427=$A426),IFERROR(IF(INDEX('40-15 SCALE LABEL INFO'!I$2:I$65,MATCH($A427,'40-15 SCALE LABEL INFO'!$A$2:$A$65,0))="","",INDEX('40-15 SCALE LABEL INFO'!I$2:I$65,MATCH($A427,'40-15 SCALE LABEL INFO'!$A$2:$A$65,0))),"not found"),IF(F426="not found","not found",IF(F426="","","ditto"))))</f>
        <v/>
      </c>
      <c r="G427" s="782" t="str">
        <f>IF($A427="","",IF(NOT($A427=$A426),IFERROR(IF(INDEX('40-15 SCALE LABEL INFO'!J$2:J$65,MATCH($A427,'40-15 SCALE LABEL INFO'!$A$2:$A$65,0))="","",INDEX('40-15 SCALE LABEL INFO'!J$2:J$65,MATCH($A427,'40-15 SCALE LABEL INFO'!$A$2:$A$65,0))),"not found"),IF(G426="not found","not found",IF(G426="","","ditto"))))</f>
        <v/>
      </c>
      <c r="H427" s="775" t="str">
        <f>IF($A427="","",IF(NOT($A427=$A426),IFERROR(IF(INDEX('40-15 SCALE LABEL INFO'!K$2:K$65,MATCH($A427,'40-15 SCALE LABEL INFO'!$A$2:$A$65,0))="","",INDEX('40-15 SCALE LABEL INFO'!K$2:K$65,MATCH($A427,'40-15 SCALE LABEL INFO'!$A$2:$A$65,0))),"not found"),IF(H426="not found","not found",IF(H426="","","ditto"))))</f>
        <v/>
      </c>
    </row>
    <row r="428" spans="1:8" x14ac:dyDescent="0.25">
      <c r="A428" s="770"/>
      <c r="B428" s="770"/>
      <c r="C428" s="770"/>
      <c r="D428" s="770"/>
      <c r="E428" s="778"/>
      <c r="F428" s="781" t="str">
        <f>IF($A428="","",IF(NOT($A428=$A427),IFERROR(IF(INDEX('40-15 SCALE LABEL INFO'!I$2:I$65,MATCH($A428,'40-15 SCALE LABEL INFO'!$A$2:$A$65,0))="","",INDEX('40-15 SCALE LABEL INFO'!I$2:I$65,MATCH($A428,'40-15 SCALE LABEL INFO'!$A$2:$A$65,0))),"not found"),IF(F427="not found","not found",IF(F427="","","ditto"))))</f>
        <v/>
      </c>
      <c r="G428" s="782" t="str">
        <f>IF($A428="","",IF(NOT($A428=$A427),IFERROR(IF(INDEX('40-15 SCALE LABEL INFO'!J$2:J$65,MATCH($A428,'40-15 SCALE LABEL INFO'!$A$2:$A$65,0))="","",INDEX('40-15 SCALE LABEL INFO'!J$2:J$65,MATCH($A428,'40-15 SCALE LABEL INFO'!$A$2:$A$65,0))),"not found"),IF(G427="not found","not found",IF(G427="","","ditto"))))</f>
        <v/>
      </c>
      <c r="H428" s="775" t="str">
        <f>IF($A428="","",IF(NOT($A428=$A427),IFERROR(IF(INDEX('40-15 SCALE LABEL INFO'!K$2:K$65,MATCH($A428,'40-15 SCALE LABEL INFO'!$A$2:$A$65,0))="","",INDEX('40-15 SCALE LABEL INFO'!K$2:K$65,MATCH($A428,'40-15 SCALE LABEL INFO'!$A$2:$A$65,0))),"not found"),IF(H427="not found","not found",IF(H427="","","ditto"))))</f>
        <v/>
      </c>
    </row>
    <row r="429" spans="1:8" x14ac:dyDescent="0.25">
      <c r="A429" s="770"/>
      <c r="B429" s="770"/>
      <c r="C429" s="770"/>
      <c r="D429" s="770"/>
      <c r="E429" s="778"/>
      <c r="F429" s="781" t="str">
        <f>IF($A429="","",IF(NOT($A429=$A428),IFERROR(IF(INDEX('40-15 SCALE LABEL INFO'!I$2:I$65,MATCH($A429,'40-15 SCALE LABEL INFO'!$A$2:$A$65,0))="","",INDEX('40-15 SCALE LABEL INFO'!I$2:I$65,MATCH($A429,'40-15 SCALE LABEL INFO'!$A$2:$A$65,0))),"not found"),IF(F428="not found","not found",IF(F428="","","ditto"))))</f>
        <v/>
      </c>
      <c r="G429" s="782" t="str">
        <f>IF($A429="","",IF(NOT($A429=$A428),IFERROR(IF(INDEX('40-15 SCALE LABEL INFO'!J$2:J$65,MATCH($A429,'40-15 SCALE LABEL INFO'!$A$2:$A$65,0))="","",INDEX('40-15 SCALE LABEL INFO'!J$2:J$65,MATCH($A429,'40-15 SCALE LABEL INFO'!$A$2:$A$65,0))),"not found"),IF(G428="not found","not found",IF(G428="","","ditto"))))</f>
        <v/>
      </c>
      <c r="H429" s="775" t="str">
        <f>IF($A429="","",IF(NOT($A429=$A428),IFERROR(IF(INDEX('40-15 SCALE LABEL INFO'!K$2:K$65,MATCH($A429,'40-15 SCALE LABEL INFO'!$A$2:$A$65,0))="","",INDEX('40-15 SCALE LABEL INFO'!K$2:K$65,MATCH($A429,'40-15 SCALE LABEL INFO'!$A$2:$A$65,0))),"not found"),IF(H428="not found","not found",IF(H428="","","ditto"))))</f>
        <v/>
      </c>
    </row>
    <row r="430" spans="1:8" x14ac:dyDescent="0.25">
      <c r="A430" s="770"/>
      <c r="B430" s="770"/>
      <c r="C430" s="770"/>
      <c r="D430" s="770"/>
      <c r="E430" s="778"/>
      <c r="F430" s="781" t="str">
        <f>IF($A430="","",IF(NOT($A430=$A429),IFERROR(IF(INDEX('40-15 SCALE LABEL INFO'!I$2:I$65,MATCH($A430,'40-15 SCALE LABEL INFO'!$A$2:$A$65,0))="","",INDEX('40-15 SCALE LABEL INFO'!I$2:I$65,MATCH($A430,'40-15 SCALE LABEL INFO'!$A$2:$A$65,0))),"not found"),IF(F429="not found","not found",IF(F429="","","ditto"))))</f>
        <v/>
      </c>
      <c r="G430" s="782" t="str">
        <f>IF($A430="","",IF(NOT($A430=$A429),IFERROR(IF(INDEX('40-15 SCALE LABEL INFO'!J$2:J$65,MATCH($A430,'40-15 SCALE LABEL INFO'!$A$2:$A$65,0))="","",INDEX('40-15 SCALE LABEL INFO'!J$2:J$65,MATCH($A430,'40-15 SCALE LABEL INFO'!$A$2:$A$65,0))),"not found"),IF(G429="not found","not found",IF(G429="","","ditto"))))</f>
        <v/>
      </c>
      <c r="H430" s="775" t="str">
        <f>IF($A430="","",IF(NOT($A430=$A429),IFERROR(IF(INDEX('40-15 SCALE LABEL INFO'!K$2:K$65,MATCH($A430,'40-15 SCALE LABEL INFO'!$A$2:$A$65,0))="","",INDEX('40-15 SCALE LABEL INFO'!K$2:K$65,MATCH($A430,'40-15 SCALE LABEL INFO'!$A$2:$A$65,0))),"not found"),IF(H429="not found","not found",IF(H429="","","ditto"))))</f>
        <v/>
      </c>
    </row>
    <row r="431" spans="1:8" x14ac:dyDescent="0.25">
      <c r="A431" s="770"/>
      <c r="B431" s="770"/>
      <c r="C431" s="770"/>
      <c r="D431" s="770"/>
      <c r="E431" s="778"/>
      <c r="F431" s="781" t="str">
        <f>IF($A431="","",IF(NOT($A431=$A430),IFERROR(IF(INDEX('40-15 SCALE LABEL INFO'!I$2:I$65,MATCH($A431,'40-15 SCALE LABEL INFO'!$A$2:$A$65,0))="","",INDEX('40-15 SCALE LABEL INFO'!I$2:I$65,MATCH($A431,'40-15 SCALE LABEL INFO'!$A$2:$A$65,0))),"not found"),IF(F430="not found","not found",IF(F430="","","ditto"))))</f>
        <v/>
      </c>
      <c r="G431" s="782" t="str">
        <f>IF($A431="","",IF(NOT($A431=$A430),IFERROR(IF(INDEX('40-15 SCALE LABEL INFO'!J$2:J$65,MATCH($A431,'40-15 SCALE LABEL INFO'!$A$2:$A$65,0))="","",INDEX('40-15 SCALE LABEL INFO'!J$2:J$65,MATCH($A431,'40-15 SCALE LABEL INFO'!$A$2:$A$65,0))),"not found"),IF(G430="not found","not found",IF(G430="","","ditto"))))</f>
        <v/>
      </c>
      <c r="H431" s="775" t="str">
        <f>IF($A431="","",IF(NOT($A431=$A430),IFERROR(IF(INDEX('40-15 SCALE LABEL INFO'!K$2:K$65,MATCH($A431,'40-15 SCALE LABEL INFO'!$A$2:$A$65,0))="","",INDEX('40-15 SCALE LABEL INFO'!K$2:K$65,MATCH($A431,'40-15 SCALE LABEL INFO'!$A$2:$A$65,0))),"not found"),IF(H430="not found","not found",IF(H430="","","ditto"))))</f>
        <v/>
      </c>
    </row>
    <row r="432" spans="1:8" x14ac:dyDescent="0.25">
      <c r="A432" s="770"/>
      <c r="B432" s="770"/>
      <c r="C432" s="770"/>
      <c r="D432" s="770"/>
      <c r="E432" s="778"/>
      <c r="F432" s="781" t="str">
        <f>IF($A432="","",IF(NOT($A432=$A431),IFERROR(IF(INDEX('40-15 SCALE LABEL INFO'!I$2:I$65,MATCH($A432,'40-15 SCALE LABEL INFO'!$A$2:$A$65,0))="","",INDEX('40-15 SCALE LABEL INFO'!I$2:I$65,MATCH($A432,'40-15 SCALE LABEL INFO'!$A$2:$A$65,0))),"not found"),IF(F431="not found","not found",IF(F431="","","ditto"))))</f>
        <v/>
      </c>
      <c r="G432" s="782" t="str">
        <f>IF($A432="","",IF(NOT($A432=$A431),IFERROR(IF(INDEX('40-15 SCALE LABEL INFO'!J$2:J$65,MATCH($A432,'40-15 SCALE LABEL INFO'!$A$2:$A$65,0))="","",INDEX('40-15 SCALE LABEL INFO'!J$2:J$65,MATCH($A432,'40-15 SCALE LABEL INFO'!$A$2:$A$65,0))),"not found"),IF(G431="not found","not found",IF(G431="","","ditto"))))</f>
        <v/>
      </c>
      <c r="H432" s="775" t="str">
        <f>IF($A432="","",IF(NOT($A432=$A431),IFERROR(IF(INDEX('40-15 SCALE LABEL INFO'!K$2:K$65,MATCH($A432,'40-15 SCALE LABEL INFO'!$A$2:$A$65,0))="","",INDEX('40-15 SCALE LABEL INFO'!K$2:K$65,MATCH($A432,'40-15 SCALE LABEL INFO'!$A$2:$A$65,0))),"not found"),IF(H431="not found","not found",IF(H431="","","ditto"))))</f>
        <v/>
      </c>
    </row>
    <row r="433" spans="1:8" x14ac:dyDescent="0.25">
      <c r="A433" s="770"/>
      <c r="B433" s="770"/>
      <c r="C433" s="770"/>
      <c r="D433" s="770"/>
      <c r="E433" s="778"/>
      <c r="F433" s="781" t="str">
        <f>IF($A433="","",IF(NOT($A433=$A432),IFERROR(IF(INDEX('40-15 SCALE LABEL INFO'!I$2:I$65,MATCH($A433,'40-15 SCALE LABEL INFO'!$A$2:$A$65,0))="","",INDEX('40-15 SCALE LABEL INFO'!I$2:I$65,MATCH($A433,'40-15 SCALE LABEL INFO'!$A$2:$A$65,0))),"not found"),IF(F432="not found","not found",IF(F432="","","ditto"))))</f>
        <v/>
      </c>
      <c r="G433" s="782" t="str">
        <f>IF($A433="","",IF(NOT($A433=$A432),IFERROR(IF(INDEX('40-15 SCALE LABEL INFO'!J$2:J$65,MATCH($A433,'40-15 SCALE LABEL INFO'!$A$2:$A$65,0))="","",INDEX('40-15 SCALE LABEL INFO'!J$2:J$65,MATCH($A433,'40-15 SCALE LABEL INFO'!$A$2:$A$65,0))),"not found"),IF(G432="not found","not found",IF(G432="","","ditto"))))</f>
        <v/>
      </c>
      <c r="H433" s="775" t="str">
        <f>IF($A433="","",IF(NOT($A433=$A432),IFERROR(IF(INDEX('40-15 SCALE LABEL INFO'!K$2:K$65,MATCH($A433,'40-15 SCALE LABEL INFO'!$A$2:$A$65,0))="","",INDEX('40-15 SCALE LABEL INFO'!K$2:K$65,MATCH($A433,'40-15 SCALE LABEL INFO'!$A$2:$A$65,0))),"not found"),IF(H432="not found","not found",IF(H432="","","ditto"))))</f>
        <v/>
      </c>
    </row>
    <row r="434" spans="1:8" x14ac:dyDescent="0.25">
      <c r="A434" s="770"/>
      <c r="B434" s="770"/>
      <c r="C434" s="770"/>
      <c r="D434" s="770"/>
      <c r="E434" s="778"/>
      <c r="F434" s="781" t="str">
        <f>IF($A434="","",IF(NOT($A434=$A433),IFERROR(IF(INDEX('40-15 SCALE LABEL INFO'!I$2:I$65,MATCH($A434,'40-15 SCALE LABEL INFO'!$A$2:$A$65,0))="","",INDEX('40-15 SCALE LABEL INFO'!I$2:I$65,MATCH($A434,'40-15 SCALE LABEL INFO'!$A$2:$A$65,0))),"not found"),IF(F433="not found","not found",IF(F433="","","ditto"))))</f>
        <v/>
      </c>
      <c r="G434" s="782" t="str">
        <f>IF($A434="","",IF(NOT($A434=$A433),IFERROR(IF(INDEX('40-15 SCALE LABEL INFO'!J$2:J$65,MATCH($A434,'40-15 SCALE LABEL INFO'!$A$2:$A$65,0))="","",INDEX('40-15 SCALE LABEL INFO'!J$2:J$65,MATCH($A434,'40-15 SCALE LABEL INFO'!$A$2:$A$65,0))),"not found"),IF(G433="not found","not found",IF(G433="","","ditto"))))</f>
        <v/>
      </c>
      <c r="H434" s="775" t="str">
        <f>IF($A434="","",IF(NOT($A434=$A433),IFERROR(IF(INDEX('40-15 SCALE LABEL INFO'!K$2:K$65,MATCH($A434,'40-15 SCALE LABEL INFO'!$A$2:$A$65,0))="","",INDEX('40-15 SCALE LABEL INFO'!K$2:K$65,MATCH($A434,'40-15 SCALE LABEL INFO'!$A$2:$A$65,0))),"not found"),IF(H433="not found","not found",IF(H433="","","ditto"))))</f>
        <v/>
      </c>
    </row>
    <row r="435" spans="1:8" x14ac:dyDescent="0.25">
      <c r="A435" s="770"/>
      <c r="B435" s="770"/>
      <c r="C435" s="770"/>
      <c r="D435" s="770"/>
      <c r="E435" s="778"/>
      <c r="F435" s="781" t="str">
        <f>IF($A435="","",IF(NOT($A435=$A434),IFERROR(IF(INDEX('40-15 SCALE LABEL INFO'!I$2:I$65,MATCH($A435,'40-15 SCALE LABEL INFO'!$A$2:$A$65,0))="","",INDEX('40-15 SCALE LABEL INFO'!I$2:I$65,MATCH($A435,'40-15 SCALE LABEL INFO'!$A$2:$A$65,0))),"not found"),IF(F434="not found","not found",IF(F434="","","ditto"))))</f>
        <v/>
      </c>
      <c r="G435" s="782" t="str">
        <f>IF($A435="","",IF(NOT($A435=$A434),IFERROR(IF(INDEX('40-15 SCALE LABEL INFO'!J$2:J$65,MATCH($A435,'40-15 SCALE LABEL INFO'!$A$2:$A$65,0))="","",INDEX('40-15 SCALE LABEL INFO'!J$2:J$65,MATCH($A435,'40-15 SCALE LABEL INFO'!$A$2:$A$65,0))),"not found"),IF(G434="not found","not found",IF(G434="","","ditto"))))</f>
        <v/>
      </c>
      <c r="H435" s="775" t="str">
        <f>IF($A435="","",IF(NOT($A435=$A434),IFERROR(IF(INDEX('40-15 SCALE LABEL INFO'!K$2:K$65,MATCH($A435,'40-15 SCALE LABEL INFO'!$A$2:$A$65,0))="","",INDEX('40-15 SCALE LABEL INFO'!K$2:K$65,MATCH($A435,'40-15 SCALE LABEL INFO'!$A$2:$A$65,0))),"not found"),IF(H434="not found","not found",IF(H434="","","ditto"))))</f>
        <v/>
      </c>
    </row>
    <row r="436" spans="1:8" x14ac:dyDescent="0.25">
      <c r="A436" s="770"/>
      <c r="B436" s="770"/>
      <c r="C436" s="770"/>
      <c r="D436" s="770"/>
      <c r="E436" s="778"/>
      <c r="F436" s="781" t="str">
        <f>IF($A436="","",IF(NOT($A436=$A435),IFERROR(IF(INDEX('40-15 SCALE LABEL INFO'!I$2:I$65,MATCH($A436,'40-15 SCALE LABEL INFO'!$A$2:$A$65,0))="","",INDEX('40-15 SCALE LABEL INFO'!I$2:I$65,MATCH($A436,'40-15 SCALE LABEL INFO'!$A$2:$A$65,0))),"not found"),IF(F435="not found","not found",IF(F435="","","ditto"))))</f>
        <v/>
      </c>
      <c r="G436" s="782" t="str">
        <f>IF($A436="","",IF(NOT($A436=$A435),IFERROR(IF(INDEX('40-15 SCALE LABEL INFO'!J$2:J$65,MATCH($A436,'40-15 SCALE LABEL INFO'!$A$2:$A$65,0))="","",INDEX('40-15 SCALE LABEL INFO'!J$2:J$65,MATCH($A436,'40-15 SCALE LABEL INFO'!$A$2:$A$65,0))),"not found"),IF(G435="not found","not found",IF(G435="","","ditto"))))</f>
        <v/>
      </c>
      <c r="H436" s="775" t="str">
        <f>IF($A436="","",IF(NOT($A436=$A435),IFERROR(IF(INDEX('40-15 SCALE LABEL INFO'!K$2:K$65,MATCH($A436,'40-15 SCALE LABEL INFO'!$A$2:$A$65,0))="","",INDEX('40-15 SCALE LABEL INFO'!K$2:K$65,MATCH($A436,'40-15 SCALE LABEL INFO'!$A$2:$A$65,0))),"not found"),IF(H435="not found","not found",IF(H435="","","ditto"))))</f>
        <v/>
      </c>
    </row>
    <row r="437" spans="1:8" x14ac:dyDescent="0.25">
      <c r="A437" s="770"/>
      <c r="B437" s="770"/>
      <c r="C437" s="770"/>
      <c r="D437" s="770"/>
      <c r="E437" s="778"/>
      <c r="F437" s="781" t="str">
        <f>IF($A437="","",IF(NOT($A437=$A436),IFERROR(IF(INDEX('40-15 SCALE LABEL INFO'!I$2:I$65,MATCH($A437,'40-15 SCALE LABEL INFO'!$A$2:$A$65,0))="","",INDEX('40-15 SCALE LABEL INFO'!I$2:I$65,MATCH($A437,'40-15 SCALE LABEL INFO'!$A$2:$A$65,0))),"not found"),IF(F436="not found","not found",IF(F436="","","ditto"))))</f>
        <v/>
      </c>
      <c r="G437" s="782" t="str">
        <f>IF($A437="","",IF(NOT($A437=$A436),IFERROR(IF(INDEX('40-15 SCALE LABEL INFO'!J$2:J$65,MATCH($A437,'40-15 SCALE LABEL INFO'!$A$2:$A$65,0))="","",INDEX('40-15 SCALE LABEL INFO'!J$2:J$65,MATCH($A437,'40-15 SCALE LABEL INFO'!$A$2:$A$65,0))),"not found"),IF(G436="not found","not found",IF(G436="","","ditto"))))</f>
        <v/>
      </c>
      <c r="H437" s="775" t="str">
        <f>IF($A437="","",IF(NOT($A437=$A436),IFERROR(IF(INDEX('40-15 SCALE LABEL INFO'!K$2:K$65,MATCH($A437,'40-15 SCALE LABEL INFO'!$A$2:$A$65,0))="","",INDEX('40-15 SCALE LABEL INFO'!K$2:K$65,MATCH($A437,'40-15 SCALE LABEL INFO'!$A$2:$A$65,0))),"not found"),IF(H436="not found","not found",IF(H436="","","ditto"))))</f>
        <v/>
      </c>
    </row>
    <row r="438" spans="1:8" x14ac:dyDescent="0.25">
      <c r="A438" s="770"/>
      <c r="B438" s="770"/>
      <c r="C438" s="770"/>
      <c r="D438" s="770"/>
      <c r="E438" s="778"/>
      <c r="F438" s="781" t="str">
        <f>IF($A438="","",IF(NOT($A438=$A437),IFERROR(IF(INDEX('40-15 SCALE LABEL INFO'!I$2:I$65,MATCH($A438,'40-15 SCALE LABEL INFO'!$A$2:$A$65,0))="","",INDEX('40-15 SCALE LABEL INFO'!I$2:I$65,MATCH($A438,'40-15 SCALE LABEL INFO'!$A$2:$A$65,0))),"not found"),IF(F437="not found","not found",IF(F437="","","ditto"))))</f>
        <v/>
      </c>
      <c r="G438" s="782" t="str">
        <f>IF($A438="","",IF(NOT($A438=$A437),IFERROR(IF(INDEX('40-15 SCALE LABEL INFO'!J$2:J$65,MATCH($A438,'40-15 SCALE LABEL INFO'!$A$2:$A$65,0))="","",INDEX('40-15 SCALE LABEL INFO'!J$2:J$65,MATCH($A438,'40-15 SCALE LABEL INFO'!$A$2:$A$65,0))),"not found"),IF(G437="not found","not found",IF(G437="","","ditto"))))</f>
        <v/>
      </c>
      <c r="H438" s="775" t="str">
        <f>IF($A438="","",IF(NOT($A438=$A437),IFERROR(IF(INDEX('40-15 SCALE LABEL INFO'!K$2:K$65,MATCH($A438,'40-15 SCALE LABEL INFO'!$A$2:$A$65,0))="","",INDEX('40-15 SCALE LABEL INFO'!K$2:K$65,MATCH($A438,'40-15 SCALE LABEL INFO'!$A$2:$A$65,0))),"not found"),IF(H437="not found","not found",IF(H437="","","ditto"))))</f>
        <v/>
      </c>
    </row>
    <row r="439" spans="1:8" x14ac:dyDescent="0.25">
      <c r="A439" s="770"/>
      <c r="B439" s="770"/>
      <c r="C439" s="770"/>
      <c r="D439" s="770"/>
      <c r="E439" s="778"/>
      <c r="F439" s="781" t="str">
        <f>IF($A439="","",IF(NOT($A439=$A438),IFERROR(IF(INDEX('40-15 SCALE LABEL INFO'!I$2:I$65,MATCH($A439,'40-15 SCALE LABEL INFO'!$A$2:$A$65,0))="","",INDEX('40-15 SCALE LABEL INFO'!I$2:I$65,MATCH($A439,'40-15 SCALE LABEL INFO'!$A$2:$A$65,0))),"not found"),IF(F438="not found","not found",IF(F438="","","ditto"))))</f>
        <v/>
      </c>
      <c r="G439" s="782" t="str">
        <f>IF($A439="","",IF(NOT($A439=$A438),IFERROR(IF(INDEX('40-15 SCALE LABEL INFO'!J$2:J$65,MATCH($A439,'40-15 SCALE LABEL INFO'!$A$2:$A$65,0))="","",INDEX('40-15 SCALE LABEL INFO'!J$2:J$65,MATCH($A439,'40-15 SCALE LABEL INFO'!$A$2:$A$65,0))),"not found"),IF(G438="not found","not found",IF(G438="","","ditto"))))</f>
        <v/>
      </c>
      <c r="H439" s="775" t="str">
        <f>IF($A439="","",IF(NOT($A439=$A438),IFERROR(IF(INDEX('40-15 SCALE LABEL INFO'!K$2:K$65,MATCH($A439,'40-15 SCALE LABEL INFO'!$A$2:$A$65,0))="","",INDEX('40-15 SCALE LABEL INFO'!K$2:K$65,MATCH($A439,'40-15 SCALE LABEL INFO'!$A$2:$A$65,0))),"not found"),IF(H438="not found","not found",IF(H438="","","ditto"))))</f>
        <v/>
      </c>
    </row>
    <row r="440" spans="1:8" x14ac:dyDescent="0.25">
      <c r="A440" s="770"/>
      <c r="B440" s="770"/>
      <c r="C440" s="770"/>
      <c r="D440" s="770"/>
      <c r="E440" s="778"/>
      <c r="F440" s="781" t="str">
        <f>IF($A440="","",IF(NOT($A440=$A439),IFERROR(IF(INDEX('40-15 SCALE LABEL INFO'!I$2:I$65,MATCH($A440,'40-15 SCALE LABEL INFO'!$A$2:$A$65,0))="","",INDEX('40-15 SCALE LABEL INFO'!I$2:I$65,MATCH($A440,'40-15 SCALE LABEL INFO'!$A$2:$A$65,0))),"not found"),IF(F439="not found","not found",IF(F439="","","ditto"))))</f>
        <v/>
      </c>
      <c r="G440" s="782" t="str">
        <f>IF($A440="","",IF(NOT($A440=$A439),IFERROR(IF(INDEX('40-15 SCALE LABEL INFO'!J$2:J$65,MATCH($A440,'40-15 SCALE LABEL INFO'!$A$2:$A$65,0))="","",INDEX('40-15 SCALE LABEL INFO'!J$2:J$65,MATCH($A440,'40-15 SCALE LABEL INFO'!$A$2:$A$65,0))),"not found"),IF(G439="not found","not found",IF(G439="","","ditto"))))</f>
        <v/>
      </c>
      <c r="H440" s="775" t="str">
        <f>IF($A440="","",IF(NOT($A440=$A439),IFERROR(IF(INDEX('40-15 SCALE LABEL INFO'!K$2:K$65,MATCH($A440,'40-15 SCALE LABEL INFO'!$A$2:$A$65,0))="","",INDEX('40-15 SCALE LABEL INFO'!K$2:K$65,MATCH($A440,'40-15 SCALE LABEL INFO'!$A$2:$A$65,0))),"not found"),IF(H439="not found","not found",IF(H439="","","ditto"))))</f>
        <v/>
      </c>
    </row>
    <row r="441" spans="1:8" x14ac:dyDescent="0.25">
      <c r="A441" s="770"/>
      <c r="B441" s="770"/>
      <c r="C441" s="770"/>
      <c r="D441" s="770"/>
      <c r="E441" s="778"/>
      <c r="F441" s="781" t="str">
        <f>IF($A441="","",IF(NOT($A441=$A440),IFERROR(IF(INDEX('40-15 SCALE LABEL INFO'!I$2:I$65,MATCH($A441,'40-15 SCALE LABEL INFO'!$A$2:$A$65,0))="","",INDEX('40-15 SCALE LABEL INFO'!I$2:I$65,MATCH($A441,'40-15 SCALE LABEL INFO'!$A$2:$A$65,0))),"not found"),IF(F440="not found","not found",IF(F440="","","ditto"))))</f>
        <v/>
      </c>
      <c r="G441" s="782" t="str">
        <f>IF($A441="","",IF(NOT($A441=$A440),IFERROR(IF(INDEX('40-15 SCALE LABEL INFO'!J$2:J$65,MATCH($A441,'40-15 SCALE LABEL INFO'!$A$2:$A$65,0))="","",INDEX('40-15 SCALE LABEL INFO'!J$2:J$65,MATCH($A441,'40-15 SCALE LABEL INFO'!$A$2:$A$65,0))),"not found"),IF(G440="not found","not found",IF(G440="","","ditto"))))</f>
        <v/>
      </c>
      <c r="H441" s="775" t="str">
        <f>IF($A441="","",IF(NOT($A441=$A440),IFERROR(IF(INDEX('40-15 SCALE LABEL INFO'!K$2:K$65,MATCH($A441,'40-15 SCALE LABEL INFO'!$A$2:$A$65,0))="","",INDEX('40-15 SCALE LABEL INFO'!K$2:K$65,MATCH($A441,'40-15 SCALE LABEL INFO'!$A$2:$A$65,0))),"not found"),IF(H440="not found","not found",IF(H440="","","ditto"))))</f>
        <v/>
      </c>
    </row>
    <row r="442" spans="1:8" x14ac:dyDescent="0.25">
      <c r="A442" s="770"/>
      <c r="B442" s="770"/>
      <c r="C442" s="770"/>
      <c r="D442" s="770"/>
      <c r="E442" s="778"/>
      <c r="F442" s="781" t="str">
        <f>IF($A442="","",IF(NOT($A442=$A441),IFERROR(IF(INDEX('40-15 SCALE LABEL INFO'!I$2:I$65,MATCH($A442,'40-15 SCALE LABEL INFO'!$A$2:$A$65,0))="","",INDEX('40-15 SCALE LABEL INFO'!I$2:I$65,MATCH($A442,'40-15 SCALE LABEL INFO'!$A$2:$A$65,0))),"not found"),IF(F441="not found","not found",IF(F441="","","ditto"))))</f>
        <v/>
      </c>
      <c r="G442" s="782" t="str">
        <f>IF($A442="","",IF(NOT($A442=$A441),IFERROR(IF(INDEX('40-15 SCALE LABEL INFO'!J$2:J$65,MATCH($A442,'40-15 SCALE LABEL INFO'!$A$2:$A$65,0))="","",INDEX('40-15 SCALE LABEL INFO'!J$2:J$65,MATCH($A442,'40-15 SCALE LABEL INFO'!$A$2:$A$65,0))),"not found"),IF(G441="not found","not found",IF(G441="","","ditto"))))</f>
        <v/>
      </c>
      <c r="H442" s="775" t="str">
        <f>IF($A442="","",IF(NOT($A442=$A441),IFERROR(IF(INDEX('40-15 SCALE LABEL INFO'!K$2:K$65,MATCH($A442,'40-15 SCALE LABEL INFO'!$A$2:$A$65,0))="","",INDEX('40-15 SCALE LABEL INFO'!K$2:K$65,MATCH($A442,'40-15 SCALE LABEL INFO'!$A$2:$A$65,0))),"not found"),IF(H441="not found","not found",IF(H441="","","ditto"))))</f>
        <v/>
      </c>
    </row>
    <row r="443" spans="1:8" x14ac:dyDescent="0.25">
      <c r="A443" s="770"/>
      <c r="B443" s="770"/>
      <c r="C443" s="770"/>
      <c r="D443" s="770"/>
      <c r="E443" s="778"/>
      <c r="F443" s="781" t="str">
        <f>IF($A443="","",IF(NOT($A443=$A442),IFERROR(IF(INDEX('40-15 SCALE LABEL INFO'!I$2:I$65,MATCH($A443,'40-15 SCALE LABEL INFO'!$A$2:$A$65,0))="","",INDEX('40-15 SCALE LABEL INFO'!I$2:I$65,MATCH($A443,'40-15 SCALE LABEL INFO'!$A$2:$A$65,0))),"not found"),IF(F442="not found","not found",IF(F442="","","ditto"))))</f>
        <v/>
      </c>
      <c r="G443" s="782" t="str">
        <f>IF($A443="","",IF(NOT($A443=$A442),IFERROR(IF(INDEX('40-15 SCALE LABEL INFO'!J$2:J$65,MATCH($A443,'40-15 SCALE LABEL INFO'!$A$2:$A$65,0))="","",INDEX('40-15 SCALE LABEL INFO'!J$2:J$65,MATCH($A443,'40-15 SCALE LABEL INFO'!$A$2:$A$65,0))),"not found"),IF(G442="not found","not found",IF(G442="","","ditto"))))</f>
        <v/>
      </c>
      <c r="H443" s="775" t="str">
        <f>IF($A443="","",IF(NOT($A443=$A442),IFERROR(IF(INDEX('40-15 SCALE LABEL INFO'!K$2:K$65,MATCH($A443,'40-15 SCALE LABEL INFO'!$A$2:$A$65,0))="","",INDEX('40-15 SCALE LABEL INFO'!K$2:K$65,MATCH($A443,'40-15 SCALE LABEL INFO'!$A$2:$A$65,0))),"not found"),IF(H442="not found","not found",IF(H442="","","ditto"))))</f>
        <v/>
      </c>
    </row>
    <row r="444" spans="1:8" x14ac:dyDescent="0.25">
      <c r="A444" s="770"/>
      <c r="B444" s="770"/>
      <c r="C444" s="770"/>
      <c r="D444" s="770"/>
      <c r="E444" s="778"/>
      <c r="F444" s="781" t="str">
        <f>IF($A444="","",IF(NOT($A444=$A443),IFERROR(IF(INDEX('40-15 SCALE LABEL INFO'!I$2:I$65,MATCH($A444,'40-15 SCALE LABEL INFO'!$A$2:$A$65,0))="","",INDEX('40-15 SCALE LABEL INFO'!I$2:I$65,MATCH($A444,'40-15 SCALE LABEL INFO'!$A$2:$A$65,0))),"not found"),IF(F443="not found","not found",IF(F443="","","ditto"))))</f>
        <v/>
      </c>
      <c r="G444" s="782" t="str">
        <f>IF($A444="","",IF(NOT($A444=$A443),IFERROR(IF(INDEX('40-15 SCALE LABEL INFO'!J$2:J$65,MATCH($A444,'40-15 SCALE LABEL INFO'!$A$2:$A$65,0))="","",INDEX('40-15 SCALE LABEL INFO'!J$2:J$65,MATCH($A444,'40-15 SCALE LABEL INFO'!$A$2:$A$65,0))),"not found"),IF(G443="not found","not found",IF(G443="","","ditto"))))</f>
        <v/>
      </c>
      <c r="H444" s="775" t="str">
        <f>IF($A444="","",IF(NOT($A444=$A443),IFERROR(IF(INDEX('40-15 SCALE LABEL INFO'!K$2:K$65,MATCH($A444,'40-15 SCALE LABEL INFO'!$A$2:$A$65,0))="","",INDEX('40-15 SCALE LABEL INFO'!K$2:K$65,MATCH($A444,'40-15 SCALE LABEL INFO'!$A$2:$A$65,0))),"not found"),IF(H443="not found","not found",IF(H443="","","ditto"))))</f>
        <v/>
      </c>
    </row>
    <row r="445" spans="1:8" x14ac:dyDescent="0.25">
      <c r="A445" s="770"/>
      <c r="B445" s="770"/>
      <c r="C445" s="770"/>
      <c r="D445" s="770"/>
      <c r="E445" s="778"/>
      <c r="F445" s="781" t="str">
        <f>IF($A445="","",IF(NOT($A445=$A444),IFERROR(IF(INDEX('40-15 SCALE LABEL INFO'!I$2:I$65,MATCH($A445,'40-15 SCALE LABEL INFO'!$A$2:$A$65,0))="","",INDEX('40-15 SCALE LABEL INFO'!I$2:I$65,MATCH($A445,'40-15 SCALE LABEL INFO'!$A$2:$A$65,0))),"not found"),IF(F444="not found","not found",IF(F444="","","ditto"))))</f>
        <v/>
      </c>
      <c r="G445" s="782" t="str">
        <f>IF($A445="","",IF(NOT($A445=$A444),IFERROR(IF(INDEX('40-15 SCALE LABEL INFO'!J$2:J$65,MATCH($A445,'40-15 SCALE LABEL INFO'!$A$2:$A$65,0))="","",INDEX('40-15 SCALE LABEL INFO'!J$2:J$65,MATCH($A445,'40-15 SCALE LABEL INFO'!$A$2:$A$65,0))),"not found"),IF(G444="not found","not found",IF(G444="","","ditto"))))</f>
        <v/>
      </c>
      <c r="H445" s="775" t="str">
        <f>IF($A445="","",IF(NOT($A445=$A444),IFERROR(IF(INDEX('40-15 SCALE LABEL INFO'!K$2:K$65,MATCH($A445,'40-15 SCALE LABEL INFO'!$A$2:$A$65,0))="","",INDEX('40-15 SCALE LABEL INFO'!K$2:K$65,MATCH($A445,'40-15 SCALE LABEL INFO'!$A$2:$A$65,0))),"not found"),IF(H444="not found","not found",IF(H444="","","ditto"))))</f>
        <v/>
      </c>
    </row>
    <row r="446" spans="1:8" x14ac:dyDescent="0.25">
      <c r="A446" s="770"/>
      <c r="B446" s="770"/>
      <c r="C446" s="770"/>
      <c r="D446" s="770"/>
      <c r="E446" s="778"/>
      <c r="F446" s="781" t="str">
        <f>IF($A446="","",IF(NOT($A446=$A445),IFERROR(IF(INDEX('40-15 SCALE LABEL INFO'!I$2:I$65,MATCH($A446,'40-15 SCALE LABEL INFO'!$A$2:$A$65,0))="","",INDEX('40-15 SCALE LABEL INFO'!I$2:I$65,MATCH($A446,'40-15 SCALE LABEL INFO'!$A$2:$A$65,0))),"not found"),IF(F445="not found","not found",IF(F445="","","ditto"))))</f>
        <v/>
      </c>
      <c r="G446" s="782" t="str">
        <f>IF($A446="","",IF(NOT($A446=$A445),IFERROR(IF(INDEX('40-15 SCALE LABEL INFO'!J$2:J$65,MATCH($A446,'40-15 SCALE LABEL INFO'!$A$2:$A$65,0))="","",INDEX('40-15 SCALE LABEL INFO'!J$2:J$65,MATCH($A446,'40-15 SCALE LABEL INFO'!$A$2:$A$65,0))),"not found"),IF(G445="not found","not found",IF(G445="","","ditto"))))</f>
        <v/>
      </c>
      <c r="H446" s="775" t="str">
        <f>IF($A446="","",IF(NOT($A446=$A445),IFERROR(IF(INDEX('40-15 SCALE LABEL INFO'!K$2:K$65,MATCH($A446,'40-15 SCALE LABEL INFO'!$A$2:$A$65,0))="","",INDEX('40-15 SCALE LABEL INFO'!K$2:K$65,MATCH($A446,'40-15 SCALE LABEL INFO'!$A$2:$A$65,0))),"not found"),IF(H445="not found","not found",IF(H445="","","ditto"))))</f>
        <v/>
      </c>
    </row>
    <row r="447" spans="1:8" x14ac:dyDescent="0.25">
      <c r="A447" s="770"/>
      <c r="B447" s="770"/>
      <c r="C447" s="770"/>
      <c r="D447" s="770"/>
      <c r="E447" s="778"/>
      <c r="F447" s="781" t="str">
        <f>IF($A447="","",IF(NOT($A447=$A446),IFERROR(IF(INDEX('40-15 SCALE LABEL INFO'!I$2:I$65,MATCH($A447,'40-15 SCALE LABEL INFO'!$A$2:$A$65,0))="","",INDEX('40-15 SCALE LABEL INFO'!I$2:I$65,MATCH($A447,'40-15 SCALE LABEL INFO'!$A$2:$A$65,0))),"not found"),IF(F446="not found","not found",IF(F446="","","ditto"))))</f>
        <v/>
      </c>
      <c r="G447" s="782" t="str">
        <f>IF($A447="","",IF(NOT($A447=$A446),IFERROR(IF(INDEX('40-15 SCALE LABEL INFO'!J$2:J$65,MATCH($A447,'40-15 SCALE LABEL INFO'!$A$2:$A$65,0))="","",INDEX('40-15 SCALE LABEL INFO'!J$2:J$65,MATCH($A447,'40-15 SCALE LABEL INFO'!$A$2:$A$65,0))),"not found"),IF(G446="not found","not found",IF(G446="","","ditto"))))</f>
        <v/>
      </c>
      <c r="H447" s="775" t="str">
        <f>IF($A447="","",IF(NOT($A447=$A446),IFERROR(IF(INDEX('40-15 SCALE LABEL INFO'!K$2:K$65,MATCH($A447,'40-15 SCALE LABEL INFO'!$A$2:$A$65,0))="","",INDEX('40-15 SCALE LABEL INFO'!K$2:K$65,MATCH($A447,'40-15 SCALE LABEL INFO'!$A$2:$A$65,0))),"not found"),IF(H446="not found","not found",IF(H446="","","ditto"))))</f>
        <v/>
      </c>
    </row>
    <row r="448" spans="1:8" x14ac:dyDescent="0.25">
      <c r="A448" s="770"/>
      <c r="B448" s="770"/>
      <c r="C448" s="770"/>
      <c r="D448" s="770"/>
      <c r="E448" s="778"/>
      <c r="F448" s="781" t="str">
        <f>IF($A448="","",IF(NOT($A448=$A447),IFERROR(IF(INDEX('40-15 SCALE LABEL INFO'!I$2:I$65,MATCH($A448,'40-15 SCALE LABEL INFO'!$A$2:$A$65,0))="","",INDEX('40-15 SCALE LABEL INFO'!I$2:I$65,MATCH($A448,'40-15 SCALE LABEL INFO'!$A$2:$A$65,0))),"not found"),IF(F447="not found","not found",IF(F447="","","ditto"))))</f>
        <v/>
      </c>
      <c r="G448" s="782" t="str">
        <f>IF($A448="","",IF(NOT($A448=$A447),IFERROR(IF(INDEX('40-15 SCALE LABEL INFO'!J$2:J$65,MATCH($A448,'40-15 SCALE LABEL INFO'!$A$2:$A$65,0))="","",INDEX('40-15 SCALE LABEL INFO'!J$2:J$65,MATCH($A448,'40-15 SCALE LABEL INFO'!$A$2:$A$65,0))),"not found"),IF(G447="not found","not found",IF(G447="","","ditto"))))</f>
        <v/>
      </c>
      <c r="H448" s="775" t="str">
        <f>IF($A448="","",IF(NOT($A448=$A447),IFERROR(IF(INDEX('40-15 SCALE LABEL INFO'!K$2:K$65,MATCH($A448,'40-15 SCALE LABEL INFO'!$A$2:$A$65,0))="","",INDEX('40-15 SCALE LABEL INFO'!K$2:K$65,MATCH($A448,'40-15 SCALE LABEL INFO'!$A$2:$A$65,0))),"not found"),IF(H447="not found","not found",IF(H447="","","ditto"))))</f>
        <v/>
      </c>
    </row>
    <row r="449" spans="1:8" x14ac:dyDescent="0.25">
      <c r="A449" s="770"/>
      <c r="B449" s="770"/>
      <c r="C449" s="770"/>
      <c r="D449" s="770"/>
      <c r="E449" s="778"/>
      <c r="F449" s="781" t="str">
        <f>IF($A449="","",IF(NOT($A449=$A448),IFERROR(IF(INDEX('40-15 SCALE LABEL INFO'!I$2:I$65,MATCH($A449,'40-15 SCALE LABEL INFO'!$A$2:$A$65,0))="","",INDEX('40-15 SCALE LABEL INFO'!I$2:I$65,MATCH($A449,'40-15 SCALE LABEL INFO'!$A$2:$A$65,0))),"not found"),IF(F448="not found","not found",IF(F448="","","ditto"))))</f>
        <v/>
      </c>
      <c r="G449" s="782" t="str">
        <f>IF($A449="","",IF(NOT($A449=$A448),IFERROR(IF(INDEX('40-15 SCALE LABEL INFO'!J$2:J$65,MATCH($A449,'40-15 SCALE LABEL INFO'!$A$2:$A$65,0))="","",INDEX('40-15 SCALE LABEL INFO'!J$2:J$65,MATCH($A449,'40-15 SCALE LABEL INFO'!$A$2:$A$65,0))),"not found"),IF(G448="not found","not found",IF(G448="","","ditto"))))</f>
        <v/>
      </c>
      <c r="H449" s="775" t="str">
        <f>IF($A449="","",IF(NOT($A449=$A448),IFERROR(IF(INDEX('40-15 SCALE LABEL INFO'!K$2:K$65,MATCH($A449,'40-15 SCALE LABEL INFO'!$A$2:$A$65,0))="","",INDEX('40-15 SCALE LABEL INFO'!K$2:K$65,MATCH($A449,'40-15 SCALE LABEL INFO'!$A$2:$A$65,0))),"not found"),IF(H448="not found","not found",IF(H448="","","ditto"))))</f>
        <v/>
      </c>
    </row>
    <row r="450" spans="1:8" x14ac:dyDescent="0.25">
      <c r="A450" s="770"/>
      <c r="B450" s="770"/>
      <c r="C450" s="770"/>
      <c r="D450" s="770"/>
      <c r="E450" s="778"/>
      <c r="F450" s="781" t="str">
        <f>IF($A450="","",IF(NOT($A450=$A449),IFERROR(IF(INDEX('40-15 SCALE LABEL INFO'!I$2:I$65,MATCH($A450,'40-15 SCALE LABEL INFO'!$A$2:$A$65,0))="","",INDEX('40-15 SCALE LABEL INFO'!I$2:I$65,MATCH($A450,'40-15 SCALE LABEL INFO'!$A$2:$A$65,0))),"not found"),IF(F449="not found","not found",IF(F449="","","ditto"))))</f>
        <v/>
      </c>
      <c r="G450" s="782" t="str">
        <f>IF($A450="","",IF(NOT($A450=$A449),IFERROR(IF(INDEX('40-15 SCALE LABEL INFO'!J$2:J$65,MATCH($A450,'40-15 SCALE LABEL INFO'!$A$2:$A$65,0))="","",INDEX('40-15 SCALE LABEL INFO'!J$2:J$65,MATCH($A450,'40-15 SCALE LABEL INFO'!$A$2:$A$65,0))),"not found"),IF(G449="not found","not found",IF(G449="","","ditto"))))</f>
        <v/>
      </c>
      <c r="H450" s="775" t="str">
        <f>IF($A450="","",IF(NOT($A450=$A449),IFERROR(IF(INDEX('40-15 SCALE LABEL INFO'!K$2:K$65,MATCH($A450,'40-15 SCALE LABEL INFO'!$A$2:$A$65,0))="","",INDEX('40-15 SCALE LABEL INFO'!K$2:K$65,MATCH($A450,'40-15 SCALE LABEL INFO'!$A$2:$A$65,0))),"not found"),IF(H449="not found","not found",IF(H449="","","ditto"))))</f>
        <v/>
      </c>
    </row>
    <row r="451" spans="1:8" x14ac:dyDescent="0.25">
      <c r="A451" s="770"/>
      <c r="B451" s="770"/>
      <c r="C451" s="770"/>
      <c r="D451" s="770"/>
      <c r="E451" s="778"/>
      <c r="F451" s="781" t="str">
        <f>IF($A451="","",IF(NOT($A451=$A450),IFERROR(IF(INDEX('40-15 SCALE LABEL INFO'!I$2:I$65,MATCH($A451,'40-15 SCALE LABEL INFO'!$A$2:$A$65,0))="","",INDEX('40-15 SCALE LABEL INFO'!I$2:I$65,MATCH($A451,'40-15 SCALE LABEL INFO'!$A$2:$A$65,0))),"not found"),IF(F450="not found","not found",IF(F450="","","ditto"))))</f>
        <v/>
      </c>
      <c r="G451" s="782" t="str">
        <f>IF($A451="","",IF(NOT($A451=$A450),IFERROR(IF(INDEX('40-15 SCALE LABEL INFO'!J$2:J$65,MATCH($A451,'40-15 SCALE LABEL INFO'!$A$2:$A$65,0))="","",INDEX('40-15 SCALE LABEL INFO'!J$2:J$65,MATCH($A451,'40-15 SCALE LABEL INFO'!$A$2:$A$65,0))),"not found"),IF(G450="not found","not found",IF(G450="","","ditto"))))</f>
        <v/>
      </c>
      <c r="H451" s="775" t="str">
        <f>IF($A451="","",IF(NOT($A451=$A450),IFERROR(IF(INDEX('40-15 SCALE LABEL INFO'!K$2:K$65,MATCH($A451,'40-15 SCALE LABEL INFO'!$A$2:$A$65,0))="","",INDEX('40-15 SCALE LABEL INFO'!K$2:K$65,MATCH($A451,'40-15 SCALE LABEL INFO'!$A$2:$A$65,0))),"not found"),IF(H450="not found","not found",IF(H450="","","ditto"))))</f>
        <v/>
      </c>
    </row>
    <row r="452" spans="1:8" x14ac:dyDescent="0.25">
      <c r="A452" s="770"/>
      <c r="B452" s="770"/>
      <c r="C452" s="770"/>
      <c r="D452" s="770"/>
      <c r="E452" s="778"/>
      <c r="F452" s="781" t="str">
        <f>IF($A452="","",IF(NOT($A452=$A451),IFERROR(IF(INDEX('40-15 SCALE LABEL INFO'!I$2:I$65,MATCH($A452,'40-15 SCALE LABEL INFO'!$A$2:$A$65,0))="","",INDEX('40-15 SCALE LABEL INFO'!I$2:I$65,MATCH($A452,'40-15 SCALE LABEL INFO'!$A$2:$A$65,0))),"not found"),IF(F451="not found","not found",IF(F451="","","ditto"))))</f>
        <v/>
      </c>
      <c r="G452" s="782" t="str">
        <f>IF($A452="","",IF(NOT($A452=$A451),IFERROR(IF(INDEX('40-15 SCALE LABEL INFO'!J$2:J$65,MATCH($A452,'40-15 SCALE LABEL INFO'!$A$2:$A$65,0))="","",INDEX('40-15 SCALE LABEL INFO'!J$2:J$65,MATCH($A452,'40-15 SCALE LABEL INFO'!$A$2:$A$65,0))),"not found"),IF(G451="not found","not found",IF(G451="","","ditto"))))</f>
        <v/>
      </c>
      <c r="H452" s="775" t="str">
        <f>IF($A452="","",IF(NOT($A452=$A451),IFERROR(IF(INDEX('40-15 SCALE LABEL INFO'!K$2:K$65,MATCH($A452,'40-15 SCALE LABEL INFO'!$A$2:$A$65,0))="","",INDEX('40-15 SCALE LABEL INFO'!K$2:K$65,MATCH($A452,'40-15 SCALE LABEL INFO'!$A$2:$A$65,0))),"not found"),IF(H451="not found","not found",IF(H451="","","ditto"))))</f>
        <v/>
      </c>
    </row>
    <row r="453" spans="1:8" x14ac:dyDescent="0.25">
      <c r="A453" s="770"/>
      <c r="B453" s="770"/>
      <c r="C453" s="770"/>
      <c r="D453" s="770"/>
      <c r="E453" s="778"/>
      <c r="F453" s="781" t="str">
        <f>IF($A453="","",IF(NOT($A453=$A452),IFERROR(IF(INDEX('40-15 SCALE LABEL INFO'!I$2:I$65,MATCH($A453,'40-15 SCALE LABEL INFO'!$A$2:$A$65,0))="","",INDEX('40-15 SCALE LABEL INFO'!I$2:I$65,MATCH($A453,'40-15 SCALE LABEL INFO'!$A$2:$A$65,0))),"not found"),IF(F452="not found","not found",IF(F452="","","ditto"))))</f>
        <v/>
      </c>
      <c r="G453" s="782" t="str">
        <f>IF($A453="","",IF(NOT($A453=$A452),IFERROR(IF(INDEX('40-15 SCALE LABEL INFO'!J$2:J$65,MATCH($A453,'40-15 SCALE LABEL INFO'!$A$2:$A$65,0))="","",INDEX('40-15 SCALE LABEL INFO'!J$2:J$65,MATCH($A453,'40-15 SCALE LABEL INFO'!$A$2:$A$65,0))),"not found"),IF(G452="not found","not found",IF(G452="","","ditto"))))</f>
        <v/>
      </c>
      <c r="H453" s="775" t="str">
        <f>IF($A453="","",IF(NOT($A453=$A452),IFERROR(IF(INDEX('40-15 SCALE LABEL INFO'!K$2:K$65,MATCH($A453,'40-15 SCALE LABEL INFO'!$A$2:$A$65,0))="","",INDEX('40-15 SCALE LABEL INFO'!K$2:K$65,MATCH($A453,'40-15 SCALE LABEL INFO'!$A$2:$A$65,0))),"not found"),IF(H452="not found","not found",IF(H452="","","ditto"))))</f>
        <v/>
      </c>
    </row>
    <row r="454" spans="1:8" x14ac:dyDescent="0.25">
      <c r="A454" s="770"/>
      <c r="B454" s="770"/>
      <c r="C454" s="770"/>
      <c r="D454" s="770"/>
      <c r="E454" s="778"/>
      <c r="F454" s="781" t="str">
        <f>IF($A454="","",IF(NOT($A454=$A453),IFERROR(IF(INDEX('40-15 SCALE LABEL INFO'!I$2:I$65,MATCH($A454,'40-15 SCALE LABEL INFO'!$A$2:$A$65,0))="","",INDEX('40-15 SCALE LABEL INFO'!I$2:I$65,MATCH($A454,'40-15 SCALE LABEL INFO'!$A$2:$A$65,0))),"not found"),IF(F453="not found","not found",IF(F453="","","ditto"))))</f>
        <v/>
      </c>
      <c r="G454" s="782" t="str">
        <f>IF($A454="","",IF(NOT($A454=$A453),IFERROR(IF(INDEX('40-15 SCALE LABEL INFO'!J$2:J$65,MATCH($A454,'40-15 SCALE LABEL INFO'!$A$2:$A$65,0))="","",INDEX('40-15 SCALE LABEL INFO'!J$2:J$65,MATCH($A454,'40-15 SCALE LABEL INFO'!$A$2:$A$65,0))),"not found"),IF(G453="not found","not found",IF(G453="","","ditto"))))</f>
        <v/>
      </c>
      <c r="H454" s="775" t="str">
        <f>IF($A454="","",IF(NOT($A454=$A453),IFERROR(IF(INDEX('40-15 SCALE LABEL INFO'!K$2:K$65,MATCH($A454,'40-15 SCALE LABEL INFO'!$A$2:$A$65,0))="","",INDEX('40-15 SCALE LABEL INFO'!K$2:K$65,MATCH($A454,'40-15 SCALE LABEL INFO'!$A$2:$A$65,0))),"not found"),IF(H453="not found","not found",IF(H453="","","ditto"))))</f>
        <v/>
      </c>
    </row>
    <row r="455" spans="1:8" x14ac:dyDescent="0.25">
      <c r="A455" s="770"/>
      <c r="B455" s="770"/>
      <c r="C455" s="770"/>
      <c r="D455" s="770"/>
      <c r="E455" s="778"/>
      <c r="F455" s="781" t="str">
        <f>IF($A455="","",IF(NOT($A455=$A454),IFERROR(IF(INDEX('40-15 SCALE LABEL INFO'!I$2:I$65,MATCH($A455,'40-15 SCALE LABEL INFO'!$A$2:$A$65,0))="","",INDEX('40-15 SCALE LABEL INFO'!I$2:I$65,MATCH($A455,'40-15 SCALE LABEL INFO'!$A$2:$A$65,0))),"not found"),IF(F454="not found","not found",IF(F454="","","ditto"))))</f>
        <v/>
      </c>
      <c r="G455" s="782" t="str">
        <f>IF($A455="","",IF(NOT($A455=$A454),IFERROR(IF(INDEX('40-15 SCALE LABEL INFO'!J$2:J$65,MATCH($A455,'40-15 SCALE LABEL INFO'!$A$2:$A$65,0))="","",INDEX('40-15 SCALE LABEL INFO'!J$2:J$65,MATCH($A455,'40-15 SCALE LABEL INFO'!$A$2:$A$65,0))),"not found"),IF(G454="not found","not found",IF(G454="","","ditto"))))</f>
        <v/>
      </c>
      <c r="H455" s="775" t="str">
        <f>IF($A455="","",IF(NOT($A455=$A454),IFERROR(IF(INDEX('40-15 SCALE LABEL INFO'!K$2:K$65,MATCH($A455,'40-15 SCALE LABEL INFO'!$A$2:$A$65,0))="","",INDEX('40-15 SCALE LABEL INFO'!K$2:K$65,MATCH($A455,'40-15 SCALE LABEL INFO'!$A$2:$A$65,0))),"not found"),IF(H454="not found","not found",IF(H454="","","ditto"))))</f>
        <v/>
      </c>
    </row>
    <row r="456" spans="1:8" x14ac:dyDescent="0.25">
      <c r="A456" s="770"/>
      <c r="B456" s="770"/>
      <c r="C456" s="770"/>
      <c r="D456" s="770"/>
      <c r="E456" s="778"/>
      <c r="F456" s="781" t="str">
        <f>IF($A456="","",IF(NOT($A456=$A455),IFERROR(IF(INDEX('40-15 SCALE LABEL INFO'!I$2:I$65,MATCH($A456,'40-15 SCALE LABEL INFO'!$A$2:$A$65,0))="","",INDEX('40-15 SCALE LABEL INFO'!I$2:I$65,MATCH($A456,'40-15 SCALE LABEL INFO'!$A$2:$A$65,0))),"not found"),IF(F455="not found","not found",IF(F455="","","ditto"))))</f>
        <v/>
      </c>
      <c r="G456" s="782" t="str">
        <f>IF($A456="","",IF(NOT($A456=$A455),IFERROR(IF(INDEX('40-15 SCALE LABEL INFO'!J$2:J$65,MATCH($A456,'40-15 SCALE LABEL INFO'!$A$2:$A$65,0))="","",INDEX('40-15 SCALE LABEL INFO'!J$2:J$65,MATCH($A456,'40-15 SCALE LABEL INFO'!$A$2:$A$65,0))),"not found"),IF(G455="not found","not found",IF(G455="","","ditto"))))</f>
        <v/>
      </c>
      <c r="H456" s="775" t="str">
        <f>IF($A456="","",IF(NOT($A456=$A455),IFERROR(IF(INDEX('40-15 SCALE LABEL INFO'!K$2:K$65,MATCH($A456,'40-15 SCALE LABEL INFO'!$A$2:$A$65,0))="","",INDEX('40-15 SCALE LABEL INFO'!K$2:K$65,MATCH($A456,'40-15 SCALE LABEL INFO'!$A$2:$A$65,0))),"not found"),IF(H455="not found","not found",IF(H455="","","ditto"))))</f>
        <v/>
      </c>
    </row>
    <row r="457" spans="1:8" x14ac:dyDescent="0.25">
      <c r="A457" s="770"/>
      <c r="B457" s="770"/>
      <c r="C457" s="770"/>
      <c r="D457" s="770"/>
      <c r="E457" s="778"/>
      <c r="F457" s="781" t="str">
        <f>IF($A457="","",IF(NOT($A457=$A456),IFERROR(IF(INDEX('40-15 SCALE LABEL INFO'!I$2:I$65,MATCH($A457,'40-15 SCALE LABEL INFO'!$A$2:$A$65,0))="","",INDEX('40-15 SCALE LABEL INFO'!I$2:I$65,MATCH($A457,'40-15 SCALE LABEL INFO'!$A$2:$A$65,0))),"not found"),IF(F456="not found","not found",IF(F456="","","ditto"))))</f>
        <v/>
      </c>
      <c r="G457" s="782" t="str">
        <f>IF($A457="","",IF(NOT($A457=$A456),IFERROR(IF(INDEX('40-15 SCALE LABEL INFO'!J$2:J$65,MATCH($A457,'40-15 SCALE LABEL INFO'!$A$2:$A$65,0))="","",INDEX('40-15 SCALE LABEL INFO'!J$2:J$65,MATCH($A457,'40-15 SCALE LABEL INFO'!$A$2:$A$65,0))),"not found"),IF(G456="not found","not found",IF(G456="","","ditto"))))</f>
        <v/>
      </c>
      <c r="H457" s="775" t="str">
        <f>IF($A457="","",IF(NOT($A457=$A456),IFERROR(IF(INDEX('40-15 SCALE LABEL INFO'!K$2:K$65,MATCH($A457,'40-15 SCALE LABEL INFO'!$A$2:$A$65,0))="","",INDEX('40-15 SCALE LABEL INFO'!K$2:K$65,MATCH($A457,'40-15 SCALE LABEL INFO'!$A$2:$A$65,0))),"not found"),IF(H456="not found","not found",IF(H456="","","ditto"))))</f>
        <v/>
      </c>
    </row>
    <row r="458" spans="1:8" x14ac:dyDescent="0.25">
      <c r="A458" s="770"/>
      <c r="B458" s="770"/>
      <c r="C458" s="770"/>
      <c r="D458" s="770"/>
      <c r="E458" s="778"/>
      <c r="F458" s="781" t="str">
        <f>IF($A458="","",IF(NOT($A458=$A457),IFERROR(IF(INDEX('40-15 SCALE LABEL INFO'!I$2:I$65,MATCH($A458,'40-15 SCALE LABEL INFO'!$A$2:$A$65,0))="","",INDEX('40-15 SCALE LABEL INFO'!I$2:I$65,MATCH($A458,'40-15 SCALE LABEL INFO'!$A$2:$A$65,0))),"not found"),IF(F457="not found","not found",IF(F457="","","ditto"))))</f>
        <v/>
      </c>
      <c r="G458" s="782" t="str">
        <f>IF($A458="","",IF(NOT($A458=$A457),IFERROR(IF(INDEX('40-15 SCALE LABEL INFO'!J$2:J$65,MATCH($A458,'40-15 SCALE LABEL INFO'!$A$2:$A$65,0))="","",INDEX('40-15 SCALE LABEL INFO'!J$2:J$65,MATCH($A458,'40-15 SCALE LABEL INFO'!$A$2:$A$65,0))),"not found"),IF(G457="not found","not found",IF(G457="","","ditto"))))</f>
        <v/>
      </c>
      <c r="H458" s="775" t="str">
        <f>IF($A458="","",IF(NOT($A458=$A457),IFERROR(IF(INDEX('40-15 SCALE LABEL INFO'!K$2:K$65,MATCH($A458,'40-15 SCALE LABEL INFO'!$A$2:$A$65,0))="","",INDEX('40-15 SCALE LABEL INFO'!K$2:K$65,MATCH($A458,'40-15 SCALE LABEL INFO'!$A$2:$A$65,0))),"not found"),IF(H457="not found","not found",IF(H457="","","ditto"))))</f>
        <v/>
      </c>
    </row>
    <row r="459" spans="1:8" x14ac:dyDescent="0.25">
      <c r="A459" s="770"/>
      <c r="B459" s="770"/>
      <c r="C459" s="770"/>
      <c r="D459" s="770"/>
      <c r="E459" s="778"/>
      <c r="F459" s="781" t="str">
        <f>IF($A459="","",IF(NOT($A459=$A458),IFERROR(IF(INDEX('40-15 SCALE LABEL INFO'!I$2:I$65,MATCH($A459,'40-15 SCALE LABEL INFO'!$A$2:$A$65,0))="","",INDEX('40-15 SCALE LABEL INFO'!I$2:I$65,MATCH($A459,'40-15 SCALE LABEL INFO'!$A$2:$A$65,0))),"not found"),IF(F458="not found","not found",IF(F458="","","ditto"))))</f>
        <v/>
      </c>
      <c r="G459" s="782" t="str">
        <f>IF($A459="","",IF(NOT($A459=$A458),IFERROR(IF(INDEX('40-15 SCALE LABEL INFO'!J$2:J$65,MATCH($A459,'40-15 SCALE LABEL INFO'!$A$2:$A$65,0))="","",INDEX('40-15 SCALE LABEL INFO'!J$2:J$65,MATCH($A459,'40-15 SCALE LABEL INFO'!$A$2:$A$65,0))),"not found"),IF(G458="not found","not found",IF(G458="","","ditto"))))</f>
        <v/>
      </c>
      <c r="H459" s="775" t="str">
        <f>IF($A459="","",IF(NOT($A459=$A458),IFERROR(IF(INDEX('40-15 SCALE LABEL INFO'!K$2:K$65,MATCH($A459,'40-15 SCALE LABEL INFO'!$A$2:$A$65,0))="","",INDEX('40-15 SCALE LABEL INFO'!K$2:K$65,MATCH($A459,'40-15 SCALE LABEL INFO'!$A$2:$A$65,0))),"not found"),IF(H458="not found","not found",IF(H458="","","ditto"))))</f>
        <v/>
      </c>
    </row>
    <row r="460" spans="1:8" x14ac:dyDescent="0.25">
      <c r="A460" s="770"/>
      <c r="B460" s="770"/>
      <c r="C460" s="770"/>
      <c r="D460" s="770"/>
      <c r="E460" s="778"/>
      <c r="F460" s="781" t="str">
        <f>IF($A460="","",IF(NOT($A460=$A459),IFERROR(IF(INDEX('40-15 SCALE LABEL INFO'!I$2:I$65,MATCH($A460,'40-15 SCALE LABEL INFO'!$A$2:$A$65,0))="","",INDEX('40-15 SCALE LABEL INFO'!I$2:I$65,MATCH($A460,'40-15 SCALE LABEL INFO'!$A$2:$A$65,0))),"not found"),IF(F459="not found","not found",IF(F459="","","ditto"))))</f>
        <v/>
      </c>
      <c r="G460" s="782" t="str">
        <f>IF($A460="","",IF(NOT($A460=$A459),IFERROR(IF(INDEX('40-15 SCALE LABEL INFO'!J$2:J$65,MATCH($A460,'40-15 SCALE LABEL INFO'!$A$2:$A$65,0))="","",INDEX('40-15 SCALE LABEL INFO'!J$2:J$65,MATCH($A460,'40-15 SCALE LABEL INFO'!$A$2:$A$65,0))),"not found"),IF(G459="not found","not found",IF(G459="","","ditto"))))</f>
        <v/>
      </c>
      <c r="H460" s="775" t="str">
        <f>IF($A460="","",IF(NOT($A460=$A459),IFERROR(IF(INDEX('40-15 SCALE LABEL INFO'!K$2:K$65,MATCH($A460,'40-15 SCALE LABEL INFO'!$A$2:$A$65,0))="","",INDEX('40-15 SCALE LABEL INFO'!K$2:K$65,MATCH($A460,'40-15 SCALE LABEL INFO'!$A$2:$A$65,0))),"not found"),IF(H459="not found","not found",IF(H459="","","ditto"))))</f>
        <v/>
      </c>
    </row>
    <row r="461" spans="1:8" x14ac:dyDescent="0.25">
      <c r="A461" s="770"/>
      <c r="B461" s="770"/>
      <c r="C461" s="770"/>
      <c r="D461" s="770"/>
      <c r="E461" s="778"/>
      <c r="F461" s="781" t="str">
        <f>IF($A461="","",IF(NOT($A461=$A460),IFERROR(IF(INDEX('40-15 SCALE LABEL INFO'!I$2:I$65,MATCH($A461,'40-15 SCALE LABEL INFO'!$A$2:$A$65,0))="","",INDEX('40-15 SCALE LABEL INFO'!I$2:I$65,MATCH($A461,'40-15 SCALE LABEL INFO'!$A$2:$A$65,0))),"not found"),IF(F460="not found","not found",IF(F460="","","ditto"))))</f>
        <v/>
      </c>
      <c r="G461" s="782" t="str">
        <f>IF($A461="","",IF(NOT($A461=$A460),IFERROR(IF(INDEX('40-15 SCALE LABEL INFO'!J$2:J$65,MATCH($A461,'40-15 SCALE LABEL INFO'!$A$2:$A$65,0))="","",INDEX('40-15 SCALE LABEL INFO'!J$2:J$65,MATCH($A461,'40-15 SCALE LABEL INFO'!$A$2:$A$65,0))),"not found"),IF(G460="not found","not found",IF(G460="","","ditto"))))</f>
        <v/>
      </c>
      <c r="H461" s="775" t="str">
        <f>IF($A461="","",IF(NOT($A461=$A460),IFERROR(IF(INDEX('40-15 SCALE LABEL INFO'!K$2:K$65,MATCH($A461,'40-15 SCALE LABEL INFO'!$A$2:$A$65,0))="","",INDEX('40-15 SCALE LABEL INFO'!K$2:K$65,MATCH($A461,'40-15 SCALE LABEL INFO'!$A$2:$A$65,0))),"not found"),IF(H460="not found","not found",IF(H460="","","ditto"))))</f>
        <v/>
      </c>
    </row>
    <row r="462" spans="1:8" x14ac:dyDescent="0.25">
      <c r="A462" s="770"/>
      <c r="B462" s="770"/>
      <c r="C462" s="770"/>
      <c r="D462" s="770"/>
      <c r="E462" s="778"/>
      <c r="F462" s="781" t="str">
        <f>IF($A462="","",IF(NOT($A462=$A461),IFERROR(IF(INDEX('40-15 SCALE LABEL INFO'!I$2:I$65,MATCH($A462,'40-15 SCALE LABEL INFO'!$A$2:$A$65,0))="","",INDEX('40-15 SCALE LABEL INFO'!I$2:I$65,MATCH($A462,'40-15 SCALE LABEL INFO'!$A$2:$A$65,0))),"not found"),IF(F461="not found","not found",IF(F461="","","ditto"))))</f>
        <v/>
      </c>
      <c r="G462" s="782" t="str">
        <f>IF($A462="","",IF(NOT($A462=$A461),IFERROR(IF(INDEX('40-15 SCALE LABEL INFO'!J$2:J$65,MATCH($A462,'40-15 SCALE LABEL INFO'!$A$2:$A$65,0))="","",INDEX('40-15 SCALE LABEL INFO'!J$2:J$65,MATCH($A462,'40-15 SCALE LABEL INFO'!$A$2:$A$65,0))),"not found"),IF(G461="not found","not found",IF(G461="","","ditto"))))</f>
        <v/>
      </c>
      <c r="H462" s="775" t="str">
        <f>IF($A462="","",IF(NOT($A462=$A461),IFERROR(IF(INDEX('40-15 SCALE LABEL INFO'!K$2:K$65,MATCH($A462,'40-15 SCALE LABEL INFO'!$A$2:$A$65,0))="","",INDEX('40-15 SCALE LABEL INFO'!K$2:K$65,MATCH($A462,'40-15 SCALE LABEL INFO'!$A$2:$A$65,0))),"not found"),IF(H461="not found","not found",IF(H461="","","ditto"))))</f>
        <v/>
      </c>
    </row>
    <row r="463" spans="1:8" x14ac:dyDescent="0.25">
      <c r="A463" s="770"/>
      <c r="B463" s="770"/>
      <c r="C463" s="770"/>
      <c r="D463" s="770"/>
      <c r="E463" s="778"/>
      <c r="F463" s="781" t="str">
        <f>IF($A463="","",IF(NOT($A463=$A462),IFERROR(IF(INDEX('40-15 SCALE LABEL INFO'!I$2:I$65,MATCH($A463,'40-15 SCALE LABEL INFO'!$A$2:$A$65,0))="","",INDEX('40-15 SCALE LABEL INFO'!I$2:I$65,MATCH($A463,'40-15 SCALE LABEL INFO'!$A$2:$A$65,0))),"not found"),IF(F462="not found","not found",IF(F462="","","ditto"))))</f>
        <v/>
      </c>
      <c r="G463" s="782" t="str">
        <f>IF($A463="","",IF(NOT($A463=$A462),IFERROR(IF(INDEX('40-15 SCALE LABEL INFO'!J$2:J$65,MATCH($A463,'40-15 SCALE LABEL INFO'!$A$2:$A$65,0))="","",INDEX('40-15 SCALE LABEL INFO'!J$2:J$65,MATCH($A463,'40-15 SCALE LABEL INFO'!$A$2:$A$65,0))),"not found"),IF(G462="not found","not found",IF(G462="","","ditto"))))</f>
        <v/>
      </c>
      <c r="H463" s="775" t="str">
        <f>IF($A463="","",IF(NOT($A463=$A462),IFERROR(IF(INDEX('40-15 SCALE LABEL INFO'!K$2:K$65,MATCH($A463,'40-15 SCALE LABEL INFO'!$A$2:$A$65,0))="","",INDEX('40-15 SCALE LABEL INFO'!K$2:K$65,MATCH($A463,'40-15 SCALE LABEL INFO'!$A$2:$A$65,0))),"not found"),IF(H462="not found","not found",IF(H462="","","ditto"))))</f>
        <v/>
      </c>
    </row>
    <row r="464" spans="1:8" x14ac:dyDescent="0.25">
      <c r="A464" s="770"/>
      <c r="B464" s="770"/>
      <c r="C464" s="770"/>
      <c r="D464" s="770"/>
      <c r="E464" s="778"/>
      <c r="F464" s="781" t="str">
        <f>IF($A464="","",IF(NOT($A464=$A463),IFERROR(IF(INDEX('40-15 SCALE LABEL INFO'!I$2:I$65,MATCH($A464,'40-15 SCALE LABEL INFO'!$A$2:$A$65,0))="","",INDEX('40-15 SCALE LABEL INFO'!I$2:I$65,MATCH($A464,'40-15 SCALE LABEL INFO'!$A$2:$A$65,0))),"not found"),IF(F463="not found","not found",IF(F463="","","ditto"))))</f>
        <v/>
      </c>
      <c r="G464" s="782" t="str">
        <f>IF($A464="","",IF(NOT($A464=$A463),IFERROR(IF(INDEX('40-15 SCALE LABEL INFO'!J$2:J$65,MATCH($A464,'40-15 SCALE LABEL INFO'!$A$2:$A$65,0))="","",INDEX('40-15 SCALE LABEL INFO'!J$2:J$65,MATCH($A464,'40-15 SCALE LABEL INFO'!$A$2:$A$65,0))),"not found"),IF(G463="not found","not found",IF(G463="","","ditto"))))</f>
        <v/>
      </c>
      <c r="H464" s="775" t="str">
        <f>IF($A464="","",IF(NOT($A464=$A463),IFERROR(IF(INDEX('40-15 SCALE LABEL INFO'!K$2:K$65,MATCH($A464,'40-15 SCALE LABEL INFO'!$A$2:$A$65,0))="","",INDEX('40-15 SCALE LABEL INFO'!K$2:K$65,MATCH($A464,'40-15 SCALE LABEL INFO'!$A$2:$A$65,0))),"not found"),IF(H463="not found","not found",IF(H463="","","ditto"))))</f>
        <v/>
      </c>
    </row>
    <row r="465" spans="1:8" x14ac:dyDescent="0.25">
      <c r="A465" s="770"/>
      <c r="B465" s="770"/>
      <c r="C465" s="770"/>
      <c r="D465" s="770"/>
      <c r="E465" s="778"/>
      <c r="F465" s="781" t="str">
        <f>IF($A465="","",IF(NOT($A465=$A464),IFERROR(IF(INDEX('40-15 SCALE LABEL INFO'!I$2:I$65,MATCH($A465,'40-15 SCALE LABEL INFO'!$A$2:$A$65,0))="","",INDEX('40-15 SCALE LABEL INFO'!I$2:I$65,MATCH($A465,'40-15 SCALE LABEL INFO'!$A$2:$A$65,0))),"not found"),IF(F464="not found","not found",IF(F464="","","ditto"))))</f>
        <v/>
      </c>
      <c r="G465" s="782" t="str">
        <f>IF($A465="","",IF(NOT($A465=$A464),IFERROR(IF(INDEX('40-15 SCALE LABEL INFO'!J$2:J$65,MATCH($A465,'40-15 SCALE LABEL INFO'!$A$2:$A$65,0))="","",INDEX('40-15 SCALE LABEL INFO'!J$2:J$65,MATCH($A465,'40-15 SCALE LABEL INFO'!$A$2:$A$65,0))),"not found"),IF(G464="not found","not found",IF(G464="","","ditto"))))</f>
        <v/>
      </c>
      <c r="H465" s="775" t="str">
        <f>IF($A465="","",IF(NOT($A465=$A464),IFERROR(IF(INDEX('40-15 SCALE LABEL INFO'!K$2:K$65,MATCH($A465,'40-15 SCALE LABEL INFO'!$A$2:$A$65,0))="","",INDEX('40-15 SCALE LABEL INFO'!K$2:K$65,MATCH($A465,'40-15 SCALE LABEL INFO'!$A$2:$A$65,0))),"not found"),IF(H464="not found","not found",IF(H464="","","ditto"))))</f>
        <v/>
      </c>
    </row>
    <row r="466" spans="1:8" x14ac:dyDescent="0.25">
      <c r="A466" s="770"/>
      <c r="B466" s="770"/>
      <c r="C466" s="770"/>
      <c r="D466" s="770"/>
      <c r="E466" s="778"/>
      <c r="F466" s="781" t="str">
        <f>IF($A466="","",IF(NOT($A466=$A465),IFERROR(IF(INDEX('40-15 SCALE LABEL INFO'!I$2:I$65,MATCH($A466,'40-15 SCALE LABEL INFO'!$A$2:$A$65,0))="","",INDEX('40-15 SCALE LABEL INFO'!I$2:I$65,MATCH($A466,'40-15 SCALE LABEL INFO'!$A$2:$A$65,0))),"not found"),IF(F465="not found","not found",IF(F465="","","ditto"))))</f>
        <v/>
      </c>
      <c r="G466" s="782" t="str">
        <f>IF($A466="","",IF(NOT($A466=$A465),IFERROR(IF(INDEX('40-15 SCALE LABEL INFO'!J$2:J$65,MATCH($A466,'40-15 SCALE LABEL INFO'!$A$2:$A$65,0))="","",INDEX('40-15 SCALE LABEL INFO'!J$2:J$65,MATCH($A466,'40-15 SCALE LABEL INFO'!$A$2:$A$65,0))),"not found"),IF(G465="not found","not found",IF(G465="","","ditto"))))</f>
        <v/>
      </c>
      <c r="H466" s="775" t="str">
        <f>IF($A466="","",IF(NOT($A466=$A465),IFERROR(IF(INDEX('40-15 SCALE LABEL INFO'!K$2:K$65,MATCH($A466,'40-15 SCALE LABEL INFO'!$A$2:$A$65,0))="","",INDEX('40-15 SCALE LABEL INFO'!K$2:K$65,MATCH($A466,'40-15 SCALE LABEL INFO'!$A$2:$A$65,0))),"not found"),IF(H465="not found","not found",IF(H465="","","ditto"))))</f>
        <v/>
      </c>
    </row>
    <row r="467" spans="1:8" x14ac:dyDescent="0.25">
      <c r="A467" s="770"/>
      <c r="B467" s="770"/>
      <c r="C467" s="770"/>
      <c r="D467" s="770"/>
      <c r="E467" s="778"/>
      <c r="F467" s="781" t="str">
        <f>IF($A467="","",IF(NOT($A467=$A466),IFERROR(IF(INDEX('40-15 SCALE LABEL INFO'!I$2:I$65,MATCH($A467,'40-15 SCALE LABEL INFO'!$A$2:$A$65,0))="","",INDEX('40-15 SCALE LABEL INFO'!I$2:I$65,MATCH($A467,'40-15 SCALE LABEL INFO'!$A$2:$A$65,0))),"not found"),IF(F466="not found","not found",IF(F466="","","ditto"))))</f>
        <v/>
      </c>
      <c r="G467" s="782" t="str">
        <f>IF($A467="","",IF(NOT($A467=$A466),IFERROR(IF(INDEX('40-15 SCALE LABEL INFO'!J$2:J$65,MATCH($A467,'40-15 SCALE LABEL INFO'!$A$2:$A$65,0))="","",INDEX('40-15 SCALE LABEL INFO'!J$2:J$65,MATCH($A467,'40-15 SCALE LABEL INFO'!$A$2:$A$65,0))),"not found"),IF(G466="not found","not found",IF(G466="","","ditto"))))</f>
        <v/>
      </c>
      <c r="H467" s="775" t="str">
        <f>IF($A467="","",IF(NOT($A467=$A466),IFERROR(IF(INDEX('40-15 SCALE LABEL INFO'!K$2:K$65,MATCH($A467,'40-15 SCALE LABEL INFO'!$A$2:$A$65,0))="","",INDEX('40-15 SCALE LABEL INFO'!K$2:K$65,MATCH($A467,'40-15 SCALE LABEL INFO'!$A$2:$A$65,0))),"not found"),IF(H466="not found","not found",IF(H466="","","ditto"))))</f>
        <v/>
      </c>
    </row>
    <row r="468" spans="1:8" x14ac:dyDescent="0.25">
      <c r="A468" s="770"/>
      <c r="B468" s="770"/>
      <c r="C468" s="770"/>
      <c r="D468" s="770"/>
      <c r="E468" s="778"/>
      <c r="F468" s="781" t="str">
        <f>IF($A468="","",IF(NOT($A468=$A467),IFERROR(IF(INDEX('40-15 SCALE LABEL INFO'!I$2:I$65,MATCH($A468,'40-15 SCALE LABEL INFO'!$A$2:$A$65,0))="","",INDEX('40-15 SCALE LABEL INFO'!I$2:I$65,MATCH($A468,'40-15 SCALE LABEL INFO'!$A$2:$A$65,0))),"not found"),IF(F467="not found","not found",IF(F467="","","ditto"))))</f>
        <v/>
      </c>
      <c r="G468" s="782" t="str">
        <f>IF($A468="","",IF(NOT($A468=$A467),IFERROR(IF(INDEX('40-15 SCALE LABEL INFO'!J$2:J$65,MATCH($A468,'40-15 SCALE LABEL INFO'!$A$2:$A$65,0))="","",INDEX('40-15 SCALE LABEL INFO'!J$2:J$65,MATCH($A468,'40-15 SCALE LABEL INFO'!$A$2:$A$65,0))),"not found"),IF(G467="not found","not found",IF(G467="","","ditto"))))</f>
        <v/>
      </c>
      <c r="H468" s="775" t="str">
        <f>IF($A468="","",IF(NOT($A468=$A467),IFERROR(IF(INDEX('40-15 SCALE LABEL INFO'!K$2:K$65,MATCH($A468,'40-15 SCALE LABEL INFO'!$A$2:$A$65,0))="","",INDEX('40-15 SCALE LABEL INFO'!K$2:K$65,MATCH($A468,'40-15 SCALE LABEL INFO'!$A$2:$A$65,0))),"not found"),IF(H467="not found","not found",IF(H467="","","ditto"))))</f>
        <v/>
      </c>
    </row>
    <row r="469" spans="1:8" x14ac:dyDescent="0.25">
      <c r="A469" s="770"/>
      <c r="B469" s="770"/>
      <c r="C469" s="770"/>
      <c r="D469" s="770"/>
      <c r="E469" s="778"/>
      <c r="F469" s="781" t="str">
        <f>IF($A469="","",IF(NOT($A469=$A468),IFERROR(IF(INDEX('40-15 SCALE LABEL INFO'!I$2:I$65,MATCH($A469,'40-15 SCALE LABEL INFO'!$A$2:$A$65,0))="","",INDEX('40-15 SCALE LABEL INFO'!I$2:I$65,MATCH($A469,'40-15 SCALE LABEL INFO'!$A$2:$A$65,0))),"not found"),IF(F468="not found","not found",IF(F468="","","ditto"))))</f>
        <v/>
      </c>
      <c r="G469" s="782" t="str">
        <f>IF($A469="","",IF(NOT($A469=$A468),IFERROR(IF(INDEX('40-15 SCALE LABEL INFO'!J$2:J$65,MATCH($A469,'40-15 SCALE LABEL INFO'!$A$2:$A$65,0))="","",INDEX('40-15 SCALE LABEL INFO'!J$2:J$65,MATCH($A469,'40-15 SCALE LABEL INFO'!$A$2:$A$65,0))),"not found"),IF(G468="not found","not found",IF(G468="","","ditto"))))</f>
        <v/>
      </c>
      <c r="H469" s="775" t="str">
        <f>IF($A469="","",IF(NOT($A469=$A468),IFERROR(IF(INDEX('40-15 SCALE LABEL INFO'!K$2:K$65,MATCH($A469,'40-15 SCALE LABEL INFO'!$A$2:$A$65,0))="","",INDEX('40-15 SCALE LABEL INFO'!K$2:K$65,MATCH($A469,'40-15 SCALE LABEL INFO'!$A$2:$A$65,0))),"not found"),IF(H468="not found","not found",IF(H468="","","ditto"))))</f>
        <v/>
      </c>
    </row>
    <row r="470" spans="1:8" x14ac:dyDescent="0.25">
      <c r="A470" s="770"/>
      <c r="B470" s="770"/>
      <c r="C470" s="770"/>
      <c r="D470" s="770"/>
      <c r="E470" s="778"/>
      <c r="F470" s="781" t="str">
        <f>IF($A470="","",IF(NOT($A470=$A469),IFERROR(IF(INDEX('40-15 SCALE LABEL INFO'!I$2:I$65,MATCH($A470,'40-15 SCALE LABEL INFO'!$A$2:$A$65,0))="","",INDEX('40-15 SCALE LABEL INFO'!I$2:I$65,MATCH($A470,'40-15 SCALE LABEL INFO'!$A$2:$A$65,0))),"not found"),IF(F469="not found","not found",IF(F469="","","ditto"))))</f>
        <v/>
      </c>
      <c r="G470" s="782" t="str">
        <f>IF($A470="","",IF(NOT($A470=$A469),IFERROR(IF(INDEX('40-15 SCALE LABEL INFO'!J$2:J$65,MATCH($A470,'40-15 SCALE LABEL INFO'!$A$2:$A$65,0))="","",INDEX('40-15 SCALE LABEL INFO'!J$2:J$65,MATCH($A470,'40-15 SCALE LABEL INFO'!$A$2:$A$65,0))),"not found"),IF(G469="not found","not found",IF(G469="","","ditto"))))</f>
        <v/>
      </c>
      <c r="H470" s="775" t="str">
        <f>IF($A470="","",IF(NOT($A470=$A469),IFERROR(IF(INDEX('40-15 SCALE LABEL INFO'!K$2:K$65,MATCH($A470,'40-15 SCALE LABEL INFO'!$A$2:$A$65,0))="","",INDEX('40-15 SCALE LABEL INFO'!K$2:K$65,MATCH($A470,'40-15 SCALE LABEL INFO'!$A$2:$A$65,0))),"not found"),IF(H469="not found","not found",IF(H469="","","ditto"))))</f>
        <v/>
      </c>
    </row>
    <row r="471" spans="1:8" x14ac:dyDescent="0.25">
      <c r="A471" s="770"/>
      <c r="B471" s="770"/>
      <c r="C471" s="770"/>
      <c r="D471" s="770"/>
      <c r="E471" s="778"/>
      <c r="F471" s="781" t="str">
        <f>IF($A471="","",IF(NOT($A471=$A470),IFERROR(IF(INDEX('40-15 SCALE LABEL INFO'!I$2:I$65,MATCH($A471,'40-15 SCALE LABEL INFO'!$A$2:$A$65,0))="","",INDEX('40-15 SCALE LABEL INFO'!I$2:I$65,MATCH($A471,'40-15 SCALE LABEL INFO'!$A$2:$A$65,0))),"not found"),IF(F470="not found","not found",IF(F470="","","ditto"))))</f>
        <v/>
      </c>
      <c r="G471" s="782" t="str">
        <f>IF($A471="","",IF(NOT($A471=$A470),IFERROR(IF(INDEX('40-15 SCALE LABEL INFO'!J$2:J$65,MATCH($A471,'40-15 SCALE LABEL INFO'!$A$2:$A$65,0))="","",INDEX('40-15 SCALE LABEL INFO'!J$2:J$65,MATCH($A471,'40-15 SCALE LABEL INFO'!$A$2:$A$65,0))),"not found"),IF(G470="not found","not found",IF(G470="","","ditto"))))</f>
        <v/>
      </c>
      <c r="H471" s="775" t="str">
        <f>IF($A471="","",IF(NOT($A471=$A470),IFERROR(IF(INDEX('40-15 SCALE LABEL INFO'!K$2:K$65,MATCH($A471,'40-15 SCALE LABEL INFO'!$A$2:$A$65,0))="","",INDEX('40-15 SCALE LABEL INFO'!K$2:K$65,MATCH($A471,'40-15 SCALE LABEL INFO'!$A$2:$A$65,0))),"not found"),IF(H470="not found","not found",IF(H470="","","ditto"))))</f>
        <v/>
      </c>
    </row>
    <row r="472" spans="1:8" x14ac:dyDescent="0.25">
      <c r="A472" s="770"/>
      <c r="B472" s="770"/>
      <c r="C472" s="770"/>
      <c r="D472" s="770"/>
      <c r="E472" s="778"/>
      <c r="F472" s="781" t="str">
        <f>IF($A472="","",IF(NOT($A472=$A471),IFERROR(IF(INDEX('40-15 SCALE LABEL INFO'!I$2:I$65,MATCH($A472,'40-15 SCALE LABEL INFO'!$A$2:$A$65,0))="","",INDEX('40-15 SCALE LABEL INFO'!I$2:I$65,MATCH($A472,'40-15 SCALE LABEL INFO'!$A$2:$A$65,0))),"not found"),IF(F471="not found","not found",IF(F471="","","ditto"))))</f>
        <v/>
      </c>
      <c r="G472" s="782" t="str">
        <f>IF($A472="","",IF(NOT($A472=$A471),IFERROR(IF(INDEX('40-15 SCALE LABEL INFO'!J$2:J$65,MATCH($A472,'40-15 SCALE LABEL INFO'!$A$2:$A$65,0))="","",INDEX('40-15 SCALE LABEL INFO'!J$2:J$65,MATCH($A472,'40-15 SCALE LABEL INFO'!$A$2:$A$65,0))),"not found"),IF(G471="not found","not found",IF(G471="","","ditto"))))</f>
        <v/>
      </c>
      <c r="H472" s="775" t="str">
        <f>IF($A472="","",IF(NOT($A472=$A471),IFERROR(IF(INDEX('40-15 SCALE LABEL INFO'!K$2:K$65,MATCH($A472,'40-15 SCALE LABEL INFO'!$A$2:$A$65,0))="","",INDEX('40-15 SCALE LABEL INFO'!K$2:K$65,MATCH($A472,'40-15 SCALE LABEL INFO'!$A$2:$A$65,0))),"not found"),IF(H471="not found","not found",IF(H471="","","ditto"))))</f>
        <v/>
      </c>
    </row>
    <row r="473" spans="1:8" x14ac:dyDescent="0.25">
      <c r="A473" s="770"/>
      <c r="B473" s="770"/>
      <c r="C473" s="770"/>
      <c r="D473" s="770"/>
      <c r="E473" s="778"/>
      <c r="F473" s="781" t="str">
        <f>IF($A473="","",IF(NOT($A473=$A472),IFERROR(IF(INDEX('40-15 SCALE LABEL INFO'!I$2:I$65,MATCH($A473,'40-15 SCALE LABEL INFO'!$A$2:$A$65,0))="","",INDEX('40-15 SCALE LABEL INFO'!I$2:I$65,MATCH($A473,'40-15 SCALE LABEL INFO'!$A$2:$A$65,0))),"not found"),IF(F472="not found","not found",IF(F472="","","ditto"))))</f>
        <v/>
      </c>
      <c r="G473" s="782" t="str">
        <f>IF($A473="","",IF(NOT($A473=$A472),IFERROR(IF(INDEX('40-15 SCALE LABEL INFO'!J$2:J$65,MATCH($A473,'40-15 SCALE LABEL INFO'!$A$2:$A$65,0))="","",INDEX('40-15 SCALE LABEL INFO'!J$2:J$65,MATCH($A473,'40-15 SCALE LABEL INFO'!$A$2:$A$65,0))),"not found"),IF(G472="not found","not found",IF(G472="","","ditto"))))</f>
        <v/>
      </c>
      <c r="H473" s="775" t="str">
        <f>IF($A473="","",IF(NOT($A473=$A472),IFERROR(IF(INDEX('40-15 SCALE LABEL INFO'!K$2:K$65,MATCH($A473,'40-15 SCALE LABEL INFO'!$A$2:$A$65,0))="","",INDEX('40-15 SCALE LABEL INFO'!K$2:K$65,MATCH($A473,'40-15 SCALE LABEL INFO'!$A$2:$A$65,0))),"not found"),IF(H472="not found","not found",IF(H472="","","ditto"))))</f>
        <v/>
      </c>
    </row>
    <row r="474" spans="1:8" x14ac:dyDescent="0.25">
      <c r="A474" s="770"/>
      <c r="B474" s="770"/>
      <c r="C474" s="770"/>
      <c r="D474" s="770"/>
      <c r="E474" s="778"/>
      <c r="F474" s="781" t="str">
        <f>IF($A474="","",IF(NOT($A474=$A473),IFERROR(IF(INDEX('40-15 SCALE LABEL INFO'!I$2:I$65,MATCH($A474,'40-15 SCALE LABEL INFO'!$A$2:$A$65,0))="","",INDEX('40-15 SCALE LABEL INFO'!I$2:I$65,MATCH($A474,'40-15 SCALE LABEL INFO'!$A$2:$A$65,0))),"not found"),IF(F473="not found","not found",IF(F473="","","ditto"))))</f>
        <v/>
      </c>
      <c r="G474" s="782" t="str">
        <f>IF($A474="","",IF(NOT($A474=$A473),IFERROR(IF(INDEX('40-15 SCALE LABEL INFO'!J$2:J$65,MATCH($A474,'40-15 SCALE LABEL INFO'!$A$2:$A$65,0))="","",INDEX('40-15 SCALE LABEL INFO'!J$2:J$65,MATCH($A474,'40-15 SCALE LABEL INFO'!$A$2:$A$65,0))),"not found"),IF(G473="not found","not found",IF(G473="","","ditto"))))</f>
        <v/>
      </c>
      <c r="H474" s="775" t="str">
        <f>IF($A474="","",IF(NOT($A474=$A473),IFERROR(IF(INDEX('40-15 SCALE LABEL INFO'!K$2:K$65,MATCH($A474,'40-15 SCALE LABEL INFO'!$A$2:$A$65,0))="","",INDEX('40-15 SCALE LABEL INFO'!K$2:K$65,MATCH($A474,'40-15 SCALE LABEL INFO'!$A$2:$A$65,0))),"not found"),IF(H473="not found","not found",IF(H473="","","ditto"))))</f>
        <v/>
      </c>
    </row>
    <row r="475" spans="1:8" x14ac:dyDescent="0.25">
      <c r="A475" s="770"/>
      <c r="B475" s="770"/>
      <c r="C475" s="770"/>
      <c r="D475" s="770"/>
      <c r="E475" s="778"/>
      <c r="F475" s="781" t="str">
        <f>IF($A475="","",IF(NOT($A475=$A474),IFERROR(IF(INDEX('40-15 SCALE LABEL INFO'!I$2:I$65,MATCH($A475,'40-15 SCALE LABEL INFO'!$A$2:$A$65,0))="","",INDEX('40-15 SCALE LABEL INFO'!I$2:I$65,MATCH($A475,'40-15 SCALE LABEL INFO'!$A$2:$A$65,0))),"not found"),IF(F474="not found","not found",IF(F474="","","ditto"))))</f>
        <v/>
      </c>
      <c r="G475" s="782" t="str">
        <f>IF($A475="","",IF(NOT($A475=$A474),IFERROR(IF(INDEX('40-15 SCALE LABEL INFO'!J$2:J$65,MATCH($A475,'40-15 SCALE LABEL INFO'!$A$2:$A$65,0))="","",INDEX('40-15 SCALE LABEL INFO'!J$2:J$65,MATCH($A475,'40-15 SCALE LABEL INFO'!$A$2:$A$65,0))),"not found"),IF(G474="not found","not found",IF(G474="","","ditto"))))</f>
        <v/>
      </c>
      <c r="H475" s="775" t="str">
        <f>IF($A475="","",IF(NOT($A475=$A474),IFERROR(IF(INDEX('40-15 SCALE LABEL INFO'!K$2:K$65,MATCH($A475,'40-15 SCALE LABEL INFO'!$A$2:$A$65,0))="","",INDEX('40-15 SCALE LABEL INFO'!K$2:K$65,MATCH($A475,'40-15 SCALE LABEL INFO'!$A$2:$A$65,0))),"not found"),IF(H474="not found","not found",IF(H474="","","ditto"))))</f>
        <v/>
      </c>
    </row>
    <row r="476" spans="1:8" x14ac:dyDescent="0.25">
      <c r="A476" s="770"/>
      <c r="B476" s="770"/>
      <c r="C476" s="770"/>
      <c r="D476" s="770"/>
      <c r="E476" s="778"/>
      <c r="F476" s="781" t="str">
        <f>IF($A476="","",IF(NOT($A476=$A475),IFERROR(IF(INDEX('40-15 SCALE LABEL INFO'!I$2:I$65,MATCH($A476,'40-15 SCALE LABEL INFO'!$A$2:$A$65,0))="","",INDEX('40-15 SCALE LABEL INFO'!I$2:I$65,MATCH($A476,'40-15 SCALE LABEL INFO'!$A$2:$A$65,0))),"not found"),IF(F475="not found","not found",IF(F475="","","ditto"))))</f>
        <v/>
      </c>
      <c r="G476" s="782" t="str">
        <f>IF($A476="","",IF(NOT($A476=$A475),IFERROR(IF(INDEX('40-15 SCALE LABEL INFO'!J$2:J$65,MATCH($A476,'40-15 SCALE LABEL INFO'!$A$2:$A$65,0))="","",INDEX('40-15 SCALE LABEL INFO'!J$2:J$65,MATCH($A476,'40-15 SCALE LABEL INFO'!$A$2:$A$65,0))),"not found"),IF(G475="not found","not found",IF(G475="","","ditto"))))</f>
        <v/>
      </c>
      <c r="H476" s="775" t="str">
        <f>IF($A476="","",IF(NOT($A476=$A475),IFERROR(IF(INDEX('40-15 SCALE LABEL INFO'!K$2:K$65,MATCH($A476,'40-15 SCALE LABEL INFO'!$A$2:$A$65,0))="","",INDEX('40-15 SCALE LABEL INFO'!K$2:K$65,MATCH($A476,'40-15 SCALE LABEL INFO'!$A$2:$A$65,0))),"not found"),IF(H475="not found","not found",IF(H475="","","ditto"))))</f>
        <v/>
      </c>
    </row>
    <row r="477" spans="1:8" x14ac:dyDescent="0.25">
      <c r="A477" s="770"/>
      <c r="B477" s="770"/>
      <c r="C477" s="770"/>
      <c r="D477" s="770"/>
      <c r="E477" s="778"/>
      <c r="F477" s="781" t="str">
        <f>IF($A477="","",IF(NOT($A477=$A476),IFERROR(IF(INDEX('40-15 SCALE LABEL INFO'!I$2:I$65,MATCH($A477,'40-15 SCALE LABEL INFO'!$A$2:$A$65,0))="","",INDEX('40-15 SCALE LABEL INFO'!I$2:I$65,MATCH($A477,'40-15 SCALE LABEL INFO'!$A$2:$A$65,0))),"not found"),IF(F476="not found","not found",IF(F476="","","ditto"))))</f>
        <v/>
      </c>
      <c r="G477" s="782" t="str">
        <f>IF($A477="","",IF(NOT($A477=$A476),IFERROR(IF(INDEX('40-15 SCALE LABEL INFO'!J$2:J$65,MATCH($A477,'40-15 SCALE LABEL INFO'!$A$2:$A$65,0))="","",INDEX('40-15 SCALE LABEL INFO'!J$2:J$65,MATCH($A477,'40-15 SCALE LABEL INFO'!$A$2:$A$65,0))),"not found"),IF(G476="not found","not found",IF(G476="","","ditto"))))</f>
        <v/>
      </c>
      <c r="H477" s="775" t="str">
        <f>IF($A477="","",IF(NOT($A477=$A476),IFERROR(IF(INDEX('40-15 SCALE LABEL INFO'!K$2:K$65,MATCH($A477,'40-15 SCALE LABEL INFO'!$A$2:$A$65,0))="","",INDEX('40-15 SCALE LABEL INFO'!K$2:K$65,MATCH($A477,'40-15 SCALE LABEL INFO'!$A$2:$A$65,0))),"not found"),IF(H476="not found","not found",IF(H476="","","ditto"))))</f>
        <v/>
      </c>
    </row>
    <row r="478" spans="1:8" x14ac:dyDescent="0.25">
      <c r="A478" s="770"/>
      <c r="B478" s="770"/>
      <c r="C478" s="770"/>
      <c r="D478" s="770"/>
      <c r="E478" s="778"/>
      <c r="F478" s="781" t="str">
        <f>IF($A478="","",IF(NOT($A478=$A477),IFERROR(IF(INDEX('40-15 SCALE LABEL INFO'!I$2:I$65,MATCH($A478,'40-15 SCALE LABEL INFO'!$A$2:$A$65,0))="","",INDEX('40-15 SCALE LABEL INFO'!I$2:I$65,MATCH($A478,'40-15 SCALE LABEL INFO'!$A$2:$A$65,0))),"not found"),IF(F477="not found","not found",IF(F477="","","ditto"))))</f>
        <v/>
      </c>
      <c r="G478" s="782" t="str">
        <f>IF($A478="","",IF(NOT($A478=$A477),IFERROR(IF(INDEX('40-15 SCALE LABEL INFO'!J$2:J$65,MATCH($A478,'40-15 SCALE LABEL INFO'!$A$2:$A$65,0))="","",INDEX('40-15 SCALE LABEL INFO'!J$2:J$65,MATCH($A478,'40-15 SCALE LABEL INFO'!$A$2:$A$65,0))),"not found"),IF(G477="not found","not found",IF(G477="","","ditto"))))</f>
        <v/>
      </c>
      <c r="H478" s="775" t="str">
        <f>IF($A478="","",IF(NOT($A478=$A477),IFERROR(IF(INDEX('40-15 SCALE LABEL INFO'!K$2:K$65,MATCH($A478,'40-15 SCALE LABEL INFO'!$A$2:$A$65,0))="","",INDEX('40-15 SCALE LABEL INFO'!K$2:K$65,MATCH($A478,'40-15 SCALE LABEL INFO'!$A$2:$A$65,0))),"not found"),IF(H477="not found","not found",IF(H477="","","ditto"))))</f>
        <v/>
      </c>
    </row>
    <row r="479" spans="1:8" x14ac:dyDescent="0.25">
      <c r="A479" s="770"/>
      <c r="B479" s="770"/>
      <c r="C479" s="770"/>
      <c r="D479" s="770"/>
      <c r="E479" s="778"/>
      <c r="F479" s="781" t="str">
        <f>IF($A479="","",IF(NOT($A479=$A478),IFERROR(IF(INDEX('40-15 SCALE LABEL INFO'!I$2:I$65,MATCH($A479,'40-15 SCALE LABEL INFO'!$A$2:$A$65,0))="","",INDEX('40-15 SCALE LABEL INFO'!I$2:I$65,MATCH($A479,'40-15 SCALE LABEL INFO'!$A$2:$A$65,0))),"not found"),IF(F478="not found","not found",IF(F478="","","ditto"))))</f>
        <v/>
      </c>
      <c r="G479" s="782" t="str">
        <f>IF($A479="","",IF(NOT($A479=$A478),IFERROR(IF(INDEX('40-15 SCALE LABEL INFO'!J$2:J$65,MATCH($A479,'40-15 SCALE LABEL INFO'!$A$2:$A$65,0))="","",INDEX('40-15 SCALE LABEL INFO'!J$2:J$65,MATCH($A479,'40-15 SCALE LABEL INFO'!$A$2:$A$65,0))),"not found"),IF(G478="not found","not found",IF(G478="","","ditto"))))</f>
        <v/>
      </c>
      <c r="H479" s="775" t="str">
        <f>IF($A479="","",IF(NOT($A479=$A478),IFERROR(IF(INDEX('40-15 SCALE LABEL INFO'!K$2:K$65,MATCH($A479,'40-15 SCALE LABEL INFO'!$A$2:$A$65,0))="","",INDEX('40-15 SCALE LABEL INFO'!K$2:K$65,MATCH($A479,'40-15 SCALE LABEL INFO'!$A$2:$A$65,0))),"not found"),IF(H478="not found","not found",IF(H478="","","ditto"))))</f>
        <v/>
      </c>
    </row>
    <row r="480" spans="1:8" x14ac:dyDescent="0.25">
      <c r="A480" s="770"/>
      <c r="B480" s="770"/>
      <c r="C480" s="770"/>
      <c r="D480" s="770"/>
      <c r="E480" s="778"/>
      <c r="F480" s="781" t="str">
        <f>IF($A480="","",IF(NOT($A480=$A479),IFERROR(IF(INDEX('40-15 SCALE LABEL INFO'!I$2:I$65,MATCH($A480,'40-15 SCALE LABEL INFO'!$A$2:$A$65,0))="","",INDEX('40-15 SCALE LABEL INFO'!I$2:I$65,MATCH($A480,'40-15 SCALE LABEL INFO'!$A$2:$A$65,0))),"not found"),IF(F479="not found","not found",IF(F479="","","ditto"))))</f>
        <v/>
      </c>
      <c r="G480" s="782" t="str">
        <f>IF($A480="","",IF(NOT($A480=$A479),IFERROR(IF(INDEX('40-15 SCALE LABEL INFO'!J$2:J$65,MATCH($A480,'40-15 SCALE LABEL INFO'!$A$2:$A$65,0))="","",INDEX('40-15 SCALE LABEL INFO'!J$2:J$65,MATCH($A480,'40-15 SCALE LABEL INFO'!$A$2:$A$65,0))),"not found"),IF(G479="not found","not found",IF(G479="","","ditto"))))</f>
        <v/>
      </c>
      <c r="H480" s="775" t="str">
        <f>IF($A480="","",IF(NOT($A480=$A479),IFERROR(IF(INDEX('40-15 SCALE LABEL INFO'!K$2:K$65,MATCH($A480,'40-15 SCALE LABEL INFO'!$A$2:$A$65,0))="","",INDEX('40-15 SCALE LABEL INFO'!K$2:K$65,MATCH($A480,'40-15 SCALE LABEL INFO'!$A$2:$A$65,0))),"not found"),IF(H479="not found","not found",IF(H479="","","ditto"))))</f>
        <v/>
      </c>
    </row>
    <row r="481" spans="1:8" x14ac:dyDescent="0.25">
      <c r="A481" s="770"/>
      <c r="B481" s="770"/>
      <c r="C481" s="770"/>
      <c r="D481" s="770"/>
      <c r="E481" s="778"/>
      <c r="F481" s="781" t="str">
        <f>IF($A481="","",IF(NOT($A481=$A480),IFERROR(IF(INDEX('40-15 SCALE LABEL INFO'!I$2:I$65,MATCH($A481,'40-15 SCALE LABEL INFO'!$A$2:$A$65,0))="","",INDEX('40-15 SCALE LABEL INFO'!I$2:I$65,MATCH($A481,'40-15 SCALE LABEL INFO'!$A$2:$A$65,0))),"not found"),IF(F480="not found","not found",IF(F480="","","ditto"))))</f>
        <v/>
      </c>
      <c r="G481" s="782" t="str">
        <f>IF($A481="","",IF(NOT($A481=$A480),IFERROR(IF(INDEX('40-15 SCALE LABEL INFO'!J$2:J$65,MATCH($A481,'40-15 SCALE LABEL INFO'!$A$2:$A$65,0))="","",INDEX('40-15 SCALE LABEL INFO'!J$2:J$65,MATCH($A481,'40-15 SCALE LABEL INFO'!$A$2:$A$65,0))),"not found"),IF(G480="not found","not found",IF(G480="","","ditto"))))</f>
        <v/>
      </c>
      <c r="H481" s="775" t="str">
        <f>IF($A481="","",IF(NOT($A481=$A480),IFERROR(IF(INDEX('40-15 SCALE LABEL INFO'!K$2:K$65,MATCH($A481,'40-15 SCALE LABEL INFO'!$A$2:$A$65,0))="","",INDEX('40-15 SCALE LABEL INFO'!K$2:K$65,MATCH($A481,'40-15 SCALE LABEL INFO'!$A$2:$A$65,0))),"not found"),IF(H480="not found","not found",IF(H480="","","ditto"))))</f>
        <v/>
      </c>
    </row>
    <row r="482" spans="1:8" x14ac:dyDescent="0.25">
      <c r="A482" s="770"/>
      <c r="B482" s="770"/>
      <c r="C482" s="770"/>
      <c r="D482" s="770"/>
      <c r="E482" s="778"/>
      <c r="F482" s="781" t="str">
        <f>IF($A482="","",IF(NOT($A482=$A481),IFERROR(IF(INDEX('40-15 SCALE LABEL INFO'!I$2:I$65,MATCH($A482,'40-15 SCALE LABEL INFO'!$A$2:$A$65,0))="","",INDEX('40-15 SCALE LABEL INFO'!I$2:I$65,MATCH($A482,'40-15 SCALE LABEL INFO'!$A$2:$A$65,0))),"not found"),IF(F481="not found","not found",IF(F481="","","ditto"))))</f>
        <v/>
      </c>
      <c r="G482" s="782" t="str">
        <f>IF($A482="","",IF(NOT($A482=$A481),IFERROR(IF(INDEX('40-15 SCALE LABEL INFO'!J$2:J$65,MATCH($A482,'40-15 SCALE LABEL INFO'!$A$2:$A$65,0))="","",INDEX('40-15 SCALE LABEL INFO'!J$2:J$65,MATCH($A482,'40-15 SCALE LABEL INFO'!$A$2:$A$65,0))),"not found"),IF(G481="not found","not found",IF(G481="","","ditto"))))</f>
        <v/>
      </c>
      <c r="H482" s="775" t="str">
        <f>IF($A482="","",IF(NOT($A482=$A481),IFERROR(IF(INDEX('40-15 SCALE LABEL INFO'!K$2:K$65,MATCH($A482,'40-15 SCALE LABEL INFO'!$A$2:$A$65,0))="","",INDEX('40-15 SCALE LABEL INFO'!K$2:K$65,MATCH($A482,'40-15 SCALE LABEL INFO'!$A$2:$A$65,0))),"not found"),IF(H481="not found","not found",IF(H481="","","ditto"))))</f>
        <v/>
      </c>
    </row>
    <row r="483" spans="1:8" x14ac:dyDescent="0.25">
      <c r="A483" s="770"/>
      <c r="B483" s="770"/>
      <c r="C483" s="770"/>
      <c r="D483" s="770"/>
      <c r="E483" s="778"/>
      <c r="F483" s="781" t="str">
        <f>IF($A483="","",IF(NOT($A483=$A482),IFERROR(IF(INDEX('40-15 SCALE LABEL INFO'!I$2:I$65,MATCH($A483,'40-15 SCALE LABEL INFO'!$A$2:$A$65,0))="","",INDEX('40-15 SCALE LABEL INFO'!I$2:I$65,MATCH($A483,'40-15 SCALE LABEL INFO'!$A$2:$A$65,0))),"not found"),IF(F482="not found","not found",IF(F482="","","ditto"))))</f>
        <v/>
      </c>
      <c r="G483" s="782" t="str">
        <f>IF($A483="","",IF(NOT($A483=$A482),IFERROR(IF(INDEX('40-15 SCALE LABEL INFO'!J$2:J$65,MATCH($A483,'40-15 SCALE LABEL INFO'!$A$2:$A$65,0))="","",INDEX('40-15 SCALE LABEL INFO'!J$2:J$65,MATCH($A483,'40-15 SCALE LABEL INFO'!$A$2:$A$65,0))),"not found"),IF(G482="not found","not found",IF(G482="","","ditto"))))</f>
        <v/>
      </c>
      <c r="H483" s="775" t="str">
        <f>IF($A483="","",IF(NOT($A483=$A482),IFERROR(IF(INDEX('40-15 SCALE LABEL INFO'!K$2:K$65,MATCH($A483,'40-15 SCALE LABEL INFO'!$A$2:$A$65,0))="","",INDEX('40-15 SCALE LABEL INFO'!K$2:K$65,MATCH($A483,'40-15 SCALE LABEL INFO'!$A$2:$A$65,0))),"not found"),IF(H482="not found","not found",IF(H482="","","ditto"))))</f>
        <v/>
      </c>
    </row>
    <row r="484" spans="1:8" x14ac:dyDescent="0.25">
      <c r="A484" s="770"/>
      <c r="B484" s="770"/>
      <c r="C484" s="770"/>
      <c r="D484" s="770"/>
      <c r="E484" s="778"/>
      <c r="F484" s="781" t="str">
        <f>IF($A484="","",IF(NOT($A484=$A483),IFERROR(IF(INDEX('40-15 SCALE LABEL INFO'!I$2:I$65,MATCH($A484,'40-15 SCALE LABEL INFO'!$A$2:$A$65,0))="","",INDEX('40-15 SCALE LABEL INFO'!I$2:I$65,MATCH($A484,'40-15 SCALE LABEL INFO'!$A$2:$A$65,0))),"not found"),IF(F483="not found","not found",IF(F483="","","ditto"))))</f>
        <v/>
      </c>
      <c r="G484" s="782" t="str">
        <f>IF($A484="","",IF(NOT($A484=$A483),IFERROR(IF(INDEX('40-15 SCALE LABEL INFO'!J$2:J$65,MATCH($A484,'40-15 SCALE LABEL INFO'!$A$2:$A$65,0))="","",INDEX('40-15 SCALE LABEL INFO'!J$2:J$65,MATCH($A484,'40-15 SCALE LABEL INFO'!$A$2:$A$65,0))),"not found"),IF(G483="not found","not found",IF(G483="","","ditto"))))</f>
        <v/>
      </c>
      <c r="H484" s="775" t="str">
        <f>IF($A484="","",IF(NOT($A484=$A483),IFERROR(IF(INDEX('40-15 SCALE LABEL INFO'!K$2:K$65,MATCH($A484,'40-15 SCALE LABEL INFO'!$A$2:$A$65,0))="","",INDEX('40-15 SCALE LABEL INFO'!K$2:K$65,MATCH($A484,'40-15 SCALE LABEL INFO'!$A$2:$A$65,0))),"not found"),IF(H483="not found","not found",IF(H483="","","ditto"))))</f>
        <v/>
      </c>
    </row>
    <row r="485" spans="1:8" x14ac:dyDescent="0.25">
      <c r="A485" s="770"/>
      <c r="B485" s="770"/>
      <c r="C485" s="770"/>
      <c r="D485" s="770"/>
      <c r="E485" s="778"/>
      <c r="F485" s="781" t="str">
        <f>IF($A485="","",IF(NOT($A485=$A484),IFERROR(IF(INDEX('40-15 SCALE LABEL INFO'!I$2:I$65,MATCH($A485,'40-15 SCALE LABEL INFO'!$A$2:$A$65,0))="","",INDEX('40-15 SCALE LABEL INFO'!I$2:I$65,MATCH($A485,'40-15 SCALE LABEL INFO'!$A$2:$A$65,0))),"not found"),IF(F484="not found","not found",IF(F484="","","ditto"))))</f>
        <v/>
      </c>
      <c r="G485" s="782" t="str">
        <f>IF($A485="","",IF(NOT($A485=$A484),IFERROR(IF(INDEX('40-15 SCALE LABEL INFO'!J$2:J$65,MATCH($A485,'40-15 SCALE LABEL INFO'!$A$2:$A$65,0))="","",INDEX('40-15 SCALE LABEL INFO'!J$2:J$65,MATCH($A485,'40-15 SCALE LABEL INFO'!$A$2:$A$65,0))),"not found"),IF(G484="not found","not found",IF(G484="","","ditto"))))</f>
        <v/>
      </c>
      <c r="H485" s="775" t="str">
        <f>IF($A485="","",IF(NOT($A485=$A484),IFERROR(IF(INDEX('40-15 SCALE LABEL INFO'!K$2:K$65,MATCH($A485,'40-15 SCALE LABEL INFO'!$A$2:$A$65,0))="","",INDEX('40-15 SCALE LABEL INFO'!K$2:K$65,MATCH($A485,'40-15 SCALE LABEL INFO'!$A$2:$A$65,0))),"not found"),IF(H484="not found","not found",IF(H484="","","ditto"))))</f>
        <v/>
      </c>
    </row>
    <row r="486" spans="1:8" x14ac:dyDescent="0.25">
      <c r="A486" s="770"/>
      <c r="B486" s="770"/>
      <c r="C486" s="770"/>
      <c r="D486" s="770"/>
      <c r="E486" s="778"/>
      <c r="F486" s="781" t="str">
        <f>IF($A486="","",IF(NOT($A486=$A485),IFERROR(IF(INDEX('40-15 SCALE LABEL INFO'!I$2:I$65,MATCH($A486,'40-15 SCALE LABEL INFO'!$A$2:$A$65,0))="","",INDEX('40-15 SCALE LABEL INFO'!I$2:I$65,MATCH($A486,'40-15 SCALE LABEL INFO'!$A$2:$A$65,0))),"not found"),IF(F485="not found","not found",IF(F485="","","ditto"))))</f>
        <v/>
      </c>
      <c r="G486" s="782" t="str">
        <f>IF($A486="","",IF(NOT($A486=$A485),IFERROR(IF(INDEX('40-15 SCALE LABEL INFO'!J$2:J$65,MATCH($A486,'40-15 SCALE LABEL INFO'!$A$2:$A$65,0))="","",INDEX('40-15 SCALE LABEL INFO'!J$2:J$65,MATCH($A486,'40-15 SCALE LABEL INFO'!$A$2:$A$65,0))),"not found"),IF(G485="not found","not found",IF(G485="","","ditto"))))</f>
        <v/>
      </c>
      <c r="H486" s="775" t="str">
        <f>IF($A486="","",IF(NOT($A486=$A485),IFERROR(IF(INDEX('40-15 SCALE LABEL INFO'!K$2:K$65,MATCH($A486,'40-15 SCALE LABEL INFO'!$A$2:$A$65,0))="","",INDEX('40-15 SCALE LABEL INFO'!K$2:K$65,MATCH($A486,'40-15 SCALE LABEL INFO'!$A$2:$A$65,0))),"not found"),IF(H485="not found","not found",IF(H485="","","ditto"))))</f>
        <v/>
      </c>
    </row>
    <row r="487" spans="1:8" x14ac:dyDescent="0.25">
      <c r="A487" s="770"/>
      <c r="B487" s="770"/>
      <c r="C487" s="770"/>
      <c r="D487" s="770"/>
      <c r="E487" s="778"/>
      <c r="F487" s="781" t="str">
        <f>IF($A487="","",IF(NOT($A487=$A486),IFERROR(IF(INDEX('40-15 SCALE LABEL INFO'!I$2:I$65,MATCH($A487,'40-15 SCALE LABEL INFO'!$A$2:$A$65,0))="","",INDEX('40-15 SCALE LABEL INFO'!I$2:I$65,MATCH($A487,'40-15 SCALE LABEL INFO'!$A$2:$A$65,0))),"not found"),IF(F486="not found","not found",IF(F486="","","ditto"))))</f>
        <v/>
      </c>
      <c r="G487" s="782" t="str">
        <f>IF($A487="","",IF(NOT($A487=$A486),IFERROR(IF(INDEX('40-15 SCALE LABEL INFO'!J$2:J$65,MATCH($A487,'40-15 SCALE LABEL INFO'!$A$2:$A$65,0))="","",INDEX('40-15 SCALE LABEL INFO'!J$2:J$65,MATCH($A487,'40-15 SCALE LABEL INFO'!$A$2:$A$65,0))),"not found"),IF(G486="not found","not found",IF(G486="","","ditto"))))</f>
        <v/>
      </c>
      <c r="H487" s="775" t="str">
        <f>IF($A487="","",IF(NOT($A487=$A486),IFERROR(IF(INDEX('40-15 SCALE LABEL INFO'!K$2:K$65,MATCH($A487,'40-15 SCALE LABEL INFO'!$A$2:$A$65,0))="","",INDEX('40-15 SCALE LABEL INFO'!K$2:K$65,MATCH($A487,'40-15 SCALE LABEL INFO'!$A$2:$A$65,0))),"not found"),IF(H486="not found","not found",IF(H486="","","ditto"))))</f>
        <v/>
      </c>
    </row>
    <row r="488" spans="1:8" x14ac:dyDescent="0.25">
      <c r="A488" s="770"/>
      <c r="B488" s="770"/>
      <c r="C488" s="770"/>
      <c r="D488" s="770"/>
      <c r="E488" s="778"/>
      <c r="F488" s="781" t="str">
        <f>IF($A488="","",IF(NOT($A488=$A487),IFERROR(IF(INDEX('40-15 SCALE LABEL INFO'!I$2:I$65,MATCH($A488,'40-15 SCALE LABEL INFO'!$A$2:$A$65,0))="","",INDEX('40-15 SCALE LABEL INFO'!I$2:I$65,MATCH($A488,'40-15 SCALE LABEL INFO'!$A$2:$A$65,0))),"not found"),IF(F487="not found","not found",IF(F487="","","ditto"))))</f>
        <v/>
      </c>
      <c r="G488" s="782" t="str">
        <f>IF($A488="","",IF(NOT($A488=$A487),IFERROR(IF(INDEX('40-15 SCALE LABEL INFO'!J$2:J$65,MATCH($A488,'40-15 SCALE LABEL INFO'!$A$2:$A$65,0))="","",INDEX('40-15 SCALE LABEL INFO'!J$2:J$65,MATCH($A488,'40-15 SCALE LABEL INFO'!$A$2:$A$65,0))),"not found"),IF(G487="not found","not found",IF(G487="","","ditto"))))</f>
        <v/>
      </c>
      <c r="H488" s="775" t="str">
        <f>IF($A488="","",IF(NOT($A488=$A487),IFERROR(IF(INDEX('40-15 SCALE LABEL INFO'!K$2:K$65,MATCH($A488,'40-15 SCALE LABEL INFO'!$A$2:$A$65,0))="","",INDEX('40-15 SCALE LABEL INFO'!K$2:K$65,MATCH($A488,'40-15 SCALE LABEL INFO'!$A$2:$A$65,0))),"not found"),IF(H487="not found","not found",IF(H487="","","ditto"))))</f>
        <v/>
      </c>
    </row>
    <row r="489" spans="1:8" x14ac:dyDescent="0.25">
      <c r="A489" s="770"/>
      <c r="B489" s="770"/>
      <c r="C489" s="770"/>
      <c r="D489" s="770"/>
      <c r="E489" s="778"/>
      <c r="F489" s="781" t="str">
        <f>IF($A489="","",IF(NOT($A489=$A488),IFERROR(IF(INDEX('40-15 SCALE LABEL INFO'!I$2:I$65,MATCH($A489,'40-15 SCALE LABEL INFO'!$A$2:$A$65,0))="","",INDEX('40-15 SCALE LABEL INFO'!I$2:I$65,MATCH($A489,'40-15 SCALE LABEL INFO'!$A$2:$A$65,0))),"not found"),IF(F488="not found","not found",IF(F488="","","ditto"))))</f>
        <v/>
      </c>
      <c r="G489" s="782" t="str">
        <f>IF($A489="","",IF(NOT($A489=$A488),IFERROR(IF(INDEX('40-15 SCALE LABEL INFO'!J$2:J$65,MATCH($A489,'40-15 SCALE LABEL INFO'!$A$2:$A$65,0))="","",INDEX('40-15 SCALE LABEL INFO'!J$2:J$65,MATCH($A489,'40-15 SCALE LABEL INFO'!$A$2:$A$65,0))),"not found"),IF(G488="not found","not found",IF(G488="","","ditto"))))</f>
        <v/>
      </c>
      <c r="H489" s="775" t="str">
        <f>IF($A489="","",IF(NOT($A489=$A488),IFERROR(IF(INDEX('40-15 SCALE LABEL INFO'!K$2:K$65,MATCH($A489,'40-15 SCALE LABEL INFO'!$A$2:$A$65,0))="","",INDEX('40-15 SCALE LABEL INFO'!K$2:K$65,MATCH($A489,'40-15 SCALE LABEL INFO'!$A$2:$A$65,0))),"not found"),IF(H488="not found","not found",IF(H488="","","ditto"))))</f>
        <v/>
      </c>
    </row>
    <row r="490" spans="1:8" x14ac:dyDescent="0.25">
      <c r="A490" s="770"/>
      <c r="B490" s="770"/>
      <c r="C490" s="770"/>
      <c r="D490" s="770"/>
      <c r="E490" s="778"/>
      <c r="F490" s="781" t="str">
        <f>IF($A490="","",IF(NOT($A490=$A489),IFERROR(IF(INDEX('40-15 SCALE LABEL INFO'!I$2:I$65,MATCH($A490,'40-15 SCALE LABEL INFO'!$A$2:$A$65,0))="","",INDEX('40-15 SCALE LABEL INFO'!I$2:I$65,MATCH($A490,'40-15 SCALE LABEL INFO'!$A$2:$A$65,0))),"not found"),IF(F489="not found","not found",IF(F489="","","ditto"))))</f>
        <v/>
      </c>
      <c r="G490" s="782" t="str">
        <f>IF($A490="","",IF(NOT($A490=$A489),IFERROR(IF(INDEX('40-15 SCALE LABEL INFO'!J$2:J$65,MATCH($A490,'40-15 SCALE LABEL INFO'!$A$2:$A$65,0))="","",INDEX('40-15 SCALE LABEL INFO'!J$2:J$65,MATCH($A490,'40-15 SCALE LABEL INFO'!$A$2:$A$65,0))),"not found"),IF(G489="not found","not found",IF(G489="","","ditto"))))</f>
        <v/>
      </c>
      <c r="H490" s="775" t="str">
        <f>IF($A490="","",IF(NOT($A490=$A489),IFERROR(IF(INDEX('40-15 SCALE LABEL INFO'!K$2:K$65,MATCH($A490,'40-15 SCALE LABEL INFO'!$A$2:$A$65,0))="","",INDEX('40-15 SCALE LABEL INFO'!K$2:K$65,MATCH($A490,'40-15 SCALE LABEL INFO'!$A$2:$A$65,0))),"not found"),IF(H489="not found","not found",IF(H489="","","ditto"))))</f>
        <v/>
      </c>
    </row>
    <row r="491" spans="1:8" x14ac:dyDescent="0.25">
      <c r="A491" s="770"/>
      <c r="B491" s="770"/>
      <c r="C491" s="770"/>
      <c r="D491" s="770"/>
      <c r="E491" s="778"/>
      <c r="F491" s="781" t="str">
        <f>IF($A491="","",IF(NOT($A491=$A490),IFERROR(IF(INDEX('40-15 SCALE LABEL INFO'!I$2:I$65,MATCH($A491,'40-15 SCALE LABEL INFO'!$A$2:$A$65,0))="","",INDEX('40-15 SCALE LABEL INFO'!I$2:I$65,MATCH($A491,'40-15 SCALE LABEL INFO'!$A$2:$A$65,0))),"not found"),IF(F490="not found","not found",IF(F490="","","ditto"))))</f>
        <v/>
      </c>
      <c r="G491" s="782" t="str">
        <f>IF($A491="","",IF(NOT($A491=$A490),IFERROR(IF(INDEX('40-15 SCALE LABEL INFO'!J$2:J$65,MATCH($A491,'40-15 SCALE LABEL INFO'!$A$2:$A$65,0))="","",INDEX('40-15 SCALE LABEL INFO'!J$2:J$65,MATCH($A491,'40-15 SCALE LABEL INFO'!$A$2:$A$65,0))),"not found"),IF(G490="not found","not found",IF(G490="","","ditto"))))</f>
        <v/>
      </c>
      <c r="H491" s="775" t="str">
        <f>IF($A491="","",IF(NOT($A491=$A490),IFERROR(IF(INDEX('40-15 SCALE LABEL INFO'!K$2:K$65,MATCH($A491,'40-15 SCALE LABEL INFO'!$A$2:$A$65,0))="","",INDEX('40-15 SCALE LABEL INFO'!K$2:K$65,MATCH($A491,'40-15 SCALE LABEL INFO'!$A$2:$A$65,0))),"not found"),IF(H490="not found","not found",IF(H490="","","ditto"))))</f>
        <v/>
      </c>
    </row>
    <row r="492" spans="1:8" x14ac:dyDescent="0.25">
      <c r="A492" s="770"/>
      <c r="B492" s="770"/>
      <c r="C492" s="770"/>
      <c r="D492" s="770"/>
      <c r="E492" s="778"/>
      <c r="F492" s="781" t="str">
        <f>IF($A492="","",IF(NOT($A492=$A491),IFERROR(IF(INDEX('40-15 SCALE LABEL INFO'!I$2:I$65,MATCH($A492,'40-15 SCALE LABEL INFO'!$A$2:$A$65,0))="","",INDEX('40-15 SCALE LABEL INFO'!I$2:I$65,MATCH($A492,'40-15 SCALE LABEL INFO'!$A$2:$A$65,0))),"not found"),IF(F491="not found","not found",IF(F491="","","ditto"))))</f>
        <v/>
      </c>
      <c r="G492" s="782" t="str">
        <f>IF($A492="","",IF(NOT($A492=$A491),IFERROR(IF(INDEX('40-15 SCALE LABEL INFO'!J$2:J$65,MATCH($A492,'40-15 SCALE LABEL INFO'!$A$2:$A$65,0))="","",INDEX('40-15 SCALE LABEL INFO'!J$2:J$65,MATCH($A492,'40-15 SCALE LABEL INFO'!$A$2:$A$65,0))),"not found"),IF(G491="not found","not found",IF(G491="","","ditto"))))</f>
        <v/>
      </c>
      <c r="H492" s="775" t="str">
        <f>IF($A492="","",IF(NOT($A492=$A491),IFERROR(IF(INDEX('40-15 SCALE LABEL INFO'!K$2:K$65,MATCH($A492,'40-15 SCALE LABEL INFO'!$A$2:$A$65,0))="","",INDEX('40-15 SCALE LABEL INFO'!K$2:K$65,MATCH($A492,'40-15 SCALE LABEL INFO'!$A$2:$A$65,0))),"not found"),IF(H491="not found","not found",IF(H491="","","ditto"))))</f>
        <v/>
      </c>
    </row>
    <row r="493" spans="1:8" x14ac:dyDescent="0.25">
      <c r="A493" s="770"/>
      <c r="B493" s="770"/>
      <c r="C493" s="770"/>
      <c r="D493" s="770"/>
      <c r="E493" s="778"/>
      <c r="F493" s="781" t="str">
        <f>IF($A493="","",IF(NOT($A493=$A492),IFERROR(IF(INDEX('40-15 SCALE LABEL INFO'!I$2:I$65,MATCH($A493,'40-15 SCALE LABEL INFO'!$A$2:$A$65,0))="","",INDEX('40-15 SCALE LABEL INFO'!I$2:I$65,MATCH($A493,'40-15 SCALE LABEL INFO'!$A$2:$A$65,0))),"not found"),IF(F492="not found","not found",IF(F492="","","ditto"))))</f>
        <v/>
      </c>
      <c r="G493" s="782" t="str">
        <f>IF($A493="","",IF(NOT($A493=$A492),IFERROR(IF(INDEX('40-15 SCALE LABEL INFO'!J$2:J$65,MATCH($A493,'40-15 SCALE LABEL INFO'!$A$2:$A$65,0))="","",INDEX('40-15 SCALE LABEL INFO'!J$2:J$65,MATCH($A493,'40-15 SCALE LABEL INFO'!$A$2:$A$65,0))),"not found"),IF(G492="not found","not found",IF(G492="","","ditto"))))</f>
        <v/>
      </c>
      <c r="H493" s="775" t="str">
        <f>IF($A493="","",IF(NOT($A493=$A492),IFERROR(IF(INDEX('40-15 SCALE LABEL INFO'!K$2:K$65,MATCH($A493,'40-15 SCALE LABEL INFO'!$A$2:$A$65,0))="","",INDEX('40-15 SCALE LABEL INFO'!K$2:K$65,MATCH($A493,'40-15 SCALE LABEL INFO'!$A$2:$A$65,0))),"not found"),IF(H492="not found","not found",IF(H492="","","ditto"))))</f>
        <v/>
      </c>
    </row>
    <row r="494" spans="1:8" x14ac:dyDescent="0.25">
      <c r="A494" s="770"/>
      <c r="B494" s="770"/>
      <c r="C494" s="770"/>
      <c r="D494" s="770"/>
      <c r="E494" s="778"/>
      <c r="F494" s="781" t="str">
        <f>IF($A494="","",IF(NOT($A494=$A493),IFERROR(IF(INDEX('40-15 SCALE LABEL INFO'!I$2:I$65,MATCH($A494,'40-15 SCALE LABEL INFO'!$A$2:$A$65,0))="","",INDEX('40-15 SCALE LABEL INFO'!I$2:I$65,MATCH($A494,'40-15 SCALE LABEL INFO'!$A$2:$A$65,0))),"not found"),IF(F493="not found","not found",IF(F493="","","ditto"))))</f>
        <v/>
      </c>
      <c r="G494" s="782" t="str">
        <f>IF($A494="","",IF(NOT($A494=$A493),IFERROR(IF(INDEX('40-15 SCALE LABEL INFO'!J$2:J$65,MATCH($A494,'40-15 SCALE LABEL INFO'!$A$2:$A$65,0))="","",INDEX('40-15 SCALE LABEL INFO'!J$2:J$65,MATCH($A494,'40-15 SCALE LABEL INFO'!$A$2:$A$65,0))),"not found"),IF(G493="not found","not found",IF(G493="","","ditto"))))</f>
        <v/>
      </c>
      <c r="H494" s="775" t="str">
        <f>IF($A494="","",IF(NOT($A494=$A493),IFERROR(IF(INDEX('40-15 SCALE LABEL INFO'!K$2:K$65,MATCH($A494,'40-15 SCALE LABEL INFO'!$A$2:$A$65,0))="","",INDEX('40-15 SCALE LABEL INFO'!K$2:K$65,MATCH($A494,'40-15 SCALE LABEL INFO'!$A$2:$A$65,0))),"not found"),IF(H493="not found","not found",IF(H493="","","ditto"))))</f>
        <v/>
      </c>
    </row>
    <row r="495" spans="1:8" x14ac:dyDescent="0.25">
      <c r="A495" s="770"/>
      <c r="B495" s="770"/>
      <c r="C495" s="770"/>
      <c r="D495" s="770"/>
      <c r="E495" s="778"/>
      <c r="F495" s="781" t="str">
        <f>IF($A495="","",IF(NOT($A495=$A494),IFERROR(IF(INDEX('40-15 SCALE LABEL INFO'!I$2:I$65,MATCH($A495,'40-15 SCALE LABEL INFO'!$A$2:$A$65,0))="","",INDEX('40-15 SCALE LABEL INFO'!I$2:I$65,MATCH($A495,'40-15 SCALE LABEL INFO'!$A$2:$A$65,0))),"not found"),IF(F494="not found","not found",IF(F494="","","ditto"))))</f>
        <v/>
      </c>
      <c r="G495" s="782" t="str">
        <f>IF($A495="","",IF(NOT($A495=$A494),IFERROR(IF(INDEX('40-15 SCALE LABEL INFO'!J$2:J$65,MATCH($A495,'40-15 SCALE LABEL INFO'!$A$2:$A$65,0))="","",INDEX('40-15 SCALE LABEL INFO'!J$2:J$65,MATCH($A495,'40-15 SCALE LABEL INFO'!$A$2:$A$65,0))),"not found"),IF(G494="not found","not found",IF(G494="","","ditto"))))</f>
        <v/>
      </c>
      <c r="H495" s="775" t="str">
        <f>IF($A495="","",IF(NOT($A495=$A494),IFERROR(IF(INDEX('40-15 SCALE LABEL INFO'!K$2:K$65,MATCH($A495,'40-15 SCALE LABEL INFO'!$A$2:$A$65,0))="","",INDEX('40-15 SCALE LABEL INFO'!K$2:K$65,MATCH($A495,'40-15 SCALE LABEL INFO'!$A$2:$A$65,0))),"not found"),IF(H494="not found","not found",IF(H494="","","ditto"))))</f>
        <v/>
      </c>
    </row>
    <row r="496" spans="1:8" x14ac:dyDescent="0.25">
      <c r="A496" s="770"/>
      <c r="B496" s="770"/>
      <c r="C496" s="770"/>
      <c r="D496" s="770"/>
      <c r="E496" s="778"/>
      <c r="F496" s="781" t="str">
        <f>IF($A496="","",IF(NOT($A496=$A495),IFERROR(IF(INDEX('40-15 SCALE LABEL INFO'!I$2:I$65,MATCH($A496,'40-15 SCALE LABEL INFO'!$A$2:$A$65,0))="","",INDEX('40-15 SCALE LABEL INFO'!I$2:I$65,MATCH($A496,'40-15 SCALE LABEL INFO'!$A$2:$A$65,0))),"not found"),IF(F495="not found","not found",IF(F495="","","ditto"))))</f>
        <v/>
      </c>
      <c r="G496" s="782" t="str">
        <f>IF($A496="","",IF(NOT($A496=$A495),IFERROR(IF(INDEX('40-15 SCALE LABEL INFO'!J$2:J$65,MATCH($A496,'40-15 SCALE LABEL INFO'!$A$2:$A$65,0))="","",INDEX('40-15 SCALE LABEL INFO'!J$2:J$65,MATCH($A496,'40-15 SCALE LABEL INFO'!$A$2:$A$65,0))),"not found"),IF(G495="not found","not found",IF(G495="","","ditto"))))</f>
        <v/>
      </c>
      <c r="H496" s="775" t="str">
        <f>IF($A496="","",IF(NOT($A496=$A495),IFERROR(IF(INDEX('40-15 SCALE LABEL INFO'!K$2:K$65,MATCH($A496,'40-15 SCALE LABEL INFO'!$A$2:$A$65,0))="","",INDEX('40-15 SCALE LABEL INFO'!K$2:K$65,MATCH($A496,'40-15 SCALE LABEL INFO'!$A$2:$A$65,0))),"not found"),IF(H495="not found","not found",IF(H495="","","ditto"))))</f>
        <v/>
      </c>
    </row>
    <row r="497" spans="1:8" x14ac:dyDescent="0.25">
      <c r="A497" s="770"/>
      <c r="B497" s="770"/>
      <c r="C497" s="770"/>
      <c r="D497" s="770"/>
      <c r="E497" s="778"/>
      <c r="F497" s="781" t="str">
        <f>IF($A497="","",IF(NOT($A497=$A496),IFERROR(IF(INDEX('40-15 SCALE LABEL INFO'!I$2:I$65,MATCH($A497,'40-15 SCALE LABEL INFO'!$A$2:$A$65,0))="","",INDEX('40-15 SCALE LABEL INFO'!I$2:I$65,MATCH($A497,'40-15 SCALE LABEL INFO'!$A$2:$A$65,0))),"not found"),IF(F496="not found","not found",IF(F496="","","ditto"))))</f>
        <v/>
      </c>
      <c r="G497" s="782" t="str">
        <f>IF($A497="","",IF(NOT($A497=$A496),IFERROR(IF(INDEX('40-15 SCALE LABEL INFO'!J$2:J$65,MATCH($A497,'40-15 SCALE LABEL INFO'!$A$2:$A$65,0))="","",INDEX('40-15 SCALE LABEL INFO'!J$2:J$65,MATCH($A497,'40-15 SCALE LABEL INFO'!$A$2:$A$65,0))),"not found"),IF(G496="not found","not found",IF(G496="","","ditto"))))</f>
        <v/>
      </c>
      <c r="H497" s="775" t="str">
        <f>IF($A497="","",IF(NOT($A497=$A496),IFERROR(IF(INDEX('40-15 SCALE LABEL INFO'!K$2:K$65,MATCH($A497,'40-15 SCALE LABEL INFO'!$A$2:$A$65,0))="","",INDEX('40-15 SCALE LABEL INFO'!K$2:K$65,MATCH($A497,'40-15 SCALE LABEL INFO'!$A$2:$A$65,0))),"not found"),IF(H496="not found","not found",IF(H496="","","ditto"))))</f>
        <v/>
      </c>
    </row>
    <row r="498" spans="1:8" x14ac:dyDescent="0.25">
      <c r="A498" s="770"/>
      <c r="B498" s="770"/>
      <c r="C498" s="770"/>
      <c r="D498" s="770"/>
      <c r="E498" s="778"/>
      <c r="F498" s="781" t="str">
        <f>IF($A498="","",IF(NOT($A498=$A497),IFERROR(IF(INDEX('40-15 SCALE LABEL INFO'!I$2:I$65,MATCH($A498,'40-15 SCALE LABEL INFO'!$A$2:$A$65,0))="","",INDEX('40-15 SCALE LABEL INFO'!I$2:I$65,MATCH($A498,'40-15 SCALE LABEL INFO'!$A$2:$A$65,0))),"not found"),IF(F497="not found","not found",IF(F497="","","ditto"))))</f>
        <v/>
      </c>
      <c r="G498" s="782" t="str">
        <f>IF($A498="","",IF(NOT($A498=$A497),IFERROR(IF(INDEX('40-15 SCALE LABEL INFO'!J$2:J$65,MATCH($A498,'40-15 SCALE LABEL INFO'!$A$2:$A$65,0))="","",INDEX('40-15 SCALE LABEL INFO'!J$2:J$65,MATCH($A498,'40-15 SCALE LABEL INFO'!$A$2:$A$65,0))),"not found"),IF(G497="not found","not found",IF(G497="","","ditto"))))</f>
        <v/>
      </c>
      <c r="H498" s="775" t="str">
        <f>IF($A498="","",IF(NOT($A498=$A497),IFERROR(IF(INDEX('40-15 SCALE LABEL INFO'!K$2:K$65,MATCH($A498,'40-15 SCALE LABEL INFO'!$A$2:$A$65,0))="","",INDEX('40-15 SCALE LABEL INFO'!K$2:K$65,MATCH($A498,'40-15 SCALE LABEL INFO'!$A$2:$A$65,0))),"not found"),IF(H497="not found","not found",IF(H497="","","ditto"))))</f>
        <v/>
      </c>
    </row>
    <row r="499" spans="1:8" x14ac:dyDescent="0.25">
      <c r="A499" s="770"/>
      <c r="B499" s="770"/>
      <c r="C499" s="770"/>
      <c r="D499" s="770"/>
      <c r="E499" s="778"/>
      <c r="F499" s="781" t="str">
        <f>IF($A499="","",IF(NOT($A499=$A498),IFERROR(IF(INDEX('40-15 SCALE LABEL INFO'!I$2:I$65,MATCH($A499,'40-15 SCALE LABEL INFO'!$A$2:$A$65,0))="","",INDEX('40-15 SCALE LABEL INFO'!I$2:I$65,MATCH($A499,'40-15 SCALE LABEL INFO'!$A$2:$A$65,0))),"not found"),IF(F498="not found","not found",IF(F498="","","ditto"))))</f>
        <v/>
      </c>
      <c r="G499" s="782" t="str">
        <f>IF($A499="","",IF(NOT($A499=$A498),IFERROR(IF(INDEX('40-15 SCALE LABEL INFO'!J$2:J$65,MATCH($A499,'40-15 SCALE LABEL INFO'!$A$2:$A$65,0))="","",INDEX('40-15 SCALE LABEL INFO'!J$2:J$65,MATCH($A499,'40-15 SCALE LABEL INFO'!$A$2:$A$65,0))),"not found"),IF(G498="not found","not found",IF(G498="","","ditto"))))</f>
        <v/>
      </c>
      <c r="H499" s="775" t="str">
        <f>IF($A499="","",IF(NOT($A499=$A498),IFERROR(IF(INDEX('40-15 SCALE LABEL INFO'!K$2:K$65,MATCH($A499,'40-15 SCALE LABEL INFO'!$A$2:$A$65,0))="","",INDEX('40-15 SCALE LABEL INFO'!K$2:K$65,MATCH($A499,'40-15 SCALE LABEL INFO'!$A$2:$A$65,0))),"not found"),IF(H498="not found","not found",IF(H498="","","ditto"))))</f>
        <v/>
      </c>
    </row>
    <row r="500" spans="1:8" x14ac:dyDescent="0.25">
      <c r="A500" s="770"/>
      <c r="B500" s="770"/>
      <c r="C500" s="770"/>
      <c r="D500" s="770"/>
      <c r="E500" s="778"/>
      <c r="F500" s="781" t="str">
        <f>IF($A500="","",IF(NOT($A500=$A499),IFERROR(IF(INDEX('40-15 SCALE LABEL INFO'!I$2:I$65,MATCH($A500,'40-15 SCALE LABEL INFO'!$A$2:$A$65,0))="","",INDEX('40-15 SCALE LABEL INFO'!I$2:I$65,MATCH($A500,'40-15 SCALE LABEL INFO'!$A$2:$A$65,0))),"not found"),IF(F499="not found","not found",IF(F499="","","ditto"))))</f>
        <v/>
      </c>
      <c r="G500" s="782" t="str">
        <f>IF($A500="","",IF(NOT($A500=$A499),IFERROR(IF(INDEX('40-15 SCALE LABEL INFO'!J$2:J$65,MATCH($A500,'40-15 SCALE LABEL INFO'!$A$2:$A$65,0))="","",INDEX('40-15 SCALE LABEL INFO'!J$2:J$65,MATCH($A500,'40-15 SCALE LABEL INFO'!$A$2:$A$65,0))),"not found"),IF(G499="not found","not found",IF(G499="","","ditto"))))</f>
        <v/>
      </c>
      <c r="H500" s="775" t="str">
        <f>IF($A500="","",IF(NOT($A500=$A499),IFERROR(IF(INDEX('40-15 SCALE LABEL INFO'!K$2:K$65,MATCH($A500,'40-15 SCALE LABEL INFO'!$A$2:$A$65,0))="","",INDEX('40-15 SCALE LABEL INFO'!K$2:K$65,MATCH($A500,'40-15 SCALE LABEL INFO'!$A$2:$A$65,0))),"not found"),IF(H499="not found","not found",IF(H499="","","ditto"))))</f>
        <v/>
      </c>
    </row>
    <row r="501" spans="1:8" x14ac:dyDescent="0.25">
      <c r="A501" s="770"/>
      <c r="B501" s="770"/>
      <c r="C501" s="770"/>
      <c r="D501" s="770"/>
      <c r="E501" s="778"/>
      <c r="F501" s="781" t="str">
        <f>IF($A501="","",IF(NOT($A501=$A500),IFERROR(IF(INDEX('40-15 SCALE LABEL INFO'!I$2:I$65,MATCH($A501,'40-15 SCALE LABEL INFO'!$A$2:$A$65,0))="","",INDEX('40-15 SCALE LABEL INFO'!I$2:I$65,MATCH($A501,'40-15 SCALE LABEL INFO'!$A$2:$A$65,0))),"not found"),IF(F500="not found","not found",IF(F500="","","ditto"))))</f>
        <v/>
      </c>
      <c r="G501" s="782" t="str">
        <f>IF($A501="","",IF(NOT($A501=$A500),IFERROR(IF(INDEX('40-15 SCALE LABEL INFO'!J$2:J$65,MATCH($A501,'40-15 SCALE LABEL INFO'!$A$2:$A$65,0))="","",INDEX('40-15 SCALE LABEL INFO'!J$2:J$65,MATCH($A501,'40-15 SCALE LABEL INFO'!$A$2:$A$65,0))),"not found"),IF(G500="not found","not found",IF(G500="","","ditto"))))</f>
        <v/>
      </c>
      <c r="H501" s="775" t="str">
        <f>IF($A501="","",IF(NOT($A501=$A500),IFERROR(IF(INDEX('40-15 SCALE LABEL INFO'!K$2:K$65,MATCH($A501,'40-15 SCALE LABEL INFO'!$A$2:$A$65,0))="","",INDEX('40-15 SCALE LABEL INFO'!K$2:K$65,MATCH($A501,'40-15 SCALE LABEL INFO'!$A$2:$A$65,0))),"not found"),IF(H500="not found","not found",IF(H500="","","ditto"))))</f>
        <v/>
      </c>
    </row>
    <row r="502" spans="1:8" x14ac:dyDescent="0.25">
      <c r="A502" s="770"/>
      <c r="B502" s="770"/>
      <c r="C502" s="770"/>
      <c r="D502" s="770"/>
      <c r="E502" s="778"/>
      <c r="F502" s="781" t="str">
        <f>IF($A502="","",IF(NOT($A502=$A501),IFERROR(IF(INDEX('40-15 SCALE LABEL INFO'!I$2:I$65,MATCH($A502,'40-15 SCALE LABEL INFO'!$A$2:$A$65,0))="","",INDEX('40-15 SCALE LABEL INFO'!I$2:I$65,MATCH($A502,'40-15 SCALE LABEL INFO'!$A$2:$A$65,0))),"not found"),IF(F501="not found","not found",IF(F501="","","ditto"))))</f>
        <v/>
      </c>
      <c r="G502" s="782" t="str">
        <f>IF($A502="","",IF(NOT($A502=$A501),IFERROR(IF(INDEX('40-15 SCALE LABEL INFO'!J$2:J$65,MATCH($A502,'40-15 SCALE LABEL INFO'!$A$2:$A$65,0))="","",INDEX('40-15 SCALE LABEL INFO'!J$2:J$65,MATCH($A502,'40-15 SCALE LABEL INFO'!$A$2:$A$65,0))),"not found"),IF(G501="not found","not found",IF(G501="","","ditto"))))</f>
        <v/>
      </c>
      <c r="H502" s="775" t="str">
        <f>IF($A502="","",IF(NOT($A502=$A501),IFERROR(IF(INDEX('40-15 SCALE LABEL INFO'!K$2:K$65,MATCH($A502,'40-15 SCALE LABEL INFO'!$A$2:$A$65,0))="","",INDEX('40-15 SCALE LABEL INFO'!K$2:K$65,MATCH($A502,'40-15 SCALE LABEL INFO'!$A$2:$A$65,0))),"not found"),IF(H501="not found","not found",IF(H501="","","ditto"))))</f>
        <v/>
      </c>
    </row>
    <row r="503" spans="1:8" x14ac:dyDescent="0.25">
      <c r="A503" s="770"/>
      <c r="B503" s="770"/>
      <c r="C503" s="770"/>
      <c r="D503" s="770"/>
      <c r="E503" s="778"/>
      <c r="F503" s="781" t="str">
        <f>IF($A503="","",IF(NOT($A503=$A502),IFERROR(IF(INDEX('40-15 SCALE LABEL INFO'!I$2:I$65,MATCH($A503,'40-15 SCALE LABEL INFO'!$A$2:$A$65,0))="","",INDEX('40-15 SCALE LABEL INFO'!I$2:I$65,MATCH($A503,'40-15 SCALE LABEL INFO'!$A$2:$A$65,0))),"not found"),IF(F502="not found","not found",IF(F502="","","ditto"))))</f>
        <v/>
      </c>
      <c r="G503" s="782" t="str">
        <f>IF($A503="","",IF(NOT($A503=$A502),IFERROR(IF(INDEX('40-15 SCALE LABEL INFO'!J$2:J$65,MATCH($A503,'40-15 SCALE LABEL INFO'!$A$2:$A$65,0))="","",INDEX('40-15 SCALE LABEL INFO'!J$2:J$65,MATCH($A503,'40-15 SCALE LABEL INFO'!$A$2:$A$65,0))),"not found"),IF(G502="not found","not found",IF(G502="","","ditto"))))</f>
        <v/>
      </c>
      <c r="H503" s="775" t="str">
        <f>IF($A503="","",IF(NOT($A503=$A502),IFERROR(IF(INDEX('40-15 SCALE LABEL INFO'!K$2:K$65,MATCH($A503,'40-15 SCALE LABEL INFO'!$A$2:$A$65,0))="","",INDEX('40-15 SCALE LABEL INFO'!K$2:K$65,MATCH($A503,'40-15 SCALE LABEL INFO'!$A$2:$A$65,0))),"not found"),IF(H502="not found","not found",IF(H502="","","ditto"))))</f>
        <v/>
      </c>
    </row>
    <row r="504" spans="1:8" x14ac:dyDescent="0.25">
      <c r="A504" s="770"/>
      <c r="B504" s="770"/>
      <c r="C504" s="770"/>
      <c r="D504" s="770"/>
      <c r="E504" s="778"/>
      <c r="F504" s="781" t="str">
        <f>IF($A504="","",IF(NOT($A504=$A503),IFERROR(IF(INDEX('40-15 SCALE LABEL INFO'!I$2:I$65,MATCH($A504,'40-15 SCALE LABEL INFO'!$A$2:$A$65,0))="","",INDEX('40-15 SCALE LABEL INFO'!I$2:I$65,MATCH($A504,'40-15 SCALE LABEL INFO'!$A$2:$A$65,0))),"not found"),IF(F503="not found","not found",IF(F503="","","ditto"))))</f>
        <v/>
      </c>
      <c r="G504" s="782" t="str">
        <f>IF($A504="","",IF(NOT($A504=$A503),IFERROR(IF(INDEX('40-15 SCALE LABEL INFO'!J$2:J$65,MATCH($A504,'40-15 SCALE LABEL INFO'!$A$2:$A$65,0))="","",INDEX('40-15 SCALE LABEL INFO'!J$2:J$65,MATCH($A504,'40-15 SCALE LABEL INFO'!$A$2:$A$65,0))),"not found"),IF(G503="not found","not found",IF(G503="","","ditto"))))</f>
        <v/>
      </c>
      <c r="H504" s="775" t="str">
        <f>IF($A504="","",IF(NOT($A504=$A503),IFERROR(IF(INDEX('40-15 SCALE LABEL INFO'!K$2:K$65,MATCH($A504,'40-15 SCALE LABEL INFO'!$A$2:$A$65,0))="","",INDEX('40-15 SCALE LABEL INFO'!K$2:K$65,MATCH($A504,'40-15 SCALE LABEL INFO'!$A$2:$A$65,0))),"not found"),IF(H503="not found","not found",IF(H503="","","ditto"))))</f>
        <v/>
      </c>
    </row>
    <row r="505" spans="1:8" x14ac:dyDescent="0.25">
      <c r="A505" s="770"/>
      <c r="B505" s="770"/>
      <c r="C505" s="770"/>
      <c r="D505" s="770"/>
      <c r="E505" s="778"/>
      <c r="F505" s="781" t="str">
        <f>IF($A505="","",IF(NOT($A505=$A504),IFERROR(IF(INDEX('40-15 SCALE LABEL INFO'!I$2:I$65,MATCH($A505,'40-15 SCALE LABEL INFO'!$A$2:$A$65,0))="","",INDEX('40-15 SCALE LABEL INFO'!I$2:I$65,MATCH($A505,'40-15 SCALE LABEL INFO'!$A$2:$A$65,0))),"not found"),IF(F504="not found","not found",IF(F504="","","ditto"))))</f>
        <v/>
      </c>
      <c r="G505" s="782" t="str">
        <f>IF($A505="","",IF(NOT($A505=$A504),IFERROR(IF(INDEX('40-15 SCALE LABEL INFO'!J$2:J$65,MATCH($A505,'40-15 SCALE LABEL INFO'!$A$2:$A$65,0))="","",INDEX('40-15 SCALE LABEL INFO'!J$2:J$65,MATCH($A505,'40-15 SCALE LABEL INFO'!$A$2:$A$65,0))),"not found"),IF(G504="not found","not found",IF(G504="","","ditto"))))</f>
        <v/>
      </c>
      <c r="H505" s="775" t="str">
        <f>IF($A505="","",IF(NOT($A505=$A504),IFERROR(IF(INDEX('40-15 SCALE LABEL INFO'!K$2:K$65,MATCH($A505,'40-15 SCALE LABEL INFO'!$A$2:$A$65,0))="","",INDEX('40-15 SCALE LABEL INFO'!K$2:K$65,MATCH($A505,'40-15 SCALE LABEL INFO'!$A$2:$A$65,0))),"not found"),IF(H504="not found","not found",IF(H504="","","ditto"))))</f>
        <v/>
      </c>
    </row>
    <row r="506" spans="1:8" x14ac:dyDescent="0.25">
      <c r="A506" s="770"/>
      <c r="B506" s="770"/>
      <c r="C506" s="770"/>
      <c r="D506" s="770"/>
      <c r="E506" s="778"/>
      <c r="F506" s="781" t="str">
        <f>IF($A506="","",IF(NOT($A506=$A505),IFERROR(IF(INDEX('40-15 SCALE LABEL INFO'!I$2:I$65,MATCH($A506,'40-15 SCALE LABEL INFO'!$A$2:$A$65,0))="","",INDEX('40-15 SCALE LABEL INFO'!I$2:I$65,MATCH($A506,'40-15 SCALE LABEL INFO'!$A$2:$A$65,0))),"not found"),IF(F505="not found","not found",IF(F505="","","ditto"))))</f>
        <v/>
      </c>
      <c r="G506" s="782" t="str">
        <f>IF($A506="","",IF(NOT($A506=$A505),IFERROR(IF(INDEX('40-15 SCALE LABEL INFO'!J$2:J$65,MATCH($A506,'40-15 SCALE LABEL INFO'!$A$2:$A$65,0))="","",INDEX('40-15 SCALE LABEL INFO'!J$2:J$65,MATCH($A506,'40-15 SCALE LABEL INFO'!$A$2:$A$65,0))),"not found"),IF(G505="not found","not found",IF(G505="","","ditto"))))</f>
        <v/>
      </c>
      <c r="H506" s="775" t="str">
        <f>IF($A506="","",IF(NOT($A506=$A505),IFERROR(IF(INDEX('40-15 SCALE LABEL INFO'!K$2:K$65,MATCH($A506,'40-15 SCALE LABEL INFO'!$A$2:$A$65,0))="","",INDEX('40-15 SCALE LABEL INFO'!K$2:K$65,MATCH($A506,'40-15 SCALE LABEL INFO'!$A$2:$A$65,0))),"not found"),IF(H505="not found","not found",IF(H505="","","ditto"))))</f>
        <v/>
      </c>
    </row>
    <row r="507" spans="1:8" x14ac:dyDescent="0.25">
      <c r="A507" s="770"/>
      <c r="B507" s="770"/>
      <c r="C507" s="770"/>
      <c r="D507" s="770"/>
      <c r="E507" s="778"/>
      <c r="F507" s="781" t="str">
        <f>IF($A507="","",IF(NOT($A507=$A506),IFERROR(IF(INDEX('40-15 SCALE LABEL INFO'!I$2:I$65,MATCH($A507,'40-15 SCALE LABEL INFO'!$A$2:$A$65,0))="","",INDEX('40-15 SCALE LABEL INFO'!I$2:I$65,MATCH($A507,'40-15 SCALE LABEL INFO'!$A$2:$A$65,0))),"not found"),IF(F506="not found","not found",IF(F506="","","ditto"))))</f>
        <v/>
      </c>
      <c r="G507" s="782" t="str">
        <f>IF($A507="","",IF(NOT($A507=$A506),IFERROR(IF(INDEX('40-15 SCALE LABEL INFO'!J$2:J$65,MATCH($A507,'40-15 SCALE LABEL INFO'!$A$2:$A$65,0))="","",INDEX('40-15 SCALE LABEL INFO'!J$2:J$65,MATCH($A507,'40-15 SCALE LABEL INFO'!$A$2:$A$65,0))),"not found"),IF(G506="not found","not found",IF(G506="","","ditto"))))</f>
        <v/>
      </c>
      <c r="H507" s="775" t="str">
        <f>IF($A507="","",IF(NOT($A507=$A506),IFERROR(IF(INDEX('40-15 SCALE LABEL INFO'!K$2:K$65,MATCH($A507,'40-15 SCALE LABEL INFO'!$A$2:$A$65,0))="","",INDEX('40-15 SCALE LABEL INFO'!K$2:K$65,MATCH($A507,'40-15 SCALE LABEL INFO'!$A$2:$A$65,0))),"not found"),IF(H506="not found","not found",IF(H506="","","ditto"))))</f>
        <v/>
      </c>
    </row>
    <row r="508" spans="1:8" x14ac:dyDescent="0.25">
      <c r="A508" s="770"/>
      <c r="B508" s="770"/>
      <c r="C508" s="770"/>
      <c r="D508" s="770"/>
      <c r="E508" s="778"/>
      <c r="F508" s="781" t="str">
        <f>IF($A508="","",IF(NOT($A508=$A507),IFERROR(IF(INDEX('40-15 SCALE LABEL INFO'!I$2:I$65,MATCH($A508,'40-15 SCALE LABEL INFO'!$A$2:$A$65,0))="","",INDEX('40-15 SCALE LABEL INFO'!I$2:I$65,MATCH($A508,'40-15 SCALE LABEL INFO'!$A$2:$A$65,0))),"not found"),IF(F507="not found","not found",IF(F507="","","ditto"))))</f>
        <v/>
      </c>
      <c r="G508" s="782" t="str">
        <f>IF($A508="","",IF(NOT($A508=$A507),IFERROR(IF(INDEX('40-15 SCALE LABEL INFO'!J$2:J$65,MATCH($A508,'40-15 SCALE LABEL INFO'!$A$2:$A$65,0))="","",INDEX('40-15 SCALE LABEL INFO'!J$2:J$65,MATCH($A508,'40-15 SCALE LABEL INFO'!$A$2:$A$65,0))),"not found"),IF(G507="not found","not found",IF(G507="","","ditto"))))</f>
        <v/>
      </c>
      <c r="H508" s="775" t="str">
        <f>IF($A508="","",IF(NOT($A508=$A507),IFERROR(IF(INDEX('40-15 SCALE LABEL INFO'!K$2:K$65,MATCH($A508,'40-15 SCALE LABEL INFO'!$A$2:$A$65,0))="","",INDEX('40-15 SCALE LABEL INFO'!K$2:K$65,MATCH($A508,'40-15 SCALE LABEL INFO'!$A$2:$A$65,0))),"not found"),IF(H507="not found","not found",IF(H507="","","ditto"))))</f>
        <v/>
      </c>
    </row>
    <row r="509" spans="1:8" x14ac:dyDescent="0.25">
      <c r="A509" s="770"/>
      <c r="B509" s="770"/>
      <c r="C509" s="770"/>
      <c r="D509" s="770"/>
      <c r="E509" s="778"/>
      <c r="F509" s="781" t="str">
        <f>IF($A509="","",IF(NOT($A509=$A508),IFERROR(IF(INDEX('40-15 SCALE LABEL INFO'!I$2:I$65,MATCH($A509,'40-15 SCALE LABEL INFO'!$A$2:$A$65,0))="","",INDEX('40-15 SCALE LABEL INFO'!I$2:I$65,MATCH($A509,'40-15 SCALE LABEL INFO'!$A$2:$A$65,0))),"not found"),IF(F508="not found","not found",IF(F508="","","ditto"))))</f>
        <v/>
      </c>
      <c r="G509" s="782" t="str">
        <f>IF($A509="","",IF(NOT($A509=$A508),IFERROR(IF(INDEX('40-15 SCALE LABEL INFO'!J$2:J$65,MATCH($A509,'40-15 SCALE LABEL INFO'!$A$2:$A$65,0))="","",INDEX('40-15 SCALE LABEL INFO'!J$2:J$65,MATCH($A509,'40-15 SCALE LABEL INFO'!$A$2:$A$65,0))),"not found"),IF(G508="not found","not found",IF(G508="","","ditto"))))</f>
        <v/>
      </c>
      <c r="H509" s="775" t="str">
        <f>IF($A509="","",IF(NOT($A509=$A508),IFERROR(IF(INDEX('40-15 SCALE LABEL INFO'!K$2:K$65,MATCH($A509,'40-15 SCALE LABEL INFO'!$A$2:$A$65,0))="","",INDEX('40-15 SCALE LABEL INFO'!K$2:K$65,MATCH($A509,'40-15 SCALE LABEL INFO'!$A$2:$A$65,0))),"not found"),IF(H508="not found","not found",IF(H508="","","ditto"))))</f>
        <v/>
      </c>
    </row>
    <row r="510" spans="1:8" x14ac:dyDescent="0.25">
      <c r="A510" s="770"/>
      <c r="B510" s="770"/>
      <c r="C510" s="770"/>
      <c r="D510" s="770"/>
      <c r="E510" s="778"/>
      <c r="F510" s="781" t="str">
        <f>IF($A510="","",IF(NOT($A510=$A509),IFERROR(IF(INDEX('40-15 SCALE LABEL INFO'!I$2:I$65,MATCH($A510,'40-15 SCALE LABEL INFO'!$A$2:$A$65,0))="","",INDEX('40-15 SCALE LABEL INFO'!I$2:I$65,MATCH($A510,'40-15 SCALE LABEL INFO'!$A$2:$A$65,0))),"not found"),IF(F509="not found","not found",IF(F509="","","ditto"))))</f>
        <v/>
      </c>
      <c r="G510" s="782" t="str">
        <f>IF($A510="","",IF(NOT($A510=$A509),IFERROR(IF(INDEX('40-15 SCALE LABEL INFO'!J$2:J$65,MATCH($A510,'40-15 SCALE LABEL INFO'!$A$2:$A$65,0))="","",INDEX('40-15 SCALE LABEL INFO'!J$2:J$65,MATCH($A510,'40-15 SCALE LABEL INFO'!$A$2:$A$65,0))),"not found"),IF(G509="not found","not found",IF(G509="","","ditto"))))</f>
        <v/>
      </c>
      <c r="H510" s="775" t="str">
        <f>IF($A510="","",IF(NOT($A510=$A509),IFERROR(IF(INDEX('40-15 SCALE LABEL INFO'!K$2:K$65,MATCH($A510,'40-15 SCALE LABEL INFO'!$A$2:$A$65,0))="","",INDEX('40-15 SCALE LABEL INFO'!K$2:K$65,MATCH($A510,'40-15 SCALE LABEL INFO'!$A$2:$A$65,0))),"not found"),IF(H509="not found","not found",IF(H509="","","ditto"))))</f>
        <v/>
      </c>
    </row>
    <row r="511" spans="1:8" x14ac:dyDescent="0.25">
      <c r="A511" s="770"/>
      <c r="B511" s="770"/>
      <c r="C511" s="770"/>
      <c r="D511" s="770"/>
      <c r="E511" s="778"/>
      <c r="F511" s="781" t="str">
        <f>IF($A511="","",IF(NOT($A511=$A510),IFERROR(IF(INDEX('40-15 SCALE LABEL INFO'!I$2:I$65,MATCH($A511,'40-15 SCALE LABEL INFO'!$A$2:$A$65,0))="","",INDEX('40-15 SCALE LABEL INFO'!I$2:I$65,MATCH($A511,'40-15 SCALE LABEL INFO'!$A$2:$A$65,0))),"not found"),IF(F510="not found","not found",IF(F510="","","ditto"))))</f>
        <v/>
      </c>
      <c r="G511" s="782" t="str">
        <f>IF($A511="","",IF(NOT($A511=$A510),IFERROR(IF(INDEX('40-15 SCALE LABEL INFO'!J$2:J$65,MATCH($A511,'40-15 SCALE LABEL INFO'!$A$2:$A$65,0))="","",INDEX('40-15 SCALE LABEL INFO'!J$2:J$65,MATCH($A511,'40-15 SCALE LABEL INFO'!$A$2:$A$65,0))),"not found"),IF(G510="not found","not found",IF(G510="","","ditto"))))</f>
        <v/>
      </c>
      <c r="H511" s="775" t="str">
        <f>IF($A511="","",IF(NOT($A511=$A510),IFERROR(IF(INDEX('40-15 SCALE LABEL INFO'!K$2:K$65,MATCH($A511,'40-15 SCALE LABEL INFO'!$A$2:$A$65,0))="","",INDEX('40-15 SCALE LABEL INFO'!K$2:K$65,MATCH($A511,'40-15 SCALE LABEL INFO'!$A$2:$A$65,0))),"not found"),IF(H510="not found","not found",IF(H510="","","ditto"))))</f>
        <v/>
      </c>
    </row>
    <row r="512" spans="1:8" x14ac:dyDescent="0.25">
      <c r="A512" s="770"/>
      <c r="B512" s="770"/>
      <c r="C512" s="770"/>
      <c r="D512" s="770"/>
      <c r="E512" s="778"/>
      <c r="F512" s="781" t="str">
        <f>IF($A512="","",IF(NOT($A512=$A511),IFERROR(IF(INDEX('40-15 SCALE LABEL INFO'!I$2:I$65,MATCH($A512,'40-15 SCALE LABEL INFO'!$A$2:$A$65,0))="","",INDEX('40-15 SCALE LABEL INFO'!I$2:I$65,MATCH($A512,'40-15 SCALE LABEL INFO'!$A$2:$A$65,0))),"not found"),IF(F511="not found","not found",IF(F511="","","ditto"))))</f>
        <v/>
      </c>
      <c r="G512" s="782" t="str">
        <f>IF($A512="","",IF(NOT($A512=$A511),IFERROR(IF(INDEX('40-15 SCALE LABEL INFO'!J$2:J$65,MATCH($A512,'40-15 SCALE LABEL INFO'!$A$2:$A$65,0))="","",INDEX('40-15 SCALE LABEL INFO'!J$2:J$65,MATCH($A512,'40-15 SCALE LABEL INFO'!$A$2:$A$65,0))),"not found"),IF(G511="not found","not found",IF(G511="","","ditto"))))</f>
        <v/>
      </c>
      <c r="H512" s="775" t="str">
        <f>IF($A512="","",IF(NOT($A512=$A511),IFERROR(IF(INDEX('40-15 SCALE LABEL INFO'!K$2:K$65,MATCH($A512,'40-15 SCALE LABEL INFO'!$A$2:$A$65,0))="","",INDEX('40-15 SCALE LABEL INFO'!K$2:K$65,MATCH($A512,'40-15 SCALE LABEL INFO'!$A$2:$A$65,0))),"not found"),IF(H511="not found","not found",IF(H511="","","ditto"))))</f>
        <v/>
      </c>
    </row>
    <row r="513" spans="1:8" x14ac:dyDescent="0.25">
      <c r="A513" s="770"/>
      <c r="B513" s="770"/>
      <c r="C513" s="770"/>
      <c r="D513" s="770"/>
      <c r="E513" s="778"/>
      <c r="F513" s="781" t="str">
        <f>IF($A513="","",IF(NOT($A513=$A512),IFERROR(IF(INDEX('40-15 SCALE LABEL INFO'!I$2:I$65,MATCH($A513,'40-15 SCALE LABEL INFO'!$A$2:$A$65,0))="","",INDEX('40-15 SCALE LABEL INFO'!I$2:I$65,MATCH($A513,'40-15 SCALE LABEL INFO'!$A$2:$A$65,0))),"not found"),IF(F512="not found","not found",IF(F512="","","ditto"))))</f>
        <v/>
      </c>
      <c r="G513" s="782" t="str">
        <f>IF($A513="","",IF(NOT($A513=$A512),IFERROR(IF(INDEX('40-15 SCALE LABEL INFO'!J$2:J$65,MATCH($A513,'40-15 SCALE LABEL INFO'!$A$2:$A$65,0))="","",INDEX('40-15 SCALE LABEL INFO'!J$2:J$65,MATCH($A513,'40-15 SCALE LABEL INFO'!$A$2:$A$65,0))),"not found"),IF(G512="not found","not found",IF(G512="","","ditto"))))</f>
        <v/>
      </c>
      <c r="H513" s="775" t="str">
        <f>IF($A513="","",IF(NOT($A513=$A512),IFERROR(IF(INDEX('40-15 SCALE LABEL INFO'!K$2:K$65,MATCH($A513,'40-15 SCALE LABEL INFO'!$A$2:$A$65,0))="","",INDEX('40-15 SCALE LABEL INFO'!K$2:K$65,MATCH($A513,'40-15 SCALE LABEL INFO'!$A$2:$A$65,0))),"not found"),IF(H512="not found","not found",IF(H512="","","ditto"))))</f>
        <v/>
      </c>
    </row>
    <row r="514" spans="1:8" x14ac:dyDescent="0.25">
      <c r="A514" s="770"/>
      <c r="B514" s="770"/>
      <c r="C514" s="770"/>
      <c r="D514" s="770"/>
      <c r="E514" s="778"/>
      <c r="F514" s="781" t="str">
        <f>IF($A514="","",IF(NOT($A514=$A513),IFERROR(IF(INDEX('40-15 SCALE LABEL INFO'!I$2:I$65,MATCH($A514,'40-15 SCALE LABEL INFO'!$A$2:$A$65,0))="","",INDEX('40-15 SCALE LABEL INFO'!I$2:I$65,MATCH($A514,'40-15 SCALE LABEL INFO'!$A$2:$A$65,0))),"not found"),IF(F513="not found","not found",IF(F513="","","ditto"))))</f>
        <v/>
      </c>
      <c r="G514" s="782" t="str">
        <f>IF($A514="","",IF(NOT($A514=$A513),IFERROR(IF(INDEX('40-15 SCALE LABEL INFO'!J$2:J$65,MATCH($A514,'40-15 SCALE LABEL INFO'!$A$2:$A$65,0))="","",INDEX('40-15 SCALE LABEL INFO'!J$2:J$65,MATCH($A514,'40-15 SCALE LABEL INFO'!$A$2:$A$65,0))),"not found"),IF(G513="not found","not found",IF(G513="","","ditto"))))</f>
        <v/>
      </c>
      <c r="H514" s="775" t="str">
        <f>IF($A514="","",IF(NOT($A514=$A513),IFERROR(IF(INDEX('40-15 SCALE LABEL INFO'!K$2:K$65,MATCH($A514,'40-15 SCALE LABEL INFO'!$A$2:$A$65,0))="","",INDEX('40-15 SCALE LABEL INFO'!K$2:K$65,MATCH($A514,'40-15 SCALE LABEL INFO'!$A$2:$A$65,0))),"not found"),IF(H513="not found","not found",IF(H513="","","ditto"))))</f>
        <v/>
      </c>
    </row>
    <row r="515" spans="1:8" x14ac:dyDescent="0.25">
      <c r="A515" s="770"/>
      <c r="B515" s="770"/>
      <c r="C515" s="770"/>
      <c r="D515" s="770"/>
      <c r="E515" s="778"/>
      <c r="F515" s="781" t="str">
        <f>IF($A515="","",IF(NOT($A515=$A514),IFERROR(IF(INDEX('40-15 SCALE LABEL INFO'!I$2:I$65,MATCH($A515,'40-15 SCALE LABEL INFO'!$A$2:$A$65,0))="","",INDEX('40-15 SCALE LABEL INFO'!I$2:I$65,MATCH($A515,'40-15 SCALE LABEL INFO'!$A$2:$A$65,0))),"not found"),IF(F514="not found","not found",IF(F514="","","ditto"))))</f>
        <v/>
      </c>
      <c r="G515" s="782" t="str">
        <f>IF($A515="","",IF(NOT($A515=$A514),IFERROR(IF(INDEX('40-15 SCALE LABEL INFO'!J$2:J$65,MATCH($A515,'40-15 SCALE LABEL INFO'!$A$2:$A$65,0))="","",INDEX('40-15 SCALE LABEL INFO'!J$2:J$65,MATCH($A515,'40-15 SCALE LABEL INFO'!$A$2:$A$65,0))),"not found"),IF(G514="not found","not found",IF(G514="","","ditto"))))</f>
        <v/>
      </c>
      <c r="H515" s="775" t="str">
        <f>IF($A515="","",IF(NOT($A515=$A514),IFERROR(IF(INDEX('40-15 SCALE LABEL INFO'!K$2:K$65,MATCH($A515,'40-15 SCALE LABEL INFO'!$A$2:$A$65,0))="","",INDEX('40-15 SCALE LABEL INFO'!K$2:K$65,MATCH($A515,'40-15 SCALE LABEL INFO'!$A$2:$A$65,0))),"not found"),IF(H514="not found","not found",IF(H514="","","ditto"))))</f>
        <v/>
      </c>
    </row>
    <row r="516" spans="1:8" x14ac:dyDescent="0.25">
      <c r="A516" s="770"/>
      <c r="B516" s="770"/>
      <c r="C516" s="770"/>
      <c r="D516" s="770"/>
      <c r="E516" s="778"/>
      <c r="F516" s="781" t="str">
        <f>IF($A516="","",IF(NOT($A516=$A515),IFERROR(IF(INDEX('40-15 SCALE LABEL INFO'!I$2:I$65,MATCH($A516,'40-15 SCALE LABEL INFO'!$A$2:$A$65,0))="","",INDEX('40-15 SCALE LABEL INFO'!I$2:I$65,MATCH($A516,'40-15 SCALE LABEL INFO'!$A$2:$A$65,0))),"not found"),IF(F515="not found","not found",IF(F515="","","ditto"))))</f>
        <v/>
      </c>
      <c r="G516" s="782" t="str">
        <f>IF($A516="","",IF(NOT($A516=$A515),IFERROR(IF(INDEX('40-15 SCALE LABEL INFO'!J$2:J$65,MATCH($A516,'40-15 SCALE LABEL INFO'!$A$2:$A$65,0))="","",INDEX('40-15 SCALE LABEL INFO'!J$2:J$65,MATCH($A516,'40-15 SCALE LABEL INFO'!$A$2:$A$65,0))),"not found"),IF(G515="not found","not found",IF(G515="","","ditto"))))</f>
        <v/>
      </c>
      <c r="H516" s="775" t="str">
        <f>IF($A516="","",IF(NOT($A516=$A515),IFERROR(IF(INDEX('40-15 SCALE LABEL INFO'!K$2:K$65,MATCH($A516,'40-15 SCALE LABEL INFO'!$A$2:$A$65,0))="","",INDEX('40-15 SCALE LABEL INFO'!K$2:K$65,MATCH($A516,'40-15 SCALE LABEL INFO'!$A$2:$A$65,0))),"not found"),IF(H515="not found","not found",IF(H515="","","ditto"))))</f>
        <v/>
      </c>
    </row>
    <row r="517" spans="1:8" x14ac:dyDescent="0.25">
      <c r="A517" s="770"/>
      <c r="B517" s="770"/>
      <c r="C517" s="770"/>
      <c r="D517" s="770"/>
      <c r="E517" s="778"/>
      <c r="F517" s="781" t="str">
        <f>IF($A517="","",IF(NOT($A517=$A516),IFERROR(IF(INDEX('40-15 SCALE LABEL INFO'!I$2:I$65,MATCH($A517,'40-15 SCALE LABEL INFO'!$A$2:$A$65,0))="","",INDEX('40-15 SCALE LABEL INFO'!I$2:I$65,MATCH($A517,'40-15 SCALE LABEL INFO'!$A$2:$A$65,0))),"not found"),IF(F516="not found","not found",IF(F516="","","ditto"))))</f>
        <v/>
      </c>
      <c r="G517" s="782" t="str">
        <f>IF($A517="","",IF(NOT($A517=$A516),IFERROR(IF(INDEX('40-15 SCALE LABEL INFO'!J$2:J$65,MATCH($A517,'40-15 SCALE LABEL INFO'!$A$2:$A$65,0))="","",INDEX('40-15 SCALE LABEL INFO'!J$2:J$65,MATCH($A517,'40-15 SCALE LABEL INFO'!$A$2:$A$65,0))),"not found"),IF(G516="not found","not found",IF(G516="","","ditto"))))</f>
        <v/>
      </c>
      <c r="H517" s="775" t="str">
        <f>IF($A517="","",IF(NOT($A517=$A516),IFERROR(IF(INDEX('40-15 SCALE LABEL INFO'!K$2:K$65,MATCH($A517,'40-15 SCALE LABEL INFO'!$A$2:$A$65,0))="","",INDEX('40-15 SCALE LABEL INFO'!K$2:K$65,MATCH($A517,'40-15 SCALE LABEL INFO'!$A$2:$A$65,0))),"not found"),IF(H516="not found","not found",IF(H516="","","ditto"))))</f>
        <v/>
      </c>
    </row>
    <row r="518" spans="1:8" x14ac:dyDescent="0.25">
      <c r="A518" s="770"/>
      <c r="B518" s="770"/>
      <c r="C518" s="770"/>
      <c r="D518" s="770"/>
      <c r="E518" s="778"/>
      <c r="F518" s="781" t="str">
        <f>IF($A518="","",IF(NOT($A518=$A517),IFERROR(IF(INDEX('40-15 SCALE LABEL INFO'!I$2:I$65,MATCH($A518,'40-15 SCALE LABEL INFO'!$A$2:$A$65,0))="","",INDEX('40-15 SCALE LABEL INFO'!I$2:I$65,MATCH($A518,'40-15 SCALE LABEL INFO'!$A$2:$A$65,0))),"not found"),IF(F517="not found","not found",IF(F517="","","ditto"))))</f>
        <v/>
      </c>
      <c r="G518" s="782" t="str">
        <f>IF($A518="","",IF(NOT($A518=$A517),IFERROR(IF(INDEX('40-15 SCALE LABEL INFO'!J$2:J$65,MATCH($A518,'40-15 SCALE LABEL INFO'!$A$2:$A$65,0))="","",INDEX('40-15 SCALE LABEL INFO'!J$2:J$65,MATCH($A518,'40-15 SCALE LABEL INFO'!$A$2:$A$65,0))),"not found"),IF(G517="not found","not found",IF(G517="","","ditto"))))</f>
        <v/>
      </c>
      <c r="H518" s="775" t="str">
        <f>IF($A518="","",IF(NOT($A518=$A517),IFERROR(IF(INDEX('40-15 SCALE LABEL INFO'!K$2:K$65,MATCH($A518,'40-15 SCALE LABEL INFO'!$A$2:$A$65,0))="","",INDEX('40-15 SCALE LABEL INFO'!K$2:K$65,MATCH($A518,'40-15 SCALE LABEL INFO'!$A$2:$A$65,0))),"not found"),IF(H517="not found","not found",IF(H517="","","ditto"))))</f>
        <v/>
      </c>
    </row>
    <row r="519" spans="1:8" x14ac:dyDescent="0.25">
      <c r="A519" s="770"/>
      <c r="B519" s="770"/>
      <c r="C519" s="770"/>
      <c r="D519" s="770"/>
      <c r="E519" s="778"/>
      <c r="F519" s="781" t="str">
        <f>IF($A519="","",IF(NOT($A519=$A518),IFERROR(IF(INDEX('40-15 SCALE LABEL INFO'!I$2:I$65,MATCH($A519,'40-15 SCALE LABEL INFO'!$A$2:$A$65,0))="","",INDEX('40-15 SCALE LABEL INFO'!I$2:I$65,MATCH($A519,'40-15 SCALE LABEL INFO'!$A$2:$A$65,0))),"not found"),IF(F518="not found","not found",IF(F518="","","ditto"))))</f>
        <v/>
      </c>
      <c r="G519" s="782" t="str">
        <f>IF($A519="","",IF(NOT($A519=$A518),IFERROR(IF(INDEX('40-15 SCALE LABEL INFO'!J$2:J$65,MATCH($A519,'40-15 SCALE LABEL INFO'!$A$2:$A$65,0))="","",INDEX('40-15 SCALE LABEL INFO'!J$2:J$65,MATCH($A519,'40-15 SCALE LABEL INFO'!$A$2:$A$65,0))),"not found"),IF(G518="not found","not found",IF(G518="","","ditto"))))</f>
        <v/>
      </c>
      <c r="H519" s="775" t="str">
        <f>IF($A519="","",IF(NOT($A519=$A518),IFERROR(IF(INDEX('40-15 SCALE LABEL INFO'!K$2:K$65,MATCH($A519,'40-15 SCALE LABEL INFO'!$A$2:$A$65,0))="","",INDEX('40-15 SCALE LABEL INFO'!K$2:K$65,MATCH($A519,'40-15 SCALE LABEL INFO'!$A$2:$A$65,0))),"not found"),IF(H518="not found","not found",IF(H518="","","ditto"))))</f>
        <v/>
      </c>
    </row>
    <row r="520" spans="1:8" x14ac:dyDescent="0.25">
      <c r="A520" s="770"/>
      <c r="B520" s="770"/>
      <c r="C520" s="770"/>
      <c r="D520" s="770"/>
      <c r="E520" s="778"/>
      <c r="F520" s="781" t="str">
        <f>IF($A520="","",IF(NOT($A520=$A519),IFERROR(IF(INDEX('40-15 SCALE LABEL INFO'!I$2:I$65,MATCH($A520,'40-15 SCALE LABEL INFO'!$A$2:$A$65,0))="","",INDEX('40-15 SCALE LABEL INFO'!I$2:I$65,MATCH($A520,'40-15 SCALE LABEL INFO'!$A$2:$A$65,0))),"not found"),IF(F519="not found","not found",IF(F519="","","ditto"))))</f>
        <v/>
      </c>
      <c r="G520" s="782" t="str">
        <f>IF($A520="","",IF(NOT($A520=$A519),IFERROR(IF(INDEX('40-15 SCALE LABEL INFO'!J$2:J$65,MATCH($A520,'40-15 SCALE LABEL INFO'!$A$2:$A$65,0))="","",INDEX('40-15 SCALE LABEL INFO'!J$2:J$65,MATCH($A520,'40-15 SCALE LABEL INFO'!$A$2:$A$65,0))),"not found"),IF(G519="not found","not found",IF(G519="","","ditto"))))</f>
        <v/>
      </c>
      <c r="H520" s="775" t="str">
        <f>IF($A520="","",IF(NOT($A520=$A519),IFERROR(IF(INDEX('40-15 SCALE LABEL INFO'!K$2:K$65,MATCH($A520,'40-15 SCALE LABEL INFO'!$A$2:$A$65,0))="","",INDEX('40-15 SCALE LABEL INFO'!K$2:K$65,MATCH($A520,'40-15 SCALE LABEL INFO'!$A$2:$A$65,0))),"not found"),IF(H519="not found","not found",IF(H519="","","ditto"))))</f>
        <v/>
      </c>
    </row>
    <row r="521" spans="1:8" x14ac:dyDescent="0.25">
      <c r="A521" s="770"/>
      <c r="B521" s="770"/>
      <c r="C521" s="770"/>
      <c r="D521" s="770"/>
      <c r="E521" s="778"/>
      <c r="F521" s="781" t="str">
        <f>IF($A521="","",IF(NOT($A521=$A520),IFERROR(IF(INDEX('40-15 SCALE LABEL INFO'!I$2:I$65,MATCH($A521,'40-15 SCALE LABEL INFO'!$A$2:$A$65,0))="","",INDEX('40-15 SCALE LABEL INFO'!I$2:I$65,MATCH($A521,'40-15 SCALE LABEL INFO'!$A$2:$A$65,0))),"not found"),IF(F520="not found","not found",IF(F520="","","ditto"))))</f>
        <v/>
      </c>
      <c r="G521" s="782" t="str">
        <f>IF($A521="","",IF(NOT($A521=$A520),IFERROR(IF(INDEX('40-15 SCALE LABEL INFO'!J$2:J$65,MATCH($A521,'40-15 SCALE LABEL INFO'!$A$2:$A$65,0))="","",INDEX('40-15 SCALE LABEL INFO'!J$2:J$65,MATCH($A521,'40-15 SCALE LABEL INFO'!$A$2:$A$65,0))),"not found"),IF(G520="not found","not found",IF(G520="","","ditto"))))</f>
        <v/>
      </c>
      <c r="H521" s="775" t="str">
        <f>IF($A521="","",IF(NOT($A521=$A520),IFERROR(IF(INDEX('40-15 SCALE LABEL INFO'!K$2:K$65,MATCH($A521,'40-15 SCALE LABEL INFO'!$A$2:$A$65,0))="","",INDEX('40-15 SCALE LABEL INFO'!K$2:K$65,MATCH($A521,'40-15 SCALE LABEL INFO'!$A$2:$A$65,0))),"not found"),IF(H520="not found","not found",IF(H520="","","ditto"))))</f>
        <v/>
      </c>
    </row>
    <row r="522" spans="1:8" x14ac:dyDescent="0.25">
      <c r="A522" s="770"/>
      <c r="B522" s="770"/>
      <c r="C522" s="770"/>
      <c r="D522" s="770"/>
      <c r="E522" s="778"/>
      <c r="F522" s="781" t="str">
        <f>IF($A522="","",IF(NOT($A522=$A521),IFERROR(IF(INDEX('40-15 SCALE LABEL INFO'!I$2:I$65,MATCH($A522,'40-15 SCALE LABEL INFO'!$A$2:$A$65,0))="","",INDEX('40-15 SCALE LABEL INFO'!I$2:I$65,MATCH($A522,'40-15 SCALE LABEL INFO'!$A$2:$A$65,0))),"not found"),IF(F521="not found","not found",IF(F521="","","ditto"))))</f>
        <v/>
      </c>
      <c r="G522" s="782" t="str">
        <f>IF($A522="","",IF(NOT($A522=$A521),IFERROR(IF(INDEX('40-15 SCALE LABEL INFO'!J$2:J$65,MATCH($A522,'40-15 SCALE LABEL INFO'!$A$2:$A$65,0))="","",INDEX('40-15 SCALE LABEL INFO'!J$2:J$65,MATCH($A522,'40-15 SCALE LABEL INFO'!$A$2:$A$65,0))),"not found"),IF(G521="not found","not found",IF(G521="","","ditto"))))</f>
        <v/>
      </c>
      <c r="H522" s="775" t="str">
        <f>IF($A522="","",IF(NOT($A522=$A521),IFERROR(IF(INDEX('40-15 SCALE LABEL INFO'!K$2:K$65,MATCH($A522,'40-15 SCALE LABEL INFO'!$A$2:$A$65,0))="","",INDEX('40-15 SCALE LABEL INFO'!K$2:K$65,MATCH($A522,'40-15 SCALE LABEL INFO'!$A$2:$A$65,0))),"not found"),IF(H521="not found","not found",IF(H521="","","ditto"))))</f>
        <v/>
      </c>
    </row>
    <row r="523" spans="1:8" x14ac:dyDescent="0.25">
      <c r="A523" s="770"/>
      <c r="B523" s="770"/>
      <c r="C523" s="770"/>
      <c r="D523" s="770"/>
      <c r="E523" s="778"/>
      <c r="F523" s="781" t="str">
        <f>IF($A523="","",IF(NOT($A523=$A522),IFERROR(IF(INDEX('40-15 SCALE LABEL INFO'!I$2:I$65,MATCH($A523,'40-15 SCALE LABEL INFO'!$A$2:$A$65,0))="","",INDEX('40-15 SCALE LABEL INFO'!I$2:I$65,MATCH($A523,'40-15 SCALE LABEL INFO'!$A$2:$A$65,0))),"not found"),IF(F522="not found","not found",IF(F522="","","ditto"))))</f>
        <v/>
      </c>
      <c r="G523" s="782" t="str">
        <f>IF($A523="","",IF(NOT($A523=$A522),IFERROR(IF(INDEX('40-15 SCALE LABEL INFO'!J$2:J$65,MATCH($A523,'40-15 SCALE LABEL INFO'!$A$2:$A$65,0))="","",INDEX('40-15 SCALE LABEL INFO'!J$2:J$65,MATCH($A523,'40-15 SCALE LABEL INFO'!$A$2:$A$65,0))),"not found"),IF(G522="not found","not found",IF(G522="","","ditto"))))</f>
        <v/>
      </c>
      <c r="H523" s="775" t="str">
        <f>IF($A523="","",IF(NOT($A523=$A522),IFERROR(IF(INDEX('40-15 SCALE LABEL INFO'!K$2:K$65,MATCH($A523,'40-15 SCALE LABEL INFO'!$A$2:$A$65,0))="","",INDEX('40-15 SCALE LABEL INFO'!K$2:K$65,MATCH($A523,'40-15 SCALE LABEL INFO'!$A$2:$A$65,0))),"not found"),IF(H522="not found","not found",IF(H522="","","ditto"))))</f>
        <v/>
      </c>
    </row>
    <row r="524" spans="1:8" x14ac:dyDescent="0.25">
      <c r="A524" s="770"/>
      <c r="B524" s="770"/>
      <c r="C524" s="770"/>
      <c r="D524" s="770"/>
      <c r="E524" s="778"/>
      <c r="F524" s="781" t="str">
        <f>IF($A524="","",IF(NOT($A524=$A523),IFERROR(IF(INDEX('40-15 SCALE LABEL INFO'!I$2:I$65,MATCH($A524,'40-15 SCALE LABEL INFO'!$A$2:$A$65,0))="","",INDEX('40-15 SCALE LABEL INFO'!I$2:I$65,MATCH($A524,'40-15 SCALE LABEL INFO'!$A$2:$A$65,0))),"not found"),IF(F523="not found","not found",IF(F523="","","ditto"))))</f>
        <v/>
      </c>
      <c r="G524" s="782" t="str">
        <f>IF($A524="","",IF(NOT($A524=$A523),IFERROR(IF(INDEX('40-15 SCALE LABEL INFO'!J$2:J$65,MATCH($A524,'40-15 SCALE LABEL INFO'!$A$2:$A$65,0))="","",INDEX('40-15 SCALE LABEL INFO'!J$2:J$65,MATCH($A524,'40-15 SCALE LABEL INFO'!$A$2:$A$65,0))),"not found"),IF(G523="not found","not found",IF(G523="","","ditto"))))</f>
        <v/>
      </c>
      <c r="H524" s="775" t="str">
        <f>IF($A524="","",IF(NOT($A524=$A523),IFERROR(IF(INDEX('40-15 SCALE LABEL INFO'!K$2:K$65,MATCH($A524,'40-15 SCALE LABEL INFO'!$A$2:$A$65,0))="","",INDEX('40-15 SCALE LABEL INFO'!K$2:K$65,MATCH($A524,'40-15 SCALE LABEL INFO'!$A$2:$A$65,0))),"not found"),IF(H523="not found","not found",IF(H523="","","ditto"))))</f>
        <v/>
      </c>
    </row>
    <row r="525" spans="1:8" x14ac:dyDescent="0.25">
      <c r="A525" s="770"/>
      <c r="B525" s="770"/>
      <c r="C525" s="770"/>
      <c r="D525" s="770"/>
      <c r="E525" s="778"/>
      <c r="F525" s="781" t="str">
        <f>IF($A525="","",IF(NOT($A525=$A524),IFERROR(IF(INDEX('40-15 SCALE LABEL INFO'!I$2:I$65,MATCH($A525,'40-15 SCALE LABEL INFO'!$A$2:$A$65,0))="","",INDEX('40-15 SCALE LABEL INFO'!I$2:I$65,MATCH($A525,'40-15 SCALE LABEL INFO'!$A$2:$A$65,0))),"not found"),IF(F524="not found","not found",IF(F524="","","ditto"))))</f>
        <v/>
      </c>
      <c r="G525" s="782" t="str">
        <f>IF($A525="","",IF(NOT($A525=$A524),IFERROR(IF(INDEX('40-15 SCALE LABEL INFO'!J$2:J$65,MATCH($A525,'40-15 SCALE LABEL INFO'!$A$2:$A$65,0))="","",INDEX('40-15 SCALE LABEL INFO'!J$2:J$65,MATCH($A525,'40-15 SCALE LABEL INFO'!$A$2:$A$65,0))),"not found"),IF(G524="not found","not found",IF(G524="","","ditto"))))</f>
        <v/>
      </c>
      <c r="H525" s="775" t="str">
        <f>IF($A525="","",IF(NOT($A525=$A524),IFERROR(IF(INDEX('40-15 SCALE LABEL INFO'!K$2:K$65,MATCH($A525,'40-15 SCALE LABEL INFO'!$A$2:$A$65,0))="","",INDEX('40-15 SCALE LABEL INFO'!K$2:K$65,MATCH($A525,'40-15 SCALE LABEL INFO'!$A$2:$A$65,0))),"not found"),IF(H524="not found","not found",IF(H524="","","ditto"))))</f>
        <v/>
      </c>
    </row>
    <row r="526" spans="1:8" x14ac:dyDescent="0.25">
      <c r="A526" s="770"/>
      <c r="B526" s="770"/>
      <c r="C526" s="770"/>
      <c r="D526" s="770"/>
      <c r="E526" s="778"/>
      <c r="F526" s="781" t="str">
        <f>IF($A526="","",IF(NOT($A526=$A525),IFERROR(IF(INDEX('40-15 SCALE LABEL INFO'!I$2:I$65,MATCH($A526,'40-15 SCALE LABEL INFO'!$A$2:$A$65,0))="","",INDEX('40-15 SCALE LABEL INFO'!I$2:I$65,MATCH($A526,'40-15 SCALE LABEL INFO'!$A$2:$A$65,0))),"not found"),IF(F525="not found","not found",IF(F525="","","ditto"))))</f>
        <v/>
      </c>
      <c r="G526" s="782" t="str">
        <f>IF($A526="","",IF(NOT($A526=$A525),IFERROR(IF(INDEX('40-15 SCALE LABEL INFO'!J$2:J$65,MATCH($A526,'40-15 SCALE LABEL INFO'!$A$2:$A$65,0))="","",INDEX('40-15 SCALE LABEL INFO'!J$2:J$65,MATCH($A526,'40-15 SCALE LABEL INFO'!$A$2:$A$65,0))),"not found"),IF(G525="not found","not found",IF(G525="","","ditto"))))</f>
        <v/>
      </c>
      <c r="H526" s="775" t="str">
        <f>IF($A526="","",IF(NOT($A526=$A525),IFERROR(IF(INDEX('40-15 SCALE LABEL INFO'!K$2:K$65,MATCH($A526,'40-15 SCALE LABEL INFO'!$A$2:$A$65,0))="","",INDEX('40-15 SCALE LABEL INFO'!K$2:K$65,MATCH($A526,'40-15 SCALE LABEL INFO'!$A$2:$A$65,0))),"not found"),IF(H525="not found","not found",IF(H525="","","ditto"))))</f>
        <v/>
      </c>
    </row>
    <row r="527" spans="1:8" x14ac:dyDescent="0.25">
      <c r="A527" s="770"/>
      <c r="B527" s="770"/>
      <c r="C527" s="770"/>
      <c r="D527" s="770"/>
      <c r="E527" s="778"/>
      <c r="F527" s="781" t="str">
        <f>IF($A527="","",IF(NOT($A527=$A526),IFERROR(IF(INDEX('40-15 SCALE LABEL INFO'!I$2:I$65,MATCH($A527,'40-15 SCALE LABEL INFO'!$A$2:$A$65,0))="","",INDEX('40-15 SCALE LABEL INFO'!I$2:I$65,MATCH($A527,'40-15 SCALE LABEL INFO'!$A$2:$A$65,0))),"not found"),IF(F526="not found","not found",IF(F526="","","ditto"))))</f>
        <v/>
      </c>
      <c r="G527" s="782" t="str">
        <f>IF($A527="","",IF(NOT($A527=$A526),IFERROR(IF(INDEX('40-15 SCALE LABEL INFO'!J$2:J$65,MATCH($A527,'40-15 SCALE LABEL INFO'!$A$2:$A$65,0))="","",INDEX('40-15 SCALE LABEL INFO'!J$2:J$65,MATCH($A527,'40-15 SCALE LABEL INFO'!$A$2:$A$65,0))),"not found"),IF(G526="not found","not found",IF(G526="","","ditto"))))</f>
        <v/>
      </c>
      <c r="H527" s="775" t="str">
        <f>IF($A527="","",IF(NOT($A527=$A526),IFERROR(IF(INDEX('40-15 SCALE LABEL INFO'!K$2:K$65,MATCH($A527,'40-15 SCALE LABEL INFO'!$A$2:$A$65,0))="","",INDEX('40-15 SCALE LABEL INFO'!K$2:K$65,MATCH($A527,'40-15 SCALE LABEL INFO'!$A$2:$A$65,0))),"not found"),IF(H526="not found","not found",IF(H526="","","ditto"))))</f>
        <v/>
      </c>
    </row>
    <row r="528" spans="1:8" x14ac:dyDescent="0.25">
      <c r="A528" s="770"/>
      <c r="B528" s="770"/>
      <c r="C528" s="770"/>
      <c r="D528" s="770"/>
      <c r="E528" s="778"/>
      <c r="F528" s="781" t="str">
        <f>IF($A528="","",IF(NOT($A528=$A527),IFERROR(IF(INDEX('40-15 SCALE LABEL INFO'!I$2:I$65,MATCH($A528,'40-15 SCALE LABEL INFO'!$A$2:$A$65,0))="","",INDEX('40-15 SCALE LABEL INFO'!I$2:I$65,MATCH($A528,'40-15 SCALE LABEL INFO'!$A$2:$A$65,0))),"not found"),IF(F527="not found","not found",IF(F527="","","ditto"))))</f>
        <v/>
      </c>
      <c r="G528" s="782" t="str">
        <f>IF($A528="","",IF(NOT($A528=$A527),IFERROR(IF(INDEX('40-15 SCALE LABEL INFO'!J$2:J$65,MATCH($A528,'40-15 SCALE LABEL INFO'!$A$2:$A$65,0))="","",INDEX('40-15 SCALE LABEL INFO'!J$2:J$65,MATCH($A528,'40-15 SCALE LABEL INFO'!$A$2:$A$65,0))),"not found"),IF(G527="not found","not found",IF(G527="","","ditto"))))</f>
        <v/>
      </c>
      <c r="H528" s="775" t="str">
        <f>IF($A528="","",IF(NOT($A528=$A527),IFERROR(IF(INDEX('40-15 SCALE LABEL INFO'!K$2:K$65,MATCH($A528,'40-15 SCALE LABEL INFO'!$A$2:$A$65,0))="","",INDEX('40-15 SCALE LABEL INFO'!K$2:K$65,MATCH($A528,'40-15 SCALE LABEL INFO'!$A$2:$A$65,0))),"not found"),IF(H527="not found","not found",IF(H527="","","ditto"))))</f>
        <v/>
      </c>
    </row>
    <row r="529" spans="1:8" x14ac:dyDescent="0.25">
      <c r="A529" s="770"/>
      <c r="B529" s="770"/>
      <c r="C529" s="770"/>
      <c r="D529" s="770"/>
      <c r="E529" s="778"/>
      <c r="F529" s="781" t="str">
        <f>IF($A529="","",IF(NOT($A529=$A528),IFERROR(IF(INDEX('40-15 SCALE LABEL INFO'!I$2:I$65,MATCH($A529,'40-15 SCALE LABEL INFO'!$A$2:$A$65,0))="","",INDEX('40-15 SCALE LABEL INFO'!I$2:I$65,MATCH($A529,'40-15 SCALE LABEL INFO'!$A$2:$A$65,0))),"not found"),IF(F528="not found","not found",IF(F528="","","ditto"))))</f>
        <v/>
      </c>
      <c r="G529" s="782" t="str">
        <f>IF($A529="","",IF(NOT($A529=$A528),IFERROR(IF(INDEX('40-15 SCALE LABEL INFO'!J$2:J$65,MATCH($A529,'40-15 SCALE LABEL INFO'!$A$2:$A$65,0))="","",INDEX('40-15 SCALE LABEL INFO'!J$2:J$65,MATCH($A529,'40-15 SCALE LABEL INFO'!$A$2:$A$65,0))),"not found"),IF(G528="not found","not found",IF(G528="","","ditto"))))</f>
        <v/>
      </c>
      <c r="H529" s="775" t="str">
        <f>IF($A529="","",IF(NOT($A529=$A528),IFERROR(IF(INDEX('40-15 SCALE LABEL INFO'!K$2:K$65,MATCH($A529,'40-15 SCALE LABEL INFO'!$A$2:$A$65,0))="","",INDEX('40-15 SCALE LABEL INFO'!K$2:K$65,MATCH($A529,'40-15 SCALE LABEL INFO'!$A$2:$A$65,0))),"not found"),IF(H528="not found","not found",IF(H528="","","ditto"))))</f>
        <v/>
      </c>
    </row>
    <row r="530" spans="1:8" x14ac:dyDescent="0.25">
      <c r="A530" s="770"/>
      <c r="B530" s="770"/>
      <c r="C530" s="770"/>
      <c r="D530" s="770"/>
      <c r="E530" s="778"/>
      <c r="F530" s="781" t="str">
        <f>IF($A530="","",IF(NOT($A530=$A529),IFERROR(IF(INDEX('40-15 SCALE LABEL INFO'!I$2:I$65,MATCH($A530,'40-15 SCALE LABEL INFO'!$A$2:$A$65,0))="","",INDEX('40-15 SCALE LABEL INFO'!I$2:I$65,MATCH($A530,'40-15 SCALE LABEL INFO'!$A$2:$A$65,0))),"not found"),IF(F529="not found","not found",IF(F529="","","ditto"))))</f>
        <v/>
      </c>
      <c r="G530" s="782" t="str">
        <f>IF($A530="","",IF(NOT($A530=$A529),IFERROR(IF(INDEX('40-15 SCALE LABEL INFO'!J$2:J$65,MATCH($A530,'40-15 SCALE LABEL INFO'!$A$2:$A$65,0))="","",INDEX('40-15 SCALE LABEL INFO'!J$2:J$65,MATCH($A530,'40-15 SCALE LABEL INFO'!$A$2:$A$65,0))),"not found"),IF(G529="not found","not found",IF(G529="","","ditto"))))</f>
        <v/>
      </c>
      <c r="H530" s="775" t="str">
        <f>IF($A530="","",IF(NOT($A530=$A529),IFERROR(IF(INDEX('40-15 SCALE LABEL INFO'!K$2:K$65,MATCH($A530,'40-15 SCALE LABEL INFO'!$A$2:$A$65,0))="","",INDEX('40-15 SCALE LABEL INFO'!K$2:K$65,MATCH($A530,'40-15 SCALE LABEL INFO'!$A$2:$A$65,0))),"not found"),IF(H529="not found","not found",IF(H529="","","ditto"))))</f>
        <v/>
      </c>
    </row>
    <row r="531" spans="1:8" x14ac:dyDescent="0.25">
      <c r="A531" s="770"/>
      <c r="B531" s="770"/>
      <c r="C531" s="770"/>
      <c r="D531" s="770"/>
      <c r="E531" s="778"/>
      <c r="F531" s="781" t="str">
        <f>IF($A531="","",IF(NOT($A531=$A530),IFERROR(IF(INDEX('40-15 SCALE LABEL INFO'!I$2:I$65,MATCH($A531,'40-15 SCALE LABEL INFO'!$A$2:$A$65,0))="","",INDEX('40-15 SCALE LABEL INFO'!I$2:I$65,MATCH($A531,'40-15 SCALE LABEL INFO'!$A$2:$A$65,0))),"not found"),IF(F530="not found","not found",IF(F530="","","ditto"))))</f>
        <v/>
      </c>
      <c r="G531" s="782" t="str">
        <f>IF($A531="","",IF(NOT($A531=$A530),IFERROR(IF(INDEX('40-15 SCALE LABEL INFO'!J$2:J$65,MATCH($A531,'40-15 SCALE LABEL INFO'!$A$2:$A$65,0))="","",INDEX('40-15 SCALE LABEL INFO'!J$2:J$65,MATCH($A531,'40-15 SCALE LABEL INFO'!$A$2:$A$65,0))),"not found"),IF(G530="not found","not found",IF(G530="","","ditto"))))</f>
        <v/>
      </c>
      <c r="H531" s="775" t="str">
        <f>IF($A531="","",IF(NOT($A531=$A530),IFERROR(IF(INDEX('40-15 SCALE LABEL INFO'!K$2:K$65,MATCH($A531,'40-15 SCALE LABEL INFO'!$A$2:$A$65,0))="","",INDEX('40-15 SCALE LABEL INFO'!K$2:K$65,MATCH($A531,'40-15 SCALE LABEL INFO'!$A$2:$A$65,0))),"not found"),IF(H530="not found","not found",IF(H530="","","ditto"))))</f>
        <v/>
      </c>
    </row>
    <row r="532" spans="1:8" x14ac:dyDescent="0.25">
      <c r="A532" s="770"/>
      <c r="B532" s="770"/>
      <c r="C532" s="770"/>
      <c r="D532" s="770"/>
      <c r="E532" s="778"/>
      <c r="F532" s="781" t="str">
        <f>IF($A532="","",IF(NOT($A532=$A531),IFERROR(IF(INDEX('40-15 SCALE LABEL INFO'!I$2:I$65,MATCH($A532,'40-15 SCALE LABEL INFO'!$A$2:$A$65,0))="","",INDEX('40-15 SCALE LABEL INFO'!I$2:I$65,MATCH($A532,'40-15 SCALE LABEL INFO'!$A$2:$A$65,0))),"not found"),IF(F531="not found","not found",IF(F531="","","ditto"))))</f>
        <v/>
      </c>
      <c r="G532" s="782" t="str">
        <f>IF($A532="","",IF(NOT($A532=$A531),IFERROR(IF(INDEX('40-15 SCALE LABEL INFO'!J$2:J$65,MATCH($A532,'40-15 SCALE LABEL INFO'!$A$2:$A$65,0))="","",INDEX('40-15 SCALE LABEL INFO'!J$2:J$65,MATCH($A532,'40-15 SCALE LABEL INFO'!$A$2:$A$65,0))),"not found"),IF(G531="not found","not found",IF(G531="","","ditto"))))</f>
        <v/>
      </c>
      <c r="H532" s="775" t="str">
        <f>IF($A532="","",IF(NOT($A532=$A531),IFERROR(IF(INDEX('40-15 SCALE LABEL INFO'!K$2:K$65,MATCH($A532,'40-15 SCALE LABEL INFO'!$A$2:$A$65,0))="","",INDEX('40-15 SCALE LABEL INFO'!K$2:K$65,MATCH($A532,'40-15 SCALE LABEL INFO'!$A$2:$A$65,0))),"not found"),IF(H531="not found","not found",IF(H531="","","ditto"))))</f>
        <v/>
      </c>
    </row>
    <row r="533" spans="1:8" x14ac:dyDescent="0.25">
      <c r="A533" s="770"/>
      <c r="B533" s="770"/>
      <c r="C533" s="770"/>
      <c r="D533" s="770"/>
      <c r="E533" s="778"/>
      <c r="F533" s="781" t="str">
        <f>IF($A533="","",IF(NOT($A533=$A532),IFERROR(IF(INDEX('40-15 SCALE LABEL INFO'!I$2:I$65,MATCH($A533,'40-15 SCALE LABEL INFO'!$A$2:$A$65,0))="","",INDEX('40-15 SCALE LABEL INFO'!I$2:I$65,MATCH($A533,'40-15 SCALE LABEL INFO'!$A$2:$A$65,0))),"not found"),IF(F532="not found","not found",IF(F532="","","ditto"))))</f>
        <v/>
      </c>
      <c r="G533" s="782" t="str">
        <f>IF($A533="","",IF(NOT($A533=$A532),IFERROR(IF(INDEX('40-15 SCALE LABEL INFO'!J$2:J$65,MATCH($A533,'40-15 SCALE LABEL INFO'!$A$2:$A$65,0))="","",INDEX('40-15 SCALE LABEL INFO'!J$2:J$65,MATCH($A533,'40-15 SCALE LABEL INFO'!$A$2:$A$65,0))),"not found"),IF(G532="not found","not found",IF(G532="","","ditto"))))</f>
        <v/>
      </c>
      <c r="H533" s="775" t="str">
        <f>IF($A533="","",IF(NOT($A533=$A532),IFERROR(IF(INDEX('40-15 SCALE LABEL INFO'!K$2:K$65,MATCH($A533,'40-15 SCALE LABEL INFO'!$A$2:$A$65,0))="","",INDEX('40-15 SCALE LABEL INFO'!K$2:K$65,MATCH($A533,'40-15 SCALE LABEL INFO'!$A$2:$A$65,0))),"not found"),IF(H532="not found","not found",IF(H532="","","ditto"))))</f>
        <v/>
      </c>
    </row>
    <row r="534" spans="1:8" x14ac:dyDescent="0.25">
      <c r="A534" s="770"/>
      <c r="B534" s="770"/>
      <c r="C534" s="770"/>
      <c r="D534" s="770"/>
      <c r="E534" s="778"/>
      <c r="F534" s="781" t="str">
        <f>IF($A534="","",IF(NOT($A534=$A533),IFERROR(IF(INDEX('40-15 SCALE LABEL INFO'!I$2:I$65,MATCH($A534,'40-15 SCALE LABEL INFO'!$A$2:$A$65,0))="","",INDEX('40-15 SCALE LABEL INFO'!I$2:I$65,MATCH($A534,'40-15 SCALE LABEL INFO'!$A$2:$A$65,0))),"not found"),IF(F533="not found","not found",IF(F533="","","ditto"))))</f>
        <v/>
      </c>
      <c r="G534" s="782" t="str">
        <f>IF($A534="","",IF(NOT($A534=$A533),IFERROR(IF(INDEX('40-15 SCALE LABEL INFO'!J$2:J$65,MATCH($A534,'40-15 SCALE LABEL INFO'!$A$2:$A$65,0))="","",INDEX('40-15 SCALE LABEL INFO'!J$2:J$65,MATCH($A534,'40-15 SCALE LABEL INFO'!$A$2:$A$65,0))),"not found"),IF(G533="not found","not found",IF(G533="","","ditto"))))</f>
        <v/>
      </c>
      <c r="H534" s="775" t="str">
        <f>IF($A534="","",IF(NOT($A534=$A533),IFERROR(IF(INDEX('40-15 SCALE LABEL INFO'!K$2:K$65,MATCH($A534,'40-15 SCALE LABEL INFO'!$A$2:$A$65,0))="","",INDEX('40-15 SCALE LABEL INFO'!K$2:K$65,MATCH($A534,'40-15 SCALE LABEL INFO'!$A$2:$A$65,0))),"not found"),IF(H533="not found","not found",IF(H533="","","ditto"))))</f>
        <v/>
      </c>
    </row>
    <row r="535" spans="1:8" x14ac:dyDescent="0.25">
      <c r="A535" s="770"/>
      <c r="B535" s="770"/>
      <c r="C535" s="770"/>
      <c r="D535" s="770"/>
      <c r="E535" s="778"/>
      <c r="F535" s="781" t="str">
        <f>IF($A535="","",IF(NOT($A535=$A534),IFERROR(IF(INDEX('40-15 SCALE LABEL INFO'!I$2:I$65,MATCH($A535,'40-15 SCALE LABEL INFO'!$A$2:$A$65,0))="","",INDEX('40-15 SCALE LABEL INFO'!I$2:I$65,MATCH($A535,'40-15 SCALE LABEL INFO'!$A$2:$A$65,0))),"not found"),IF(F534="not found","not found",IF(F534="","","ditto"))))</f>
        <v/>
      </c>
      <c r="G535" s="782" t="str">
        <f>IF($A535="","",IF(NOT($A535=$A534),IFERROR(IF(INDEX('40-15 SCALE LABEL INFO'!J$2:J$65,MATCH($A535,'40-15 SCALE LABEL INFO'!$A$2:$A$65,0))="","",INDEX('40-15 SCALE LABEL INFO'!J$2:J$65,MATCH($A535,'40-15 SCALE LABEL INFO'!$A$2:$A$65,0))),"not found"),IF(G534="not found","not found",IF(G534="","","ditto"))))</f>
        <v/>
      </c>
      <c r="H535" s="775" t="str">
        <f>IF($A535="","",IF(NOT($A535=$A534),IFERROR(IF(INDEX('40-15 SCALE LABEL INFO'!K$2:K$65,MATCH($A535,'40-15 SCALE LABEL INFO'!$A$2:$A$65,0))="","",INDEX('40-15 SCALE LABEL INFO'!K$2:K$65,MATCH($A535,'40-15 SCALE LABEL INFO'!$A$2:$A$65,0))),"not found"),IF(H534="not found","not found",IF(H534="","","ditto"))))</f>
        <v/>
      </c>
    </row>
    <row r="536" spans="1:8" x14ac:dyDescent="0.25">
      <c r="A536" s="770"/>
      <c r="B536" s="770"/>
      <c r="C536" s="770"/>
      <c r="D536" s="770"/>
      <c r="E536" s="778"/>
      <c r="F536" s="781" t="str">
        <f>IF($A536="","",IF(NOT($A536=$A535),IFERROR(IF(INDEX('40-15 SCALE LABEL INFO'!I$2:I$65,MATCH($A536,'40-15 SCALE LABEL INFO'!$A$2:$A$65,0))="","",INDEX('40-15 SCALE LABEL INFO'!I$2:I$65,MATCH($A536,'40-15 SCALE LABEL INFO'!$A$2:$A$65,0))),"not found"),IF(F535="not found","not found",IF(F535="","","ditto"))))</f>
        <v/>
      </c>
      <c r="G536" s="782" t="str">
        <f>IF($A536="","",IF(NOT($A536=$A535),IFERROR(IF(INDEX('40-15 SCALE LABEL INFO'!J$2:J$65,MATCH($A536,'40-15 SCALE LABEL INFO'!$A$2:$A$65,0))="","",INDEX('40-15 SCALE LABEL INFO'!J$2:J$65,MATCH($A536,'40-15 SCALE LABEL INFO'!$A$2:$A$65,0))),"not found"),IF(G535="not found","not found",IF(G535="","","ditto"))))</f>
        <v/>
      </c>
      <c r="H536" s="775" t="str">
        <f>IF($A536="","",IF(NOT($A536=$A535),IFERROR(IF(INDEX('40-15 SCALE LABEL INFO'!K$2:K$65,MATCH($A536,'40-15 SCALE LABEL INFO'!$A$2:$A$65,0))="","",INDEX('40-15 SCALE LABEL INFO'!K$2:K$65,MATCH($A536,'40-15 SCALE LABEL INFO'!$A$2:$A$65,0))),"not found"),IF(H535="not found","not found",IF(H535="","","ditto"))))</f>
        <v/>
      </c>
    </row>
    <row r="537" spans="1:8" x14ac:dyDescent="0.25">
      <c r="A537" s="770"/>
      <c r="B537" s="770"/>
      <c r="C537" s="770"/>
      <c r="D537" s="770"/>
      <c r="E537" s="778"/>
      <c r="F537" s="781" t="str">
        <f>IF($A537="","",IF(NOT($A537=$A536),IFERROR(IF(INDEX('40-15 SCALE LABEL INFO'!I$2:I$65,MATCH($A537,'40-15 SCALE LABEL INFO'!$A$2:$A$65,0))="","",INDEX('40-15 SCALE LABEL INFO'!I$2:I$65,MATCH($A537,'40-15 SCALE LABEL INFO'!$A$2:$A$65,0))),"not found"),IF(F536="not found","not found",IF(F536="","","ditto"))))</f>
        <v/>
      </c>
      <c r="G537" s="782" t="str">
        <f>IF($A537="","",IF(NOT($A537=$A536),IFERROR(IF(INDEX('40-15 SCALE LABEL INFO'!J$2:J$65,MATCH($A537,'40-15 SCALE LABEL INFO'!$A$2:$A$65,0))="","",INDEX('40-15 SCALE LABEL INFO'!J$2:J$65,MATCH($A537,'40-15 SCALE LABEL INFO'!$A$2:$A$65,0))),"not found"),IF(G536="not found","not found",IF(G536="","","ditto"))))</f>
        <v/>
      </c>
      <c r="H537" s="775" t="str">
        <f>IF($A537="","",IF(NOT($A537=$A536),IFERROR(IF(INDEX('40-15 SCALE LABEL INFO'!K$2:K$65,MATCH($A537,'40-15 SCALE LABEL INFO'!$A$2:$A$65,0))="","",INDEX('40-15 SCALE LABEL INFO'!K$2:K$65,MATCH($A537,'40-15 SCALE LABEL INFO'!$A$2:$A$65,0))),"not found"),IF(H536="not found","not found",IF(H536="","","ditto"))))</f>
        <v/>
      </c>
    </row>
    <row r="538" spans="1:8" x14ac:dyDescent="0.25">
      <c r="A538" s="770"/>
      <c r="B538" s="770"/>
      <c r="C538" s="770"/>
      <c r="D538" s="770"/>
      <c r="E538" s="778"/>
      <c r="F538" s="781" t="str">
        <f>IF($A538="","",IF(NOT($A538=$A537),IFERROR(IF(INDEX('40-15 SCALE LABEL INFO'!I$2:I$65,MATCH($A538,'40-15 SCALE LABEL INFO'!$A$2:$A$65,0))="","",INDEX('40-15 SCALE LABEL INFO'!I$2:I$65,MATCH($A538,'40-15 SCALE LABEL INFO'!$A$2:$A$65,0))),"not found"),IF(F537="not found","not found",IF(F537="","","ditto"))))</f>
        <v/>
      </c>
      <c r="G538" s="782" t="str">
        <f>IF($A538="","",IF(NOT($A538=$A537),IFERROR(IF(INDEX('40-15 SCALE LABEL INFO'!J$2:J$65,MATCH($A538,'40-15 SCALE LABEL INFO'!$A$2:$A$65,0))="","",INDEX('40-15 SCALE LABEL INFO'!J$2:J$65,MATCH($A538,'40-15 SCALE LABEL INFO'!$A$2:$A$65,0))),"not found"),IF(G537="not found","not found",IF(G537="","","ditto"))))</f>
        <v/>
      </c>
      <c r="H538" s="775" t="str">
        <f>IF($A538="","",IF(NOT($A538=$A537),IFERROR(IF(INDEX('40-15 SCALE LABEL INFO'!K$2:K$65,MATCH($A538,'40-15 SCALE LABEL INFO'!$A$2:$A$65,0))="","",INDEX('40-15 SCALE LABEL INFO'!K$2:K$65,MATCH($A538,'40-15 SCALE LABEL INFO'!$A$2:$A$65,0))),"not found"),IF(H537="not found","not found",IF(H537="","","ditto"))))</f>
        <v/>
      </c>
    </row>
    <row r="539" spans="1:8" x14ac:dyDescent="0.25">
      <c r="A539" s="770"/>
      <c r="B539" s="770"/>
      <c r="C539" s="770"/>
      <c r="D539" s="770"/>
      <c r="E539" s="778"/>
      <c r="F539" s="781" t="str">
        <f>IF($A539="","",IF(NOT($A539=$A538),IFERROR(IF(INDEX('40-15 SCALE LABEL INFO'!I$2:I$65,MATCH($A539,'40-15 SCALE LABEL INFO'!$A$2:$A$65,0))="","",INDEX('40-15 SCALE LABEL INFO'!I$2:I$65,MATCH($A539,'40-15 SCALE LABEL INFO'!$A$2:$A$65,0))),"not found"),IF(F538="not found","not found",IF(F538="","","ditto"))))</f>
        <v/>
      </c>
      <c r="G539" s="782" t="str">
        <f>IF($A539="","",IF(NOT($A539=$A538),IFERROR(IF(INDEX('40-15 SCALE LABEL INFO'!J$2:J$65,MATCH($A539,'40-15 SCALE LABEL INFO'!$A$2:$A$65,0))="","",INDEX('40-15 SCALE LABEL INFO'!J$2:J$65,MATCH($A539,'40-15 SCALE LABEL INFO'!$A$2:$A$65,0))),"not found"),IF(G538="not found","not found",IF(G538="","","ditto"))))</f>
        <v/>
      </c>
      <c r="H539" s="775" t="str">
        <f>IF($A539="","",IF(NOT($A539=$A538),IFERROR(IF(INDEX('40-15 SCALE LABEL INFO'!K$2:K$65,MATCH($A539,'40-15 SCALE LABEL INFO'!$A$2:$A$65,0))="","",INDEX('40-15 SCALE LABEL INFO'!K$2:K$65,MATCH($A539,'40-15 SCALE LABEL INFO'!$A$2:$A$65,0))),"not found"),IF(H538="not found","not found",IF(H538="","","ditto"))))</f>
        <v/>
      </c>
    </row>
    <row r="540" spans="1:8" x14ac:dyDescent="0.25">
      <c r="A540" s="770"/>
      <c r="B540" s="770"/>
      <c r="C540" s="770"/>
      <c r="D540" s="770"/>
      <c r="E540" s="778"/>
      <c r="F540" s="781" t="str">
        <f>IF($A540="","",IF(NOT($A540=$A539),IFERROR(IF(INDEX('40-15 SCALE LABEL INFO'!I$2:I$65,MATCH($A540,'40-15 SCALE LABEL INFO'!$A$2:$A$65,0))="","",INDEX('40-15 SCALE LABEL INFO'!I$2:I$65,MATCH($A540,'40-15 SCALE LABEL INFO'!$A$2:$A$65,0))),"not found"),IF(F539="not found","not found",IF(F539="","","ditto"))))</f>
        <v/>
      </c>
      <c r="G540" s="782" t="str">
        <f>IF($A540="","",IF(NOT($A540=$A539),IFERROR(IF(INDEX('40-15 SCALE LABEL INFO'!J$2:J$65,MATCH($A540,'40-15 SCALE LABEL INFO'!$A$2:$A$65,0))="","",INDEX('40-15 SCALE LABEL INFO'!J$2:J$65,MATCH($A540,'40-15 SCALE LABEL INFO'!$A$2:$A$65,0))),"not found"),IF(G539="not found","not found",IF(G539="","","ditto"))))</f>
        <v/>
      </c>
      <c r="H540" s="775" t="str">
        <f>IF($A540="","",IF(NOT($A540=$A539),IFERROR(IF(INDEX('40-15 SCALE LABEL INFO'!K$2:K$65,MATCH($A540,'40-15 SCALE LABEL INFO'!$A$2:$A$65,0))="","",INDEX('40-15 SCALE LABEL INFO'!K$2:K$65,MATCH($A540,'40-15 SCALE LABEL INFO'!$A$2:$A$65,0))),"not found"),IF(H539="not found","not found",IF(H539="","","ditto"))))</f>
        <v/>
      </c>
    </row>
    <row r="541" spans="1:8" x14ac:dyDescent="0.25">
      <c r="A541" s="770"/>
      <c r="B541" s="770"/>
      <c r="C541" s="770"/>
      <c r="D541" s="770"/>
      <c r="E541" s="778"/>
      <c r="F541" s="781" t="str">
        <f>IF($A541="","",IF(NOT($A541=$A540),IFERROR(IF(INDEX('40-15 SCALE LABEL INFO'!I$2:I$65,MATCH($A541,'40-15 SCALE LABEL INFO'!$A$2:$A$65,0))="","",INDEX('40-15 SCALE LABEL INFO'!I$2:I$65,MATCH($A541,'40-15 SCALE LABEL INFO'!$A$2:$A$65,0))),"not found"),IF(F540="not found","not found",IF(F540="","","ditto"))))</f>
        <v/>
      </c>
      <c r="G541" s="782" t="str">
        <f>IF($A541="","",IF(NOT($A541=$A540),IFERROR(IF(INDEX('40-15 SCALE LABEL INFO'!J$2:J$65,MATCH($A541,'40-15 SCALE LABEL INFO'!$A$2:$A$65,0))="","",INDEX('40-15 SCALE LABEL INFO'!J$2:J$65,MATCH($A541,'40-15 SCALE LABEL INFO'!$A$2:$A$65,0))),"not found"),IF(G540="not found","not found",IF(G540="","","ditto"))))</f>
        <v/>
      </c>
      <c r="H541" s="775" t="str">
        <f>IF($A541="","",IF(NOT($A541=$A540),IFERROR(IF(INDEX('40-15 SCALE LABEL INFO'!K$2:K$65,MATCH($A541,'40-15 SCALE LABEL INFO'!$A$2:$A$65,0))="","",INDEX('40-15 SCALE LABEL INFO'!K$2:K$65,MATCH($A541,'40-15 SCALE LABEL INFO'!$A$2:$A$65,0))),"not found"),IF(H540="not found","not found",IF(H540="","","ditto"))))</f>
        <v/>
      </c>
    </row>
    <row r="542" spans="1:8" x14ac:dyDescent="0.25">
      <c r="A542" s="770"/>
      <c r="B542" s="770"/>
      <c r="C542" s="770"/>
      <c r="D542" s="770"/>
      <c r="E542" s="778"/>
      <c r="F542" s="781" t="str">
        <f>IF($A542="","",IF(NOT($A542=$A541),IFERROR(IF(INDEX('40-15 SCALE LABEL INFO'!I$2:I$65,MATCH($A542,'40-15 SCALE LABEL INFO'!$A$2:$A$65,0))="","",INDEX('40-15 SCALE LABEL INFO'!I$2:I$65,MATCH($A542,'40-15 SCALE LABEL INFO'!$A$2:$A$65,0))),"not found"),IF(F541="not found","not found",IF(F541="","","ditto"))))</f>
        <v/>
      </c>
      <c r="G542" s="782" t="str">
        <f>IF($A542="","",IF(NOT($A542=$A541),IFERROR(IF(INDEX('40-15 SCALE LABEL INFO'!J$2:J$65,MATCH($A542,'40-15 SCALE LABEL INFO'!$A$2:$A$65,0))="","",INDEX('40-15 SCALE LABEL INFO'!J$2:J$65,MATCH($A542,'40-15 SCALE LABEL INFO'!$A$2:$A$65,0))),"not found"),IF(G541="not found","not found",IF(G541="","","ditto"))))</f>
        <v/>
      </c>
      <c r="H542" s="775" t="str">
        <f>IF($A542="","",IF(NOT($A542=$A541),IFERROR(IF(INDEX('40-15 SCALE LABEL INFO'!K$2:K$65,MATCH($A542,'40-15 SCALE LABEL INFO'!$A$2:$A$65,0))="","",INDEX('40-15 SCALE LABEL INFO'!K$2:K$65,MATCH($A542,'40-15 SCALE LABEL INFO'!$A$2:$A$65,0))),"not found"),IF(H541="not found","not found",IF(H541="","","ditto"))))</f>
        <v/>
      </c>
    </row>
    <row r="543" spans="1:8" x14ac:dyDescent="0.25">
      <c r="A543" s="770"/>
      <c r="B543" s="770"/>
      <c r="C543" s="770"/>
      <c r="D543" s="770"/>
      <c r="E543" s="778"/>
      <c r="F543" s="781" t="str">
        <f>IF($A543="","",IF(NOT($A543=$A542),IFERROR(IF(INDEX('40-15 SCALE LABEL INFO'!I$2:I$65,MATCH($A543,'40-15 SCALE LABEL INFO'!$A$2:$A$65,0))="","",INDEX('40-15 SCALE LABEL INFO'!I$2:I$65,MATCH($A543,'40-15 SCALE LABEL INFO'!$A$2:$A$65,0))),"not found"),IF(F542="not found","not found",IF(F542="","","ditto"))))</f>
        <v/>
      </c>
      <c r="G543" s="782" t="str">
        <f>IF($A543="","",IF(NOT($A543=$A542),IFERROR(IF(INDEX('40-15 SCALE LABEL INFO'!J$2:J$65,MATCH($A543,'40-15 SCALE LABEL INFO'!$A$2:$A$65,0))="","",INDEX('40-15 SCALE LABEL INFO'!J$2:J$65,MATCH($A543,'40-15 SCALE LABEL INFO'!$A$2:$A$65,0))),"not found"),IF(G542="not found","not found",IF(G542="","","ditto"))))</f>
        <v/>
      </c>
      <c r="H543" s="775" t="str">
        <f>IF($A543="","",IF(NOT($A543=$A542),IFERROR(IF(INDEX('40-15 SCALE LABEL INFO'!K$2:K$65,MATCH($A543,'40-15 SCALE LABEL INFO'!$A$2:$A$65,0))="","",INDEX('40-15 SCALE LABEL INFO'!K$2:K$65,MATCH($A543,'40-15 SCALE LABEL INFO'!$A$2:$A$65,0))),"not found"),IF(H542="not found","not found",IF(H542="","","ditto"))))</f>
        <v/>
      </c>
    </row>
    <row r="544" spans="1:8" x14ac:dyDescent="0.25">
      <c r="A544" s="770"/>
      <c r="B544" s="770"/>
      <c r="C544" s="770"/>
      <c r="D544" s="770"/>
      <c r="E544" s="778"/>
      <c r="F544" s="781" t="str">
        <f>IF($A544="","",IF(NOT($A544=$A543),IFERROR(IF(INDEX('40-15 SCALE LABEL INFO'!I$2:I$65,MATCH($A544,'40-15 SCALE LABEL INFO'!$A$2:$A$65,0))="","",INDEX('40-15 SCALE LABEL INFO'!I$2:I$65,MATCH($A544,'40-15 SCALE LABEL INFO'!$A$2:$A$65,0))),"not found"),IF(F543="not found","not found",IF(F543="","","ditto"))))</f>
        <v/>
      </c>
      <c r="G544" s="782" t="str">
        <f>IF($A544="","",IF(NOT($A544=$A543),IFERROR(IF(INDEX('40-15 SCALE LABEL INFO'!J$2:J$65,MATCH($A544,'40-15 SCALE LABEL INFO'!$A$2:$A$65,0))="","",INDEX('40-15 SCALE LABEL INFO'!J$2:J$65,MATCH($A544,'40-15 SCALE LABEL INFO'!$A$2:$A$65,0))),"not found"),IF(G543="not found","not found",IF(G543="","","ditto"))))</f>
        <v/>
      </c>
      <c r="H544" s="775" t="str">
        <f>IF($A544="","",IF(NOT($A544=$A543),IFERROR(IF(INDEX('40-15 SCALE LABEL INFO'!K$2:K$65,MATCH($A544,'40-15 SCALE LABEL INFO'!$A$2:$A$65,0))="","",INDEX('40-15 SCALE LABEL INFO'!K$2:K$65,MATCH($A544,'40-15 SCALE LABEL INFO'!$A$2:$A$65,0))),"not found"),IF(H543="not found","not found",IF(H543="","","ditto"))))</f>
        <v/>
      </c>
    </row>
    <row r="545" spans="1:8" x14ac:dyDescent="0.25">
      <c r="A545" s="770"/>
      <c r="B545" s="770"/>
      <c r="C545" s="770"/>
      <c r="D545" s="770"/>
      <c r="E545" s="778"/>
      <c r="F545" s="781" t="str">
        <f>IF($A545="","",IF(NOT($A545=$A544),IFERROR(IF(INDEX('40-15 SCALE LABEL INFO'!I$2:I$65,MATCH($A545,'40-15 SCALE LABEL INFO'!$A$2:$A$65,0))="","",INDEX('40-15 SCALE LABEL INFO'!I$2:I$65,MATCH($A545,'40-15 SCALE LABEL INFO'!$A$2:$A$65,0))),"not found"),IF(F544="not found","not found",IF(F544="","","ditto"))))</f>
        <v/>
      </c>
      <c r="G545" s="782" t="str">
        <f>IF($A545="","",IF(NOT($A545=$A544),IFERROR(IF(INDEX('40-15 SCALE LABEL INFO'!J$2:J$65,MATCH($A545,'40-15 SCALE LABEL INFO'!$A$2:$A$65,0))="","",INDEX('40-15 SCALE LABEL INFO'!J$2:J$65,MATCH($A545,'40-15 SCALE LABEL INFO'!$A$2:$A$65,0))),"not found"),IF(G544="not found","not found",IF(G544="","","ditto"))))</f>
        <v/>
      </c>
      <c r="H545" s="775" t="str">
        <f>IF($A545="","",IF(NOT($A545=$A544),IFERROR(IF(INDEX('40-15 SCALE LABEL INFO'!K$2:K$65,MATCH($A545,'40-15 SCALE LABEL INFO'!$A$2:$A$65,0))="","",INDEX('40-15 SCALE LABEL INFO'!K$2:K$65,MATCH($A545,'40-15 SCALE LABEL INFO'!$A$2:$A$65,0))),"not found"),IF(H544="not found","not found",IF(H544="","","ditto"))))</f>
        <v/>
      </c>
    </row>
    <row r="546" spans="1:8" x14ac:dyDescent="0.25">
      <c r="A546" s="770"/>
      <c r="B546" s="770"/>
      <c r="C546" s="770"/>
      <c r="D546" s="770"/>
      <c r="E546" s="778"/>
      <c r="F546" s="781" t="str">
        <f>IF($A546="","",IF(NOT($A546=$A545),IFERROR(IF(INDEX('40-15 SCALE LABEL INFO'!I$2:I$65,MATCH($A546,'40-15 SCALE LABEL INFO'!$A$2:$A$65,0))="","",INDEX('40-15 SCALE LABEL INFO'!I$2:I$65,MATCH($A546,'40-15 SCALE LABEL INFO'!$A$2:$A$65,0))),"not found"),IF(F545="not found","not found",IF(F545="","","ditto"))))</f>
        <v/>
      </c>
      <c r="G546" s="782" t="str">
        <f>IF($A546="","",IF(NOT($A546=$A545),IFERROR(IF(INDEX('40-15 SCALE LABEL INFO'!J$2:J$65,MATCH($A546,'40-15 SCALE LABEL INFO'!$A$2:$A$65,0))="","",INDEX('40-15 SCALE LABEL INFO'!J$2:J$65,MATCH($A546,'40-15 SCALE LABEL INFO'!$A$2:$A$65,0))),"not found"),IF(G545="not found","not found",IF(G545="","","ditto"))))</f>
        <v/>
      </c>
      <c r="H546" s="775" t="str">
        <f>IF($A546="","",IF(NOT($A546=$A545),IFERROR(IF(INDEX('40-15 SCALE LABEL INFO'!K$2:K$65,MATCH($A546,'40-15 SCALE LABEL INFO'!$A$2:$A$65,0))="","",INDEX('40-15 SCALE LABEL INFO'!K$2:K$65,MATCH($A546,'40-15 SCALE LABEL INFO'!$A$2:$A$65,0))),"not found"),IF(H545="not found","not found",IF(H545="","","ditto"))))</f>
        <v/>
      </c>
    </row>
    <row r="547" spans="1:8" x14ac:dyDescent="0.25">
      <c r="A547" s="770"/>
      <c r="B547" s="770"/>
      <c r="C547" s="770"/>
      <c r="D547" s="770"/>
      <c r="E547" s="778"/>
      <c r="F547" s="781" t="str">
        <f>IF($A547="","",IF(NOT($A547=$A546),IFERROR(IF(INDEX('40-15 SCALE LABEL INFO'!I$2:I$65,MATCH($A547,'40-15 SCALE LABEL INFO'!$A$2:$A$65,0))="","",INDEX('40-15 SCALE LABEL INFO'!I$2:I$65,MATCH($A547,'40-15 SCALE LABEL INFO'!$A$2:$A$65,0))),"not found"),IF(F546="not found","not found",IF(F546="","","ditto"))))</f>
        <v/>
      </c>
      <c r="G547" s="782" t="str">
        <f>IF($A547="","",IF(NOT($A547=$A546),IFERROR(IF(INDEX('40-15 SCALE LABEL INFO'!J$2:J$65,MATCH($A547,'40-15 SCALE LABEL INFO'!$A$2:$A$65,0))="","",INDEX('40-15 SCALE LABEL INFO'!J$2:J$65,MATCH($A547,'40-15 SCALE LABEL INFO'!$A$2:$A$65,0))),"not found"),IF(G546="not found","not found",IF(G546="","","ditto"))))</f>
        <v/>
      </c>
      <c r="H547" s="775" t="str">
        <f>IF($A547="","",IF(NOT($A547=$A546),IFERROR(IF(INDEX('40-15 SCALE LABEL INFO'!K$2:K$65,MATCH($A547,'40-15 SCALE LABEL INFO'!$A$2:$A$65,0))="","",INDEX('40-15 SCALE LABEL INFO'!K$2:K$65,MATCH($A547,'40-15 SCALE LABEL INFO'!$A$2:$A$65,0))),"not found"),IF(H546="not found","not found",IF(H546="","","ditto"))))</f>
        <v/>
      </c>
    </row>
    <row r="548" spans="1:8" x14ac:dyDescent="0.25">
      <c r="A548" s="770"/>
      <c r="B548" s="770"/>
      <c r="C548" s="770"/>
      <c r="D548" s="770"/>
      <c r="E548" s="778"/>
      <c r="F548" s="781" t="str">
        <f>IF($A548="","",IF(NOT($A548=$A547),IFERROR(IF(INDEX('40-15 SCALE LABEL INFO'!I$2:I$65,MATCH($A548,'40-15 SCALE LABEL INFO'!$A$2:$A$65,0))="","",INDEX('40-15 SCALE LABEL INFO'!I$2:I$65,MATCH($A548,'40-15 SCALE LABEL INFO'!$A$2:$A$65,0))),"not found"),IF(F547="not found","not found",IF(F547="","","ditto"))))</f>
        <v/>
      </c>
      <c r="G548" s="782" t="str">
        <f>IF($A548="","",IF(NOT($A548=$A547),IFERROR(IF(INDEX('40-15 SCALE LABEL INFO'!J$2:J$65,MATCH($A548,'40-15 SCALE LABEL INFO'!$A$2:$A$65,0))="","",INDEX('40-15 SCALE LABEL INFO'!J$2:J$65,MATCH($A548,'40-15 SCALE LABEL INFO'!$A$2:$A$65,0))),"not found"),IF(G547="not found","not found",IF(G547="","","ditto"))))</f>
        <v/>
      </c>
      <c r="H548" s="775" t="str">
        <f>IF($A548="","",IF(NOT($A548=$A547),IFERROR(IF(INDEX('40-15 SCALE LABEL INFO'!K$2:K$65,MATCH($A548,'40-15 SCALE LABEL INFO'!$A$2:$A$65,0))="","",INDEX('40-15 SCALE LABEL INFO'!K$2:K$65,MATCH($A548,'40-15 SCALE LABEL INFO'!$A$2:$A$65,0))),"not found"),IF(H547="not found","not found",IF(H547="","","ditto"))))</f>
        <v/>
      </c>
    </row>
    <row r="549" spans="1:8" x14ac:dyDescent="0.25">
      <c r="A549" s="770"/>
      <c r="B549" s="770"/>
      <c r="C549" s="770"/>
      <c r="D549" s="770"/>
      <c r="E549" s="778"/>
      <c r="F549" s="781" t="str">
        <f>IF($A549="","",IF(NOT($A549=$A548),IFERROR(IF(INDEX('40-15 SCALE LABEL INFO'!I$2:I$65,MATCH($A549,'40-15 SCALE LABEL INFO'!$A$2:$A$65,0))="","",INDEX('40-15 SCALE LABEL INFO'!I$2:I$65,MATCH($A549,'40-15 SCALE LABEL INFO'!$A$2:$A$65,0))),"not found"),IF(F548="not found","not found",IF(F548="","","ditto"))))</f>
        <v/>
      </c>
      <c r="G549" s="782" t="str">
        <f>IF($A549="","",IF(NOT($A549=$A548),IFERROR(IF(INDEX('40-15 SCALE LABEL INFO'!J$2:J$65,MATCH($A549,'40-15 SCALE LABEL INFO'!$A$2:$A$65,0))="","",INDEX('40-15 SCALE LABEL INFO'!J$2:J$65,MATCH($A549,'40-15 SCALE LABEL INFO'!$A$2:$A$65,0))),"not found"),IF(G548="not found","not found",IF(G548="","","ditto"))))</f>
        <v/>
      </c>
      <c r="H549" s="775" t="str">
        <f>IF($A549="","",IF(NOT($A549=$A548),IFERROR(IF(INDEX('40-15 SCALE LABEL INFO'!K$2:K$65,MATCH($A549,'40-15 SCALE LABEL INFO'!$A$2:$A$65,0))="","",INDEX('40-15 SCALE LABEL INFO'!K$2:K$65,MATCH($A549,'40-15 SCALE LABEL INFO'!$A$2:$A$65,0))),"not found"),IF(H548="not found","not found",IF(H548="","","ditto"))))</f>
        <v/>
      </c>
    </row>
    <row r="550" spans="1:8" x14ac:dyDescent="0.25">
      <c r="A550" s="770"/>
      <c r="B550" s="770"/>
      <c r="C550" s="770"/>
      <c r="D550" s="770"/>
      <c r="E550" s="778"/>
      <c r="F550" s="781" t="str">
        <f>IF($A550="","",IF(NOT($A550=$A549),IFERROR(IF(INDEX('40-15 SCALE LABEL INFO'!I$2:I$65,MATCH($A550,'40-15 SCALE LABEL INFO'!$A$2:$A$65,0))="","",INDEX('40-15 SCALE LABEL INFO'!I$2:I$65,MATCH($A550,'40-15 SCALE LABEL INFO'!$A$2:$A$65,0))),"not found"),IF(F549="not found","not found",IF(F549="","","ditto"))))</f>
        <v/>
      </c>
      <c r="G550" s="782" t="str">
        <f>IF($A550="","",IF(NOT($A550=$A549),IFERROR(IF(INDEX('40-15 SCALE LABEL INFO'!J$2:J$65,MATCH($A550,'40-15 SCALE LABEL INFO'!$A$2:$A$65,0))="","",INDEX('40-15 SCALE LABEL INFO'!J$2:J$65,MATCH($A550,'40-15 SCALE LABEL INFO'!$A$2:$A$65,0))),"not found"),IF(G549="not found","not found",IF(G549="","","ditto"))))</f>
        <v/>
      </c>
      <c r="H550" s="775" t="str">
        <f>IF($A550="","",IF(NOT($A550=$A549),IFERROR(IF(INDEX('40-15 SCALE LABEL INFO'!K$2:K$65,MATCH($A550,'40-15 SCALE LABEL INFO'!$A$2:$A$65,0))="","",INDEX('40-15 SCALE LABEL INFO'!K$2:K$65,MATCH($A550,'40-15 SCALE LABEL INFO'!$A$2:$A$65,0))),"not found"),IF(H549="not found","not found",IF(H549="","","ditto"))))</f>
        <v/>
      </c>
    </row>
    <row r="551" spans="1:8" x14ac:dyDescent="0.25">
      <c r="A551" s="770"/>
      <c r="B551" s="770"/>
      <c r="C551" s="770"/>
      <c r="D551" s="770"/>
      <c r="E551" s="778"/>
      <c r="F551" s="781" t="str">
        <f>IF($A551="","",IF(NOT($A551=$A550),IFERROR(IF(INDEX('40-15 SCALE LABEL INFO'!I$2:I$65,MATCH($A551,'40-15 SCALE LABEL INFO'!$A$2:$A$65,0))="","",INDEX('40-15 SCALE LABEL INFO'!I$2:I$65,MATCH($A551,'40-15 SCALE LABEL INFO'!$A$2:$A$65,0))),"not found"),IF(F550="not found","not found",IF(F550="","","ditto"))))</f>
        <v/>
      </c>
      <c r="G551" s="782" t="str">
        <f>IF($A551="","",IF(NOT($A551=$A550),IFERROR(IF(INDEX('40-15 SCALE LABEL INFO'!J$2:J$65,MATCH($A551,'40-15 SCALE LABEL INFO'!$A$2:$A$65,0))="","",INDEX('40-15 SCALE LABEL INFO'!J$2:J$65,MATCH($A551,'40-15 SCALE LABEL INFO'!$A$2:$A$65,0))),"not found"),IF(G550="not found","not found",IF(G550="","","ditto"))))</f>
        <v/>
      </c>
      <c r="H551" s="775" t="str">
        <f>IF($A551="","",IF(NOT($A551=$A550),IFERROR(IF(INDEX('40-15 SCALE LABEL INFO'!K$2:K$65,MATCH($A551,'40-15 SCALE LABEL INFO'!$A$2:$A$65,0))="","",INDEX('40-15 SCALE LABEL INFO'!K$2:K$65,MATCH($A551,'40-15 SCALE LABEL INFO'!$A$2:$A$65,0))),"not found"),IF(H550="not found","not found",IF(H550="","","ditto"))))</f>
        <v/>
      </c>
    </row>
    <row r="552" spans="1:8" x14ac:dyDescent="0.25">
      <c r="A552" s="770"/>
      <c r="B552" s="770"/>
      <c r="C552" s="770"/>
      <c r="D552" s="770"/>
      <c r="E552" s="778"/>
      <c r="F552" s="781" t="str">
        <f>IF($A552="","",IF(NOT($A552=$A551),IFERROR(IF(INDEX('40-15 SCALE LABEL INFO'!I$2:I$65,MATCH($A552,'40-15 SCALE LABEL INFO'!$A$2:$A$65,0))="","",INDEX('40-15 SCALE LABEL INFO'!I$2:I$65,MATCH($A552,'40-15 SCALE LABEL INFO'!$A$2:$A$65,0))),"not found"),IF(F551="not found","not found",IF(F551="","","ditto"))))</f>
        <v/>
      </c>
      <c r="G552" s="782" t="str">
        <f>IF($A552="","",IF(NOT($A552=$A551),IFERROR(IF(INDEX('40-15 SCALE LABEL INFO'!J$2:J$65,MATCH($A552,'40-15 SCALE LABEL INFO'!$A$2:$A$65,0))="","",INDEX('40-15 SCALE LABEL INFO'!J$2:J$65,MATCH($A552,'40-15 SCALE LABEL INFO'!$A$2:$A$65,0))),"not found"),IF(G551="not found","not found",IF(G551="","","ditto"))))</f>
        <v/>
      </c>
      <c r="H552" s="775" t="str">
        <f>IF($A552="","",IF(NOT($A552=$A551),IFERROR(IF(INDEX('40-15 SCALE LABEL INFO'!K$2:K$65,MATCH($A552,'40-15 SCALE LABEL INFO'!$A$2:$A$65,0))="","",INDEX('40-15 SCALE LABEL INFO'!K$2:K$65,MATCH($A552,'40-15 SCALE LABEL INFO'!$A$2:$A$65,0))),"not found"),IF(H551="not found","not found",IF(H551="","","ditto"))))</f>
        <v/>
      </c>
    </row>
    <row r="553" spans="1:8" x14ac:dyDescent="0.25">
      <c r="A553" s="770"/>
      <c r="B553" s="770"/>
      <c r="C553" s="770"/>
      <c r="D553" s="770"/>
      <c r="E553" s="778"/>
      <c r="F553" s="781" t="str">
        <f>IF($A553="","",IF(NOT($A553=$A552),IFERROR(IF(INDEX('40-15 SCALE LABEL INFO'!I$2:I$65,MATCH($A553,'40-15 SCALE LABEL INFO'!$A$2:$A$65,0))="","",INDEX('40-15 SCALE LABEL INFO'!I$2:I$65,MATCH($A553,'40-15 SCALE LABEL INFO'!$A$2:$A$65,0))),"not found"),IF(F552="not found","not found",IF(F552="","","ditto"))))</f>
        <v/>
      </c>
      <c r="G553" s="782" t="str">
        <f>IF($A553="","",IF(NOT($A553=$A552),IFERROR(IF(INDEX('40-15 SCALE LABEL INFO'!J$2:J$65,MATCH($A553,'40-15 SCALE LABEL INFO'!$A$2:$A$65,0))="","",INDEX('40-15 SCALE LABEL INFO'!J$2:J$65,MATCH($A553,'40-15 SCALE LABEL INFO'!$A$2:$A$65,0))),"not found"),IF(G552="not found","not found",IF(G552="","","ditto"))))</f>
        <v/>
      </c>
      <c r="H553" s="775" t="str">
        <f>IF($A553="","",IF(NOT($A553=$A552),IFERROR(IF(INDEX('40-15 SCALE LABEL INFO'!K$2:K$65,MATCH($A553,'40-15 SCALE LABEL INFO'!$A$2:$A$65,0))="","",INDEX('40-15 SCALE LABEL INFO'!K$2:K$65,MATCH($A553,'40-15 SCALE LABEL INFO'!$A$2:$A$65,0))),"not found"),IF(H552="not found","not found",IF(H552="","","ditto"))))</f>
        <v/>
      </c>
    </row>
    <row r="554" spans="1:8" x14ac:dyDescent="0.25">
      <c r="A554" s="770"/>
      <c r="B554" s="770"/>
      <c r="C554" s="770"/>
      <c r="D554" s="770"/>
      <c r="E554" s="778"/>
      <c r="F554" s="781" t="str">
        <f>IF($A554="","",IF(NOT($A554=$A553),IFERROR(IF(INDEX('40-15 SCALE LABEL INFO'!I$2:I$65,MATCH($A554,'40-15 SCALE LABEL INFO'!$A$2:$A$65,0))="","",INDEX('40-15 SCALE LABEL INFO'!I$2:I$65,MATCH($A554,'40-15 SCALE LABEL INFO'!$A$2:$A$65,0))),"not found"),IF(F553="not found","not found",IF(F553="","","ditto"))))</f>
        <v/>
      </c>
      <c r="G554" s="782" t="str">
        <f>IF($A554="","",IF(NOT($A554=$A553),IFERROR(IF(INDEX('40-15 SCALE LABEL INFO'!J$2:J$65,MATCH($A554,'40-15 SCALE LABEL INFO'!$A$2:$A$65,0))="","",INDEX('40-15 SCALE LABEL INFO'!J$2:J$65,MATCH($A554,'40-15 SCALE LABEL INFO'!$A$2:$A$65,0))),"not found"),IF(G553="not found","not found",IF(G553="","","ditto"))))</f>
        <v/>
      </c>
      <c r="H554" s="775" t="str">
        <f>IF($A554="","",IF(NOT($A554=$A553),IFERROR(IF(INDEX('40-15 SCALE LABEL INFO'!K$2:K$65,MATCH($A554,'40-15 SCALE LABEL INFO'!$A$2:$A$65,0))="","",INDEX('40-15 SCALE LABEL INFO'!K$2:K$65,MATCH($A554,'40-15 SCALE LABEL INFO'!$A$2:$A$65,0))),"not found"),IF(H553="not found","not found",IF(H553="","","ditto"))))</f>
        <v/>
      </c>
    </row>
    <row r="555" spans="1:8" x14ac:dyDescent="0.25">
      <c r="A555" s="770"/>
      <c r="B555" s="770"/>
      <c r="C555" s="770"/>
      <c r="D555" s="770"/>
      <c r="E555" s="778"/>
      <c r="F555" s="781" t="str">
        <f>IF($A555="","",IF(NOT($A555=$A554),IFERROR(IF(INDEX('40-15 SCALE LABEL INFO'!I$2:I$65,MATCH($A555,'40-15 SCALE LABEL INFO'!$A$2:$A$65,0))="","",INDEX('40-15 SCALE LABEL INFO'!I$2:I$65,MATCH($A555,'40-15 SCALE LABEL INFO'!$A$2:$A$65,0))),"not found"),IF(F554="not found","not found",IF(F554="","","ditto"))))</f>
        <v/>
      </c>
      <c r="G555" s="782" t="str">
        <f>IF($A555="","",IF(NOT($A555=$A554),IFERROR(IF(INDEX('40-15 SCALE LABEL INFO'!J$2:J$65,MATCH($A555,'40-15 SCALE LABEL INFO'!$A$2:$A$65,0))="","",INDEX('40-15 SCALE LABEL INFO'!J$2:J$65,MATCH($A555,'40-15 SCALE LABEL INFO'!$A$2:$A$65,0))),"not found"),IF(G554="not found","not found",IF(G554="","","ditto"))))</f>
        <v/>
      </c>
      <c r="H555" s="775" t="str">
        <f>IF($A555="","",IF(NOT($A555=$A554),IFERROR(IF(INDEX('40-15 SCALE LABEL INFO'!K$2:K$65,MATCH($A555,'40-15 SCALE LABEL INFO'!$A$2:$A$65,0))="","",INDEX('40-15 SCALE LABEL INFO'!K$2:K$65,MATCH($A555,'40-15 SCALE LABEL INFO'!$A$2:$A$65,0))),"not found"),IF(H554="not found","not found",IF(H554="","","ditto"))))</f>
        <v/>
      </c>
    </row>
    <row r="556" spans="1:8" x14ac:dyDescent="0.25">
      <c r="A556" s="770"/>
      <c r="B556" s="770"/>
      <c r="C556" s="770"/>
      <c r="D556" s="770"/>
      <c r="E556" s="778"/>
      <c r="F556" s="781" t="str">
        <f>IF($A556="","",IF(NOT($A556=$A555),IFERROR(IF(INDEX('40-15 SCALE LABEL INFO'!I$2:I$65,MATCH($A556,'40-15 SCALE LABEL INFO'!$A$2:$A$65,0))="","",INDEX('40-15 SCALE LABEL INFO'!I$2:I$65,MATCH($A556,'40-15 SCALE LABEL INFO'!$A$2:$A$65,0))),"not found"),IF(F555="not found","not found",IF(F555="","","ditto"))))</f>
        <v/>
      </c>
      <c r="G556" s="782" t="str">
        <f>IF($A556="","",IF(NOT($A556=$A555),IFERROR(IF(INDEX('40-15 SCALE LABEL INFO'!J$2:J$65,MATCH($A556,'40-15 SCALE LABEL INFO'!$A$2:$A$65,0))="","",INDEX('40-15 SCALE LABEL INFO'!J$2:J$65,MATCH($A556,'40-15 SCALE LABEL INFO'!$A$2:$A$65,0))),"not found"),IF(G555="not found","not found",IF(G555="","","ditto"))))</f>
        <v/>
      </c>
      <c r="H556" s="775" t="str">
        <f>IF($A556="","",IF(NOT($A556=$A555),IFERROR(IF(INDEX('40-15 SCALE LABEL INFO'!K$2:K$65,MATCH($A556,'40-15 SCALE LABEL INFO'!$A$2:$A$65,0))="","",INDEX('40-15 SCALE LABEL INFO'!K$2:K$65,MATCH($A556,'40-15 SCALE LABEL INFO'!$A$2:$A$65,0))),"not found"),IF(H555="not found","not found",IF(H555="","","ditto"))))</f>
        <v/>
      </c>
    </row>
    <row r="557" spans="1:8" x14ac:dyDescent="0.25">
      <c r="A557" s="770"/>
      <c r="B557" s="770"/>
      <c r="C557" s="770"/>
      <c r="D557" s="770"/>
      <c r="E557" s="778"/>
      <c r="F557" s="781" t="str">
        <f>IF($A557="","",IF(NOT($A557=$A556),IFERROR(IF(INDEX('40-15 SCALE LABEL INFO'!I$2:I$65,MATCH($A557,'40-15 SCALE LABEL INFO'!$A$2:$A$65,0))="","",INDEX('40-15 SCALE LABEL INFO'!I$2:I$65,MATCH($A557,'40-15 SCALE LABEL INFO'!$A$2:$A$65,0))),"not found"),IF(F556="not found","not found",IF(F556="","","ditto"))))</f>
        <v/>
      </c>
      <c r="G557" s="782" t="str">
        <f>IF($A557="","",IF(NOT($A557=$A556),IFERROR(IF(INDEX('40-15 SCALE LABEL INFO'!J$2:J$65,MATCH($A557,'40-15 SCALE LABEL INFO'!$A$2:$A$65,0))="","",INDEX('40-15 SCALE LABEL INFO'!J$2:J$65,MATCH($A557,'40-15 SCALE LABEL INFO'!$A$2:$A$65,0))),"not found"),IF(G556="not found","not found",IF(G556="","","ditto"))))</f>
        <v/>
      </c>
      <c r="H557" s="775" t="str">
        <f>IF($A557="","",IF(NOT($A557=$A556),IFERROR(IF(INDEX('40-15 SCALE LABEL INFO'!K$2:K$65,MATCH($A557,'40-15 SCALE LABEL INFO'!$A$2:$A$65,0))="","",INDEX('40-15 SCALE LABEL INFO'!K$2:K$65,MATCH($A557,'40-15 SCALE LABEL INFO'!$A$2:$A$65,0))),"not found"),IF(H556="not found","not found",IF(H556="","","ditto"))))</f>
        <v/>
      </c>
    </row>
    <row r="558" spans="1:8" x14ac:dyDescent="0.25">
      <c r="A558" s="770"/>
      <c r="B558" s="770"/>
      <c r="C558" s="770"/>
      <c r="D558" s="770"/>
      <c r="E558" s="778"/>
      <c r="F558" s="781" t="str">
        <f>IF($A558="","",IF(NOT($A558=$A557),IFERROR(IF(INDEX('40-15 SCALE LABEL INFO'!I$2:I$65,MATCH($A558,'40-15 SCALE LABEL INFO'!$A$2:$A$65,0))="","",INDEX('40-15 SCALE LABEL INFO'!I$2:I$65,MATCH($A558,'40-15 SCALE LABEL INFO'!$A$2:$A$65,0))),"not found"),IF(F557="not found","not found",IF(F557="","","ditto"))))</f>
        <v/>
      </c>
      <c r="G558" s="782" t="str">
        <f>IF($A558="","",IF(NOT($A558=$A557),IFERROR(IF(INDEX('40-15 SCALE LABEL INFO'!J$2:J$65,MATCH($A558,'40-15 SCALE LABEL INFO'!$A$2:$A$65,0))="","",INDEX('40-15 SCALE LABEL INFO'!J$2:J$65,MATCH($A558,'40-15 SCALE LABEL INFO'!$A$2:$A$65,0))),"not found"),IF(G557="not found","not found",IF(G557="","","ditto"))))</f>
        <v/>
      </c>
      <c r="H558" s="775" t="str">
        <f>IF($A558="","",IF(NOT($A558=$A557),IFERROR(IF(INDEX('40-15 SCALE LABEL INFO'!K$2:K$65,MATCH($A558,'40-15 SCALE LABEL INFO'!$A$2:$A$65,0))="","",INDEX('40-15 SCALE LABEL INFO'!K$2:K$65,MATCH($A558,'40-15 SCALE LABEL INFO'!$A$2:$A$65,0))),"not found"),IF(H557="not found","not found",IF(H557="","","ditto"))))</f>
        <v/>
      </c>
    </row>
    <row r="559" spans="1:8" x14ac:dyDescent="0.25">
      <c r="A559" s="770"/>
      <c r="B559" s="770"/>
      <c r="C559" s="770"/>
      <c r="D559" s="770"/>
      <c r="E559" s="778"/>
      <c r="F559" s="781" t="str">
        <f>IF($A559="","",IF(NOT($A559=$A558),IFERROR(IF(INDEX('40-15 SCALE LABEL INFO'!I$2:I$65,MATCH($A559,'40-15 SCALE LABEL INFO'!$A$2:$A$65,0))="","",INDEX('40-15 SCALE LABEL INFO'!I$2:I$65,MATCH($A559,'40-15 SCALE LABEL INFO'!$A$2:$A$65,0))),"not found"),IF(F558="not found","not found",IF(F558="","","ditto"))))</f>
        <v/>
      </c>
      <c r="G559" s="782" t="str">
        <f>IF($A559="","",IF(NOT($A559=$A558),IFERROR(IF(INDEX('40-15 SCALE LABEL INFO'!J$2:J$65,MATCH($A559,'40-15 SCALE LABEL INFO'!$A$2:$A$65,0))="","",INDEX('40-15 SCALE LABEL INFO'!J$2:J$65,MATCH($A559,'40-15 SCALE LABEL INFO'!$A$2:$A$65,0))),"not found"),IF(G558="not found","not found",IF(G558="","","ditto"))))</f>
        <v/>
      </c>
      <c r="H559" s="775" t="str">
        <f>IF($A559="","",IF(NOT($A559=$A558),IFERROR(IF(INDEX('40-15 SCALE LABEL INFO'!K$2:K$65,MATCH($A559,'40-15 SCALE LABEL INFO'!$A$2:$A$65,0))="","",INDEX('40-15 SCALE LABEL INFO'!K$2:K$65,MATCH($A559,'40-15 SCALE LABEL INFO'!$A$2:$A$65,0))),"not found"),IF(H558="not found","not found",IF(H558="","","ditto"))))</f>
        <v/>
      </c>
    </row>
    <row r="560" spans="1:8" x14ac:dyDescent="0.25">
      <c r="A560" s="770"/>
      <c r="B560" s="770"/>
      <c r="C560" s="770"/>
      <c r="D560" s="770"/>
      <c r="E560" s="778"/>
      <c r="F560" s="781" t="str">
        <f>IF($A560="","",IF(NOT($A560=$A559),IFERROR(IF(INDEX('40-15 SCALE LABEL INFO'!I$2:I$65,MATCH($A560,'40-15 SCALE LABEL INFO'!$A$2:$A$65,0))="","",INDEX('40-15 SCALE LABEL INFO'!I$2:I$65,MATCH($A560,'40-15 SCALE LABEL INFO'!$A$2:$A$65,0))),"not found"),IF(F559="not found","not found",IF(F559="","","ditto"))))</f>
        <v/>
      </c>
      <c r="G560" s="782" t="str">
        <f>IF($A560="","",IF(NOT($A560=$A559),IFERROR(IF(INDEX('40-15 SCALE LABEL INFO'!J$2:J$65,MATCH($A560,'40-15 SCALE LABEL INFO'!$A$2:$A$65,0))="","",INDEX('40-15 SCALE LABEL INFO'!J$2:J$65,MATCH($A560,'40-15 SCALE LABEL INFO'!$A$2:$A$65,0))),"not found"),IF(G559="not found","not found",IF(G559="","","ditto"))))</f>
        <v/>
      </c>
      <c r="H560" s="775" t="str">
        <f>IF($A560="","",IF(NOT($A560=$A559),IFERROR(IF(INDEX('40-15 SCALE LABEL INFO'!K$2:K$65,MATCH($A560,'40-15 SCALE LABEL INFO'!$A$2:$A$65,0))="","",INDEX('40-15 SCALE LABEL INFO'!K$2:K$65,MATCH($A560,'40-15 SCALE LABEL INFO'!$A$2:$A$65,0))),"not found"),IF(H559="not found","not found",IF(H559="","","ditto"))))</f>
        <v/>
      </c>
    </row>
    <row r="561" spans="1:8" x14ac:dyDescent="0.25">
      <c r="A561" s="770"/>
      <c r="B561" s="770"/>
      <c r="C561" s="770"/>
      <c r="D561" s="770"/>
      <c r="E561" s="778"/>
      <c r="F561" s="781" t="str">
        <f>IF($A561="","",IF(NOT($A561=$A560),IFERROR(IF(INDEX('40-15 SCALE LABEL INFO'!I$2:I$65,MATCH($A561,'40-15 SCALE LABEL INFO'!$A$2:$A$65,0))="","",INDEX('40-15 SCALE LABEL INFO'!I$2:I$65,MATCH($A561,'40-15 SCALE LABEL INFO'!$A$2:$A$65,0))),"not found"),IF(F560="not found","not found",IF(F560="","","ditto"))))</f>
        <v/>
      </c>
      <c r="G561" s="782" t="str">
        <f>IF($A561="","",IF(NOT($A561=$A560),IFERROR(IF(INDEX('40-15 SCALE LABEL INFO'!J$2:J$65,MATCH($A561,'40-15 SCALE LABEL INFO'!$A$2:$A$65,0))="","",INDEX('40-15 SCALE LABEL INFO'!J$2:J$65,MATCH($A561,'40-15 SCALE LABEL INFO'!$A$2:$A$65,0))),"not found"),IF(G560="not found","not found",IF(G560="","","ditto"))))</f>
        <v/>
      </c>
      <c r="H561" s="775" t="str">
        <f>IF($A561="","",IF(NOT($A561=$A560),IFERROR(IF(INDEX('40-15 SCALE LABEL INFO'!K$2:K$65,MATCH($A561,'40-15 SCALE LABEL INFO'!$A$2:$A$65,0))="","",INDEX('40-15 SCALE LABEL INFO'!K$2:K$65,MATCH($A561,'40-15 SCALE LABEL INFO'!$A$2:$A$65,0))),"not found"),IF(H560="not found","not found",IF(H560="","","ditto"))))</f>
        <v/>
      </c>
    </row>
    <row r="562" spans="1:8" x14ac:dyDescent="0.25">
      <c r="A562" s="770"/>
      <c r="B562" s="770"/>
      <c r="C562" s="770"/>
      <c r="D562" s="770"/>
      <c r="E562" s="778"/>
      <c r="F562" s="781" t="str">
        <f>IF($A562="","",IF(NOT($A562=$A561),IFERROR(IF(INDEX('40-15 SCALE LABEL INFO'!I$2:I$65,MATCH($A562,'40-15 SCALE LABEL INFO'!$A$2:$A$65,0))="","",INDEX('40-15 SCALE LABEL INFO'!I$2:I$65,MATCH($A562,'40-15 SCALE LABEL INFO'!$A$2:$A$65,0))),"not found"),IF(F561="not found","not found",IF(F561="","","ditto"))))</f>
        <v/>
      </c>
      <c r="G562" s="782" t="str">
        <f>IF($A562="","",IF(NOT($A562=$A561),IFERROR(IF(INDEX('40-15 SCALE LABEL INFO'!J$2:J$65,MATCH($A562,'40-15 SCALE LABEL INFO'!$A$2:$A$65,0))="","",INDEX('40-15 SCALE LABEL INFO'!J$2:J$65,MATCH($A562,'40-15 SCALE LABEL INFO'!$A$2:$A$65,0))),"not found"),IF(G561="not found","not found",IF(G561="","","ditto"))))</f>
        <v/>
      </c>
      <c r="H562" s="775" t="str">
        <f>IF($A562="","",IF(NOT($A562=$A561),IFERROR(IF(INDEX('40-15 SCALE LABEL INFO'!K$2:K$65,MATCH($A562,'40-15 SCALE LABEL INFO'!$A$2:$A$65,0))="","",INDEX('40-15 SCALE LABEL INFO'!K$2:K$65,MATCH($A562,'40-15 SCALE LABEL INFO'!$A$2:$A$65,0))),"not found"),IF(H561="not found","not found",IF(H561="","","ditto"))))</f>
        <v/>
      </c>
    </row>
    <row r="563" spans="1:8" x14ac:dyDescent="0.25">
      <c r="A563" s="770"/>
      <c r="B563" s="770"/>
      <c r="C563" s="770"/>
      <c r="D563" s="770"/>
      <c r="E563" s="778"/>
      <c r="F563" s="781" t="str">
        <f>IF($A563="","",IF(NOT($A563=$A562),IFERROR(IF(INDEX('40-15 SCALE LABEL INFO'!I$2:I$65,MATCH($A563,'40-15 SCALE LABEL INFO'!$A$2:$A$65,0))="","",INDEX('40-15 SCALE LABEL INFO'!I$2:I$65,MATCH($A563,'40-15 SCALE LABEL INFO'!$A$2:$A$65,0))),"not found"),IF(F562="not found","not found",IF(F562="","","ditto"))))</f>
        <v/>
      </c>
      <c r="G563" s="782" t="str">
        <f>IF($A563="","",IF(NOT($A563=$A562),IFERROR(IF(INDEX('40-15 SCALE LABEL INFO'!J$2:J$65,MATCH($A563,'40-15 SCALE LABEL INFO'!$A$2:$A$65,0))="","",INDEX('40-15 SCALE LABEL INFO'!J$2:J$65,MATCH($A563,'40-15 SCALE LABEL INFO'!$A$2:$A$65,0))),"not found"),IF(G562="not found","not found",IF(G562="","","ditto"))))</f>
        <v/>
      </c>
      <c r="H563" s="775" t="str">
        <f>IF($A563="","",IF(NOT($A563=$A562),IFERROR(IF(INDEX('40-15 SCALE LABEL INFO'!K$2:K$65,MATCH($A563,'40-15 SCALE LABEL INFO'!$A$2:$A$65,0))="","",INDEX('40-15 SCALE LABEL INFO'!K$2:K$65,MATCH($A563,'40-15 SCALE LABEL INFO'!$A$2:$A$65,0))),"not found"),IF(H562="not found","not found",IF(H562="","","ditto"))))</f>
        <v/>
      </c>
    </row>
    <row r="564" spans="1:8" x14ac:dyDescent="0.25">
      <c r="A564" s="770"/>
      <c r="B564" s="770"/>
      <c r="C564" s="770"/>
      <c r="D564" s="770"/>
      <c r="E564" s="778"/>
      <c r="F564" s="781" t="str">
        <f>IF($A564="","",IF(NOT($A564=$A563),IFERROR(IF(INDEX('40-15 SCALE LABEL INFO'!I$2:I$65,MATCH($A564,'40-15 SCALE LABEL INFO'!$A$2:$A$65,0))="","",INDEX('40-15 SCALE LABEL INFO'!I$2:I$65,MATCH($A564,'40-15 SCALE LABEL INFO'!$A$2:$A$65,0))),"not found"),IF(F563="not found","not found",IF(F563="","","ditto"))))</f>
        <v/>
      </c>
      <c r="G564" s="782" t="str">
        <f>IF($A564="","",IF(NOT($A564=$A563),IFERROR(IF(INDEX('40-15 SCALE LABEL INFO'!J$2:J$65,MATCH($A564,'40-15 SCALE LABEL INFO'!$A$2:$A$65,0))="","",INDEX('40-15 SCALE LABEL INFO'!J$2:J$65,MATCH($A564,'40-15 SCALE LABEL INFO'!$A$2:$A$65,0))),"not found"),IF(G563="not found","not found",IF(G563="","","ditto"))))</f>
        <v/>
      </c>
      <c r="H564" s="775" t="str">
        <f>IF($A564="","",IF(NOT($A564=$A563),IFERROR(IF(INDEX('40-15 SCALE LABEL INFO'!K$2:K$65,MATCH($A564,'40-15 SCALE LABEL INFO'!$A$2:$A$65,0))="","",INDEX('40-15 SCALE LABEL INFO'!K$2:K$65,MATCH($A564,'40-15 SCALE LABEL INFO'!$A$2:$A$65,0))),"not found"),IF(H563="not found","not found",IF(H563="","","ditto"))))</f>
        <v/>
      </c>
    </row>
    <row r="565" spans="1:8" x14ac:dyDescent="0.25">
      <c r="A565" s="770"/>
      <c r="B565" s="770"/>
      <c r="C565" s="770"/>
      <c r="D565" s="770"/>
      <c r="E565" s="778"/>
      <c r="F565" s="781" t="str">
        <f>IF($A565="","",IF(NOT($A565=$A564),IFERROR(IF(INDEX('40-15 SCALE LABEL INFO'!I$2:I$65,MATCH($A565,'40-15 SCALE LABEL INFO'!$A$2:$A$65,0))="","",INDEX('40-15 SCALE LABEL INFO'!I$2:I$65,MATCH($A565,'40-15 SCALE LABEL INFO'!$A$2:$A$65,0))),"not found"),IF(F564="not found","not found",IF(F564="","","ditto"))))</f>
        <v/>
      </c>
      <c r="G565" s="782" t="str">
        <f>IF($A565="","",IF(NOT($A565=$A564),IFERROR(IF(INDEX('40-15 SCALE LABEL INFO'!J$2:J$65,MATCH($A565,'40-15 SCALE LABEL INFO'!$A$2:$A$65,0))="","",INDEX('40-15 SCALE LABEL INFO'!J$2:J$65,MATCH($A565,'40-15 SCALE LABEL INFO'!$A$2:$A$65,0))),"not found"),IF(G564="not found","not found",IF(G564="","","ditto"))))</f>
        <v/>
      </c>
      <c r="H565" s="775" t="str">
        <f>IF($A565="","",IF(NOT($A565=$A564),IFERROR(IF(INDEX('40-15 SCALE LABEL INFO'!K$2:K$65,MATCH($A565,'40-15 SCALE LABEL INFO'!$A$2:$A$65,0))="","",INDEX('40-15 SCALE LABEL INFO'!K$2:K$65,MATCH($A565,'40-15 SCALE LABEL INFO'!$A$2:$A$65,0))),"not found"),IF(H564="not found","not found",IF(H564="","","ditto"))))</f>
        <v/>
      </c>
    </row>
    <row r="566" spans="1:8" x14ac:dyDescent="0.25">
      <c r="A566" s="770"/>
      <c r="B566" s="770"/>
      <c r="C566" s="770"/>
      <c r="D566" s="770"/>
      <c r="E566" s="778"/>
      <c r="F566" s="781" t="str">
        <f>IF($A566="","",IF(NOT($A566=$A565),IFERROR(IF(INDEX('40-15 SCALE LABEL INFO'!I$2:I$65,MATCH($A566,'40-15 SCALE LABEL INFO'!$A$2:$A$65,0))="","",INDEX('40-15 SCALE LABEL INFO'!I$2:I$65,MATCH($A566,'40-15 SCALE LABEL INFO'!$A$2:$A$65,0))),"not found"),IF(F565="not found","not found",IF(F565="","","ditto"))))</f>
        <v/>
      </c>
      <c r="G566" s="782" t="str">
        <f>IF($A566="","",IF(NOT($A566=$A565),IFERROR(IF(INDEX('40-15 SCALE LABEL INFO'!J$2:J$65,MATCH($A566,'40-15 SCALE LABEL INFO'!$A$2:$A$65,0))="","",INDEX('40-15 SCALE LABEL INFO'!J$2:J$65,MATCH($A566,'40-15 SCALE LABEL INFO'!$A$2:$A$65,0))),"not found"),IF(G565="not found","not found",IF(G565="","","ditto"))))</f>
        <v/>
      </c>
      <c r="H566" s="775" t="str">
        <f>IF($A566="","",IF(NOT($A566=$A565),IFERROR(IF(INDEX('40-15 SCALE LABEL INFO'!K$2:K$65,MATCH($A566,'40-15 SCALE LABEL INFO'!$A$2:$A$65,0))="","",INDEX('40-15 SCALE LABEL INFO'!K$2:K$65,MATCH($A566,'40-15 SCALE LABEL INFO'!$A$2:$A$65,0))),"not found"),IF(H565="not found","not found",IF(H565="","","ditto"))))</f>
        <v/>
      </c>
    </row>
    <row r="567" spans="1:8" x14ac:dyDescent="0.25">
      <c r="A567" s="770"/>
      <c r="B567" s="770"/>
      <c r="C567" s="770"/>
      <c r="D567" s="770"/>
      <c r="E567" s="778"/>
      <c r="F567" s="781" t="str">
        <f>IF($A567="","",IF(NOT($A567=$A566),IFERROR(IF(INDEX('40-15 SCALE LABEL INFO'!I$2:I$65,MATCH($A567,'40-15 SCALE LABEL INFO'!$A$2:$A$65,0))="","",INDEX('40-15 SCALE LABEL INFO'!I$2:I$65,MATCH($A567,'40-15 SCALE LABEL INFO'!$A$2:$A$65,0))),"not found"),IF(F566="not found","not found",IF(F566="","","ditto"))))</f>
        <v/>
      </c>
      <c r="G567" s="782" t="str">
        <f>IF($A567="","",IF(NOT($A567=$A566),IFERROR(IF(INDEX('40-15 SCALE LABEL INFO'!J$2:J$65,MATCH($A567,'40-15 SCALE LABEL INFO'!$A$2:$A$65,0))="","",INDEX('40-15 SCALE LABEL INFO'!J$2:J$65,MATCH($A567,'40-15 SCALE LABEL INFO'!$A$2:$A$65,0))),"not found"),IF(G566="not found","not found",IF(G566="","","ditto"))))</f>
        <v/>
      </c>
      <c r="H567" s="775" t="str">
        <f>IF($A567="","",IF(NOT($A567=$A566),IFERROR(IF(INDEX('40-15 SCALE LABEL INFO'!K$2:K$65,MATCH($A567,'40-15 SCALE LABEL INFO'!$A$2:$A$65,0))="","",INDEX('40-15 SCALE LABEL INFO'!K$2:K$65,MATCH($A567,'40-15 SCALE LABEL INFO'!$A$2:$A$65,0))),"not found"),IF(H566="not found","not found",IF(H566="","","ditto"))))</f>
        <v/>
      </c>
    </row>
    <row r="568" spans="1:8" x14ac:dyDescent="0.25">
      <c r="A568" s="770"/>
      <c r="B568" s="770"/>
      <c r="C568" s="770"/>
      <c r="D568" s="770"/>
      <c r="E568" s="778"/>
      <c r="F568" s="781" t="str">
        <f>IF($A568="","",IF(NOT($A568=$A567),IFERROR(IF(INDEX('40-15 SCALE LABEL INFO'!I$2:I$65,MATCH($A568,'40-15 SCALE LABEL INFO'!$A$2:$A$65,0))="","",INDEX('40-15 SCALE LABEL INFO'!I$2:I$65,MATCH($A568,'40-15 SCALE LABEL INFO'!$A$2:$A$65,0))),"not found"),IF(F567="not found","not found",IF(F567="","","ditto"))))</f>
        <v/>
      </c>
      <c r="G568" s="782" t="str">
        <f>IF($A568="","",IF(NOT($A568=$A567),IFERROR(IF(INDEX('40-15 SCALE LABEL INFO'!J$2:J$65,MATCH($A568,'40-15 SCALE LABEL INFO'!$A$2:$A$65,0))="","",INDEX('40-15 SCALE LABEL INFO'!J$2:J$65,MATCH($A568,'40-15 SCALE LABEL INFO'!$A$2:$A$65,0))),"not found"),IF(G567="not found","not found",IF(G567="","","ditto"))))</f>
        <v/>
      </c>
      <c r="H568" s="775" t="str">
        <f>IF($A568="","",IF(NOT($A568=$A567),IFERROR(IF(INDEX('40-15 SCALE LABEL INFO'!K$2:K$65,MATCH($A568,'40-15 SCALE LABEL INFO'!$A$2:$A$65,0))="","",INDEX('40-15 SCALE LABEL INFO'!K$2:K$65,MATCH($A568,'40-15 SCALE LABEL INFO'!$A$2:$A$65,0))),"not found"),IF(H567="not found","not found",IF(H567="","","ditto"))))</f>
        <v/>
      </c>
    </row>
    <row r="569" spans="1:8" x14ac:dyDescent="0.25">
      <c r="A569" s="770"/>
      <c r="B569" s="770"/>
      <c r="C569" s="770"/>
      <c r="D569" s="770"/>
      <c r="E569" s="778"/>
      <c r="F569" s="781" t="str">
        <f>IF($A569="","",IF(NOT($A569=$A568),IFERROR(IF(INDEX('40-15 SCALE LABEL INFO'!I$2:I$65,MATCH($A569,'40-15 SCALE LABEL INFO'!$A$2:$A$65,0))="","",INDEX('40-15 SCALE LABEL INFO'!I$2:I$65,MATCH($A569,'40-15 SCALE LABEL INFO'!$A$2:$A$65,0))),"not found"),IF(F568="not found","not found",IF(F568="","","ditto"))))</f>
        <v/>
      </c>
      <c r="G569" s="782" t="str">
        <f>IF($A569="","",IF(NOT($A569=$A568),IFERROR(IF(INDEX('40-15 SCALE LABEL INFO'!J$2:J$65,MATCH($A569,'40-15 SCALE LABEL INFO'!$A$2:$A$65,0))="","",INDEX('40-15 SCALE LABEL INFO'!J$2:J$65,MATCH($A569,'40-15 SCALE LABEL INFO'!$A$2:$A$65,0))),"not found"),IF(G568="not found","not found",IF(G568="","","ditto"))))</f>
        <v/>
      </c>
      <c r="H569" s="775" t="str">
        <f>IF($A569="","",IF(NOT($A569=$A568),IFERROR(IF(INDEX('40-15 SCALE LABEL INFO'!K$2:K$65,MATCH($A569,'40-15 SCALE LABEL INFO'!$A$2:$A$65,0))="","",INDEX('40-15 SCALE LABEL INFO'!K$2:K$65,MATCH($A569,'40-15 SCALE LABEL INFO'!$A$2:$A$65,0))),"not found"),IF(H568="not found","not found",IF(H568="","","ditto"))))</f>
        <v/>
      </c>
    </row>
    <row r="570" spans="1:8" x14ac:dyDescent="0.25">
      <c r="A570" s="770"/>
      <c r="B570" s="770"/>
      <c r="C570" s="770"/>
      <c r="D570" s="770"/>
      <c r="E570" s="778"/>
      <c r="F570" s="781" t="str">
        <f>IF($A570="","",IF(NOT($A570=$A569),IFERROR(IF(INDEX('40-15 SCALE LABEL INFO'!I$2:I$65,MATCH($A570,'40-15 SCALE LABEL INFO'!$A$2:$A$65,0))="","",INDEX('40-15 SCALE LABEL INFO'!I$2:I$65,MATCH($A570,'40-15 SCALE LABEL INFO'!$A$2:$A$65,0))),"not found"),IF(F569="not found","not found",IF(F569="","","ditto"))))</f>
        <v/>
      </c>
      <c r="G570" s="782" t="str">
        <f>IF($A570="","",IF(NOT($A570=$A569),IFERROR(IF(INDEX('40-15 SCALE LABEL INFO'!J$2:J$65,MATCH($A570,'40-15 SCALE LABEL INFO'!$A$2:$A$65,0))="","",INDEX('40-15 SCALE LABEL INFO'!J$2:J$65,MATCH($A570,'40-15 SCALE LABEL INFO'!$A$2:$A$65,0))),"not found"),IF(G569="not found","not found",IF(G569="","","ditto"))))</f>
        <v/>
      </c>
      <c r="H570" s="775" t="str">
        <f>IF($A570="","",IF(NOT($A570=$A569),IFERROR(IF(INDEX('40-15 SCALE LABEL INFO'!K$2:K$65,MATCH($A570,'40-15 SCALE LABEL INFO'!$A$2:$A$65,0))="","",INDEX('40-15 SCALE LABEL INFO'!K$2:K$65,MATCH($A570,'40-15 SCALE LABEL INFO'!$A$2:$A$65,0))),"not found"),IF(H569="not found","not found",IF(H569="","","ditto"))))</f>
        <v/>
      </c>
    </row>
    <row r="571" spans="1:8" x14ac:dyDescent="0.25">
      <c r="A571" s="770"/>
      <c r="B571" s="770"/>
      <c r="C571" s="770"/>
      <c r="D571" s="770"/>
      <c r="E571" s="778"/>
      <c r="F571" s="781" t="str">
        <f>IF($A571="","",IF(NOT($A571=$A570),IFERROR(IF(INDEX('40-15 SCALE LABEL INFO'!I$2:I$65,MATCH($A571,'40-15 SCALE LABEL INFO'!$A$2:$A$65,0))="","",INDEX('40-15 SCALE LABEL INFO'!I$2:I$65,MATCH($A571,'40-15 SCALE LABEL INFO'!$A$2:$A$65,0))),"not found"),IF(F570="not found","not found",IF(F570="","","ditto"))))</f>
        <v/>
      </c>
      <c r="G571" s="782" t="str">
        <f>IF($A571="","",IF(NOT($A571=$A570),IFERROR(IF(INDEX('40-15 SCALE LABEL INFO'!J$2:J$65,MATCH($A571,'40-15 SCALE LABEL INFO'!$A$2:$A$65,0))="","",INDEX('40-15 SCALE LABEL INFO'!J$2:J$65,MATCH($A571,'40-15 SCALE LABEL INFO'!$A$2:$A$65,0))),"not found"),IF(G570="not found","not found",IF(G570="","","ditto"))))</f>
        <v/>
      </c>
      <c r="H571" s="775" t="str">
        <f>IF($A571="","",IF(NOT($A571=$A570),IFERROR(IF(INDEX('40-15 SCALE LABEL INFO'!K$2:K$65,MATCH($A571,'40-15 SCALE LABEL INFO'!$A$2:$A$65,0))="","",INDEX('40-15 SCALE LABEL INFO'!K$2:K$65,MATCH($A571,'40-15 SCALE LABEL INFO'!$A$2:$A$65,0))),"not found"),IF(H570="not found","not found",IF(H570="","","ditto"))))</f>
        <v/>
      </c>
    </row>
    <row r="572" spans="1:8" x14ac:dyDescent="0.25">
      <c r="A572" s="770"/>
      <c r="B572" s="770"/>
      <c r="C572" s="770"/>
      <c r="D572" s="770"/>
      <c r="E572" s="778"/>
      <c r="F572" s="781" t="str">
        <f>IF($A572="","",IF(NOT($A572=$A571),IFERROR(IF(INDEX('40-15 SCALE LABEL INFO'!I$2:I$65,MATCH($A572,'40-15 SCALE LABEL INFO'!$A$2:$A$65,0))="","",INDEX('40-15 SCALE LABEL INFO'!I$2:I$65,MATCH($A572,'40-15 SCALE LABEL INFO'!$A$2:$A$65,0))),"not found"),IF(F571="not found","not found",IF(F571="","","ditto"))))</f>
        <v/>
      </c>
      <c r="G572" s="782" t="str">
        <f>IF($A572="","",IF(NOT($A572=$A571),IFERROR(IF(INDEX('40-15 SCALE LABEL INFO'!J$2:J$65,MATCH($A572,'40-15 SCALE LABEL INFO'!$A$2:$A$65,0))="","",INDEX('40-15 SCALE LABEL INFO'!J$2:J$65,MATCH($A572,'40-15 SCALE LABEL INFO'!$A$2:$A$65,0))),"not found"),IF(G571="not found","not found",IF(G571="","","ditto"))))</f>
        <v/>
      </c>
      <c r="H572" s="775" t="str">
        <f>IF($A572="","",IF(NOT($A572=$A571),IFERROR(IF(INDEX('40-15 SCALE LABEL INFO'!K$2:K$65,MATCH($A572,'40-15 SCALE LABEL INFO'!$A$2:$A$65,0))="","",INDEX('40-15 SCALE LABEL INFO'!K$2:K$65,MATCH($A572,'40-15 SCALE LABEL INFO'!$A$2:$A$65,0))),"not found"),IF(H571="not found","not found",IF(H571="","","ditto"))))</f>
        <v/>
      </c>
    </row>
    <row r="573" spans="1:8" x14ac:dyDescent="0.25">
      <c r="A573" s="770"/>
      <c r="B573" s="770"/>
      <c r="C573" s="770"/>
      <c r="D573" s="770"/>
      <c r="E573" s="778"/>
      <c r="F573" s="781" t="str">
        <f>IF($A573="","",IF(NOT($A573=$A572),IFERROR(IF(INDEX('40-15 SCALE LABEL INFO'!I$2:I$65,MATCH($A573,'40-15 SCALE LABEL INFO'!$A$2:$A$65,0))="","",INDEX('40-15 SCALE LABEL INFO'!I$2:I$65,MATCH($A573,'40-15 SCALE LABEL INFO'!$A$2:$A$65,0))),"not found"),IF(F572="not found","not found",IF(F572="","","ditto"))))</f>
        <v/>
      </c>
      <c r="G573" s="782" t="str">
        <f>IF($A573="","",IF(NOT($A573=$A572),IFERROR(IF(INDEX('40-15 SCALE LABEL INFO'!J$2:J$65,MATCH($A573,'40-15 SCALE LABEL INFO'!$A$2:$A$65,0))="","",INDEX('40-15 SCALE LABEL INFO'!J$2:J$65,MATCH($A573,'40-15 SCALE LABEL INFO'!$A$2:$A$65,0))),"not found"),IF(G572="not found","not found",IF(G572="","","ditto"))))</f>
        <v/>
      </c>
      <c r="H573" s="775" t="str">
        <f>IF($A573="","",IF(NOT($A573=$A572),IFERROR(IF(INDEX('40-15 SCALE LABEL INFO'!K$2:K$65,MATCH($A573,'40-15 SCALE LABEL INFO'!$A$2:$A$65,0))="","",INDEX('40-15 SCALE LABEL INFO'!K$2:K$65,MATCH($A573,'40-15 SCALE LABEL INFO'!$A$2:$A$65,0))),"not found"),IF(H572="not found","not found",IF(H572="","","ditto"))))</f>
        <v/>
      </c>
    </row>
    <row r="574" spans="1:8" x14ac:dyDescent="0.25">
      <c r="A574" s="770"/>
      <c r="B574" s="770"/>
      <c r="C574" s="770"/>
      <c r="D574" s="770"/>
      <c r="E574" s="778"/>
      <c r="F574" s="781" t="str">
        <f>IF($A574="","",IF(NOT($A574=$A573),IFERROR(IF(INDEX('40-15 SCALE LABEL INFO'!I$2:I$65,MATCH($A574,'40-15 SCALE LABEL INFO'!$A$2:$A$65,0))="","",INDEX('40-15 SCALE LABEL INFO'!I$2:I$65,MATCH($A574,'40-15 SCALE LABEL INFO'!$A$2:$A$65,0))),"not found"),IF(F573="not found","not found",IF(F573="","","ditto"))))</f>
        <v/>
      </c>
      <c r="G574" s="782" t="str">
        <f>IF($A574="","",IF(NOT($A574=$A573),IFERROR(IF(INDEX('40-15 SCALE LABEL INFO'!J$2:J$65,MATCH($A574,'40-15 SCALE LABEL INFO'!$A$2:$A$65,0))="","",INDEX('40-15 SCALE LABEL INFO'!J$2:J$65,MATCH($A574,'40-15 SCALE LABEL INFO'!$A$2:$A$65,0))),"not found"),IF(G573="not found","not found",IF(G573="","","ditto"))))</f>
        <v/>
      </c>
      <c r="H574" s="775" t="str">
        <f>IF($A574="","",IF(NOT($A574=$A573),IFERROR(IF(INDEX('40-15 SCALE LABEL INFO'!K$2:K$65,MATCH($A574,'40-15 SCALE LABEL INFO'!$A$2:$A$65,0))="","",INDEX('40-15 SCALE LABEL INFO'!K$2:K$65,MATCH($A574,'40-15 SCALE LABEL INFO'!$A$2:$A$65,0))),"not found"),IF(H573="not found","not found",IF(H573="","","ditto"))))</f>
        <v/>
      </c>
    </row>
    <row r="575" spans="1:8" x14ac:dyDescent="0.25">
      <c r="A575" s="770"/>
      <c r="B575" s="770"/>
      <c r="C575" s="770"/>
      <c r="D575" s="770"/>
      <c r="E575" s="778"/>
      <c r="F575" s="781" t="str">
        <f>IF($A575="","",IF(NOT($A575=$A574),IFERROR(IF(INDEX('40-15 SCALE LABEL INFO'!I$2:I$65,MATCH($A575,'40-15 SCALE LABEL INFO'!$A$2:$A$65,0))="","",INDEX('40-15 SCALE LABEL INFO'!I$2:I$65,MATCH($A575,'40-15 SCALE LABEL INFO'!$A$2:$A$65,0))),"not found"),IF(F574="not found","not found",IF(F574="","","ditto"))))</f>
        <v/>
      </c>
      <c r="G575" s="782" t="str">
        <f>IF($A575="","",IF(NOT($A575=$A574),IFERROR(IF(INDEX('40-15 SCALE LABEL INFO'!J$2:J$65,MATCH($A575,'40-15 SCALE LABEL INFO'!$A$2:$A$65,0))="","",INDEX('40-15 SCALE LABEL INFO'!J$2:J$65,MATCH($A575,'40-15 SCALE LABEL INFO'!$A$2:$A$65,0))),"not found"),IF(G574="not found","not found",IF(G574="","","ditto"))))</f>
        <v/>
      </c>
      <c r="H575" s="775" t="str">
        <f>IF($A575="","",IF(NOT($A575=$A574),IFERROR(IF(INDEX('40-15 SCALE LABEL INFO'!K$2:K$65,MATCH($A575,'40-15 SCALE LABEL INFO'!$A$2:$A$65,0))="","",INDEX('40-15 SCALE LABEL INFO'!K$2:K$65,MATCH($A575,'40-15 SCALE LABEL INFO'!$A$2:$A$65,0))),"not found"),IF(H574="not found","not found",IF(H574="","","ditto"))))</f>
        <v/>
      </c>
    </row>
    <row r="576" spans="1:8" x14ac:dyDescent="0.25">
      <c r="A576" s="770"/>
      <c r="B576" s="770"/>
      <c r="C576" s="770"/>
      <c r="D576" s="770"/>
      <c r="E576" s="778"/>
      <c r="F576" s="781" t="str">
        <f>IF($A576="","",IF(NOT($A576=$A575),IFERROR(IF(INDEX('40-15 SCALE LABEL INFO'!I$2:I$65,MATCH($A576,'40-15 SCALE LABEL INFO'!$A$2:$A$65,0))="","",INDEX('40-15 SCALE LABEL INFO'!I$2:I$65,MATCH($A576,'40-15 SCALE LABEL INFO'!$A$2:$A$65,0))),"not found"),IF(F575="not found","not found",IF(F575="","","ditto"))))</f>
        <v/>
      </c>
      <c r="G576" s="782" t="str">
        <f>IF($A576="","",IF(NOT($A576=$A575),IFERROR(IF(INDEX('40-15 SCALE LABEL INFO'!J$2:J$65,MATCH($A576,'40-15 SCALE LABEL INFO'!$A$2:$A$65,0))="","",INDEX('40-15 SCALE LABEL INFO'!J$2:J$65,MATCH($A576,'40-15 SCALE LABEL INFO'!$A$2:$A$65,0))),"not found"),IF(G575="not found","not found",IF(G575="","","ditto"))))</f>
        <v/>
      </c>
      <c r="H576" s="775" t="str">
        <f>IF($A576="","",IF(NOT($A576=$A575),IFERROR(IF(INDEX('40-15 SCALE LABEL INFO'!K$2:K$65,MATCH($A576,'40-15 SCALE LABEL INFO'!$A$2:$A$65,0))="","",INDEX('40-15 SCALE LABEL INFO'!K$2:K$65,MATCH($A576,'40-15 SCALE LABEL INFO'!$A$2:$A$65,0))),"not found"),IF(H575="not found","not found",IF(H575="","","ditto"))))</f>
        <v/>
      </c>
    </row>
    <row r="577" spans="1:8" x14ac:dyDescent="0.25">
      <c r="A577" s="770"/>
      <c r="B577" s="770"/>
      <c r="C577" s="770"/>
      <c r="D577" s="770"/>
      <c r="E577" s="778"/>
      <c r="F577" s="781" t="str">
        <f>IF($A577="","",IF(NOT($A577=$A576),IFERROR(IF(INDEX('40-15 SCALE LABEL INFO'!I$2:I$65,MATCH($A577,'40-15 SCALE LABEL INFO'!$A$2:$A$65,0))="","",INDEX('40-15 SCALE LABEL INFO'!I$2:I$65,MATCH($A577,'40-15 SCALE LABEL INFO'!$A$2:$A$65,0))),"not found"),IF(F576="not found","not found",IF(F576="","","ditto"))))</f>
        <v/>
      </c>
      <c r="G577" s="782" t="str">
        <f>IF($A577="","",IF(NOT($A577=$A576),IFERROR(IF(INDEX('40-15 SCALE LABEL INFO'!J$2:J$65,MATCH($A577,'40-15 SCALE LABEL INFO'!$A$2:$A$65,0))="","",INDEX('40-15 SCALE LABEL INFO'!J$2:J$65,MATCH($A577,'40-15 SCALE LABEL INFO'!$A$2:$A$65,0))),"not found"),IF(G576="not found","not found",IF(G576="","","ditto"))))</f>
        <v/>
      </c>
      <c r="H577" s="775" t="str">
        <f>IF($A577="","",IF(NOT($A577=$A576),IFERROR(IF(INDEX('40-15 SCALE LABEL INFO'!K$2:K$65,MATCH($A577,'40-15 SCALE LABEL INFO'!$A$2:$A$65,0))="","",INDEX('40-15 SCALE LABEL INFO'!K$2:K$65,MATCH($A577,'40-15 SCALE LABEL INFO'!$A$2:$A$65,0))),"not found"),IF(H576="not found","not found",IF(H576="","","ditto"))))</f>
        <v/>
      </c>
    </row>
    <row r="578" spans="1:8" x14ac:dyDescent="0.25">
      <c r="A578" s="770"/>
      <c r="B578" s="770"/>
      <c r="C578" s="770"/>
      <c r="D578" s="770"/>
      <c r="E578" s="778"/>
      <c r="F578" s="781" t="str">
        <f>IF($A578="","",IF(NOT($A578=$A577),IFERROR(IF(INDEX('40-15 SCALE LABEL INFO'!I$2:I$65,MATCH($A578,'40-15 SCALE LABEL INFO'!$A$2:$A$65,0))="","",INDEX('40-15 SCALE LABEL INFO'!I$2:I$65,MATCH($A578,'40-15 SCALE LABEL INFO'!$A$2:$A$65,0))),"not found"),IF(F577="not found","not found",IF(F577="","","ditto"))))</f>
        <v/>
      </c>
      <c r="G578" s="782" t="str">
        <f>IF($A578="","",IF(NOT($A578=$A577),IFERROR(IF(INDEX('40-15 SCALE LABEL INFO'!J$2:J$65,MATCH($A578,'40-15 SCALE LABEL INFO'!$A$2:$A$65,0))="","",INDEX('40-15 SCALE LABEL INFO'!J$2:J$65,MATCH($A578,'40-15 SCALE LABEL INFO'!$A$2:$A$65,0))),"not found"),IF(G577="not found","not found",IF(G577="","","ditto"))))</f>
        <v/>
      </c>
      <c r="H578" s="775" t="str">
        <f>IF($A578="","",IF(NOT($A578=$A577),IFERROR(IF(INDEX('40-15 SCALE LABEL INFO'!K$2:K$65,MATCH($A578,'40-15 SCALE LABEL INFO'!$A$2:$A$65,0))="","",INDEX('40-15 SCALE LABEL INFO'!K$2:K$65,MATCH($A578,'40-15 SCALE LABEL INFO'!$A$2:$A$65,0))),"not found"),IF(H577="not found","not found",IF(H577="","","ditto"))))</f>
        <v/>
      </c>
    </row>
    <row r="579" spans="1:8" x14ac:dyDescent="0.25">
      <c r="A579" s="770"/>
      <c r="B579" s="770"/>
      <c r="C579" s="770"/>
      <c r="D579" s="770"/>
      <c r="E579" s="778"/>
      <c r="F579" s="781" t="str">
        <f>IF($A579="","",IF(NOT($A579=$A578),IFERROR(IF(INDEX('40-15 SCALE LABEL INFO'!I$2:I$65,MATCH($A579,'40-15 SCALE LABEL INFO'!$A$2:$A$65,0))="","",INDEX('40-15 SCALE LABEL INFO'!I$2:I$65,MATCH($A579,'40-15 SCALE LABEL INFO'!$A$2:$A$65,0))),"not found"),IF(F578="not found","not found",IF(F578="","","ditto"))))</f>
        <v/>
      </c>
      <c r="G579" s="782" t="str">
        <f>IF($A579="","",IF(NOT($A579=$A578),IFERROR(IF(INDEX('40-15 SCALE LABEL INFO'!J$2:J$65,MATCH($A579,'40-15 SCALE LABEL INFO'!$A$2:$A$65,0))="","",INDEX('40-15 SCALE LABEL INFO'!J$2:J$65,MATCH($A579,'40-15 SCALE LABEL INFO'!$A$2:$A$65,0))),"not found"),IF(G578="not found","not found",IF(G578="","","ditto"))))</f>
        <v/>
      </c>
      <c r="H579" s="775" t="str">
        <f>IF($A579="","",IF(NOT($A579=$A578),IFERROR(IF(INDEX('40-15 SCALE LABEL INFO'!K$2:K$65,MATCH($A579,'40-15 SCALE LABEL INFO'!$A$2:$A$65,0))="","",INDEX('40-15 SCALE LABEL INFO'!K$2:K$65,MATCH($A579,'40-15 SCALE LABEL INFO'!$A$2:$A$65,0))),"not found"),IF(H578="not found","not found",IF(H578="","","ditto"))))</f>
        <v/>
      </c>
    </row>
    <row r="580" spans="1:8" x14ac:dyDescent="0.25">
      <c r="A580" s="770"/>
      <c r="B580" s="770"/>
      <c r="C580" s="770"/>
      <c r="D580" s="770"/>
      <c r="E580" s="778"/>
      <c r="F580" s="781" t="str">
        <f>IF($A580="","",IF(NOT($A580=$A579),IFERROR(IF(INDEX('40-15 SCALE LABEL INFO'!I$2:I$65,MATCH($A580,'40-15 SCALE LABEL INFO'!$A$2:$A$65,0))="","",INDEX('40-15 SCALE LABEL INFO'!I$2:I$65,MATCH($A580,'40-15 SCALE LABEL INFO'!$A$2:$A$65,0))),"not found"),IF(F579="not found","not found",IF(F579="","","ditto"))))</f>
        <v/>
      </c>
      <c r="G580" s="782" t="str">
        <f>IF($A580="","",IF(NOT($A580=$A579),IFERROR(IF(INDEX('40-15 SCALE LABEL INFO'!J$2:J$65,MATCH($A580,'40-15 SCALE LABEL INFO'!$A$2:$A$65,0))="","",INDEX('40-15 SCALE LABEL INFO'!J$2:J$65,MATCH($A580,'40-15 SCALE LABEL INFO'!$A$2:$A$65,0))),"not found"),IF(G579="not found","not found",IF(G579="","","ditto"))))</f>
        <v/>
      </c>
      <c r="H580" s="775" t="str">
        <f>IF($A580="","",IF(NOT($A580=$A579),IFERROR(IF(INDEX('40-15 SCALE LABEL INFO'!K$2:K$65,MATCH($A580,'40-15 SCALE LABEL INFO'!$A$2:$A$65,0))="","",INDEX('40-15 SCALE LABEL INFO'!K$2:K$65,MATCH($A580,'40-15 SCALE LABEL INFO'!$A$2:$A$65,0))),"not found"),IF(H579="not found","not found",IF(H579="","","ditto"))))</f>
        <v/>
      </c>
    </row>
    <row r="581" spans="1:8" x14ac:dyDescent="0.25">
      <c r="A581" s="770"/>
      <c r="B581" s="770"/>
      <c r="C581" s="770"/>
      <c r="D581" s="770"/>
      <c r="E581" s="778"/>
      <c r="F581" s="781" t="str">
        <f>IF($A581="","",IF(NOT($A581=$A580),IFERROR(IF(INDEX('40-15 SCALE LABEL INFO'!I$2:I$65,MATCH($A581,'40-15 SCALE LABEL INFO'!$A$2:$A$65,0))="","",INDEX('40-15 SCALE LABEL INFO'!I$2:I$65,MATCH($A581,'40-15 SCALE LABEL INFO'!$A$2:$A$65,0))),"not found"),IF(F580="not found","not found",IF(F580="","","ditto"))))</f>
        <v/>
      </c>
      <c r="G581" s="782" t="str">
        <f>IF($A581="","",IF(NOT($A581=$A580),IFERROR(IF(INDEX('40-15 SCALE LABEL INFO'!J$2:J$65,MATCH($A581,'40-15 SCALE LABEL INFO'!$A$2:$A$65,0))="","",INDEX('40-15 SCALE LABEL INFO'!J$2:J$65,MATCH($A581,'40-15 SCALE LABEL INFO'!$A$2:$A$65,0))),"not found"),IF(G580="not found","not found",IF(G580="","","ditto"))))</f>
        <v/>
      </c>
      <c r="H581" s="775" t="str">
        <f>IF($A581="","",IF(NOT($A581=$A580),IFERROR(IF(INDEX('40-15 SCALE LABEL INFO'!K$2:K$65,MATCH($A581,'40-15 SCALE LABEL INFO'!$A$2:$A$65,0))="","",INDEX('40-15 SCALE LABEL INFO'!K$2:K$65,MATCH($A581,'40-15 SCALE LABEL INFO'!$A$2:$A$65,0))),"not found"),IF(H580="not found","not found",IF(H580="","","ditto"))))</f>
        <v/>
      </c>
    </row>
    <row r="582" spans="1:8" x14ac:dyDescent="0.25">
      <c r="A582" s="770"/>
      <c r="B582" s="770"/>
      <c r="C582" s="770"/>
      <c r="D582" s="770"/>
      <c r="E582" s="778"/>
      <c r="F582" s="781" t="str">
        <f>IF($A582="","",IF(NOT($A582=$A581),IFERROR(IF(INDEX('40-15 SCALE LABEL INFO'!I$2:I$65,MATCH($A582,'40-15 SCALE LABEL INFO'!$A$2:$A$65,0))="","",INDEX('40-15 SCALE LABEL INFO'!I$2:I$65,MATCH($A582,'40-15 SCALE LABEL INFO'!$A$2:$A$65,0))),"not found"),IF(F581="not found","not found",IF(F581="","","ditto"))))</f>
        <v/>
      </c>
      <c r="G582" s="782" t="str">
        <f>IF($A582="","",IF(NOT($A582=$A581),IFERROR(IF(INDEX('40-15 SCALE LABEL INFO'!J$2:J$65,MATCH($A582,'40-15 SCALE LABEL INFO'!$A$2:$A$65,0))="","",INDEX('40-15 SCALE LABEL INFO'!J$2:J$65,MATCH($A582,'40-15 SCALE LABEL INFO'!$A$2:$A$65,0))),"not found"),IF(G581="not found","not found",IF(G581="","","ditto"))))</f>
        <v/>
      </c>
      <c r="H582" s="775" t="str">
        <f>IF($A582="","",IF(NOT($A582=$A581),IFERROR(IF(INDEX('40-15 SCALE LABEL INFO'!K$2:K$65,MATCH($A582,'40-15 SCALE LABEL INFO'!$A$2:$A$65,0))="","",INDEX('40-15 SCALE LABEL INFO'!K$2:K$65,MATCH($A582,'40-15 SCALE LABEL INFO'!$A$2:$A$65,0))),"not found"),IF(H581="not found","not found",IF(H581="","","ditto"))))</f>
        <v/>
      </c>
    </row>
    <row r="583" spans="1:8" x14ac:dyDescent="0.25">
      <c r="A583" s="770"/>
      <c r="B583" s="770"/>
      <c r="C583" s="770"/>
      <c r="D583" s="770"/>
      <c r="E583" s="778"/>
      <c r="F583" s="781" t="str">
        <f>IF($A583="","",IF(NOT($A583=$A582),IFERROR(IF(INDEX('40-15 SCALE LABEL INFO'!I$2:I$65,MATCH($A583,'40-15 SCALE LABEL INFO'!$A$2:$A$65,0))="","",INDEX('40-15 SCALE LABEL INFO'!I$2:I$65,MATCH($A583,'40-15 SCALE LABEL INFO'!$A$2:$A$65,0))),"not found"),IF(F582="not found","not found",IF(F582="","","ditto"))))</f>
        <v/>
      </c>
      <c r="G583" s="782" t="str">
        <f>IF($A583="","",IF(NOT($A583=$A582),IFERROR(IF(INDEX('40-15 SCALE LABEL INFO'!J$2:J$65,MATCH($A583,'40-15 SCALE LABEL INFO'!$A$2:$A$65,0))="","",INDEX('40-15 SCALE LABEL INFO'!J$2:J$65,MATCH($A583,'40-15 SCALE LABEL INFO'!$A$2:$A$65,0))),"not found"),IF(G582="not found","not found",IF(G582="","","ditto"))))</f>
        <v/>
      </c>
      <c r="H583" s="775" t="str">
        <f>IF($A583="","",IF(NOT($A583=$A582),IFERROR(IF(INDEX('40-15 SCALE LABEL INFO'!K$2:K$65,MATCH($A583,'40-15 SCALE LABEL INFO'!$A$2:$A$65,0))="","",INDEX('40-15 SCALE LABEL INFO'!K$2:K$65,MATCH($A583,'40-15 SCALE LABEL INFO'!$A$2:$A$65,0))),"not found"),IF(H582="not found","not found",IF(H582="","","ditto"))))</f>
        <v/>
      </c>
    </row>
    <row r="584" spans="1:8" x14ac:dyDescent="0.25">
      <c r="A584" s="770"/>
      <c r="B584" s="770"/>
      <c r="C584" s="770"/>
      <c r="D584" s="770"/>
      <c r="E584" s="778"/>
      <c r="F584" s="781" t="str">
        <f>IF($A584="","",IF(NOT($A584=$A583),IFERROR(IF(INDEX('40-15 SCALE LABEL INFO'!I$2:I$65,MATCH($A584,'40-15 SCALE LABEL INFO'!$A$2:$A$65,0))="","",INDEX('40-15 SCALE LABEL INFO'!I$2:I$65,MATCH($A584,'40-15 SCALE LABEL INFO'!$A$2:$A$65,0))),"not found"),IF(F583="not found","not found",IF(F583="","","ditto"))))</f>
        <v/>
      </c>
      <c r="G584" s="782" t="str">
        <f>IF($A584="","",IF(NOT($A584=$A583),IFERROR(IF(INDEX('40-15 SCALE LABEL INFO'!J$2:J$65,MATCH($A584,'40-15 SCALE LABEL INFO'!$A$2:$A$65,0))="","",INDEX('40-15 SCALE LABEL INFO'!J$2:J$65,MATCH($A584,'40-15 SCALE LABEL INFO'!$A$2:$A$65,0))),"not found"),IF(G583="not found","not found",IF(G583="","","ditto"))))</f>
        <v/>
      </c>
      <c r="H584" s="775" t="str">
        <f>IF($A584="","",IF(NOT($A584=$A583),IFERROR(IF(INDEX('40-15 SCALE LABEL INFO'!K$2:K$65,MATCH($A584,'40-15 SCALE LABEL INFO'!$A$2:$A$65,0))="","",INDEX('40-15 SCALE LABEL INFO'!K$2:K$65,MATCH($A584,'40-15 SCALE LABEL INFO'!$A$2:$A$65,0))),"not found"),IF(H583="not found","not found",IF(H583="","","ditto"))))</f>
        <v/>
      </c>
    </row>
    <row r="585" spans="1:8" x14ac:dyDescent="0.25">
      <c r="A585" s="770"/>
      <c r="B585" s="770"/>
      <c r="C585" s="770"/>
      <c r="D585" s="770"/>
      <c r="E585" s="778"/>
      <c r="F585" s="781" t="str">
        <f>IF($A585="","",IF(NOT($A585=$A584),IFERROR(IF(INDEX('40-15 SCALE LABEL INFO'!I$2:I$65,MATCH($A585,'40-15 SCALE LABEL INFO'!$A$2:$A$65,0))="","",INDEX('40-15 SCALE LABEL INFO'!I$2:I$65,MATCH($A585,'40-15 SCALE LABEL INFO'!$A$2:$A$65,0))),"not found"),IF(F584="not found","not found",IF(F584="","","ditto"))))</f>
        <v/>
      </c>
      <c r="G585" s="782" t="str">
        <f>IF($A585="","",IF(NOT($A585=$A584),IFERROR(IF(INDEX('40-15 SCALE LABEL INFO'!J$2:J$65,MATCH($A585,'40-15 SCALE LABEL INFO'!$A$2:$A$65,0))="","",INDEX('40-15 SCALE LABEL INFO'!J$2:J$65,MATCH($A585,'40-15 SCALE LABEL INFO'!$A$2:$A$65,0))),"not found"),IF(G584="not found","not found",IF(G584="","","ditto"))))</f>
        <v/>
      </c>
      <c r="H585" s="775" t="str">
        <f>IF($A585="","",IF(NOT($A585=$A584),IFERROR(IF(INDEX('40-15 SCALE LABEL INFO'!K$2:K$65,MATCH($A585,'40-15 SCALE LABEL INFO'!$A$2:$A$65,0))="","",INDEX('40-15 SCALE LABEL INFO'!K$2:K$65,MATCH($A585,'40-15 SCALE LABEL INFO'!$A$2:$A$65,0))),"not found"),IF(H584="not found","not found",IF(H584="","","ditto"))))</f>
        <v/>
      </c>
    </row>
    <row r="586" spans="1:8" x14ac:dyDescent="0.25">
      <c r="A586" s="770"/>
      <c r="B586" s="770"/>
      <c r="C586" s="770"/>
      <c r="D586" s="770"/>
      <c r="E586" s="778"/>
      <c r="F586" s="781" t="str">
        <f>IF($A586="","",IF(NOT($A586=$A585),IFERROR(IF(INDEX('40-15 SCALE LABEL INFO'!I$2:I$65,MATCH($A586,'40-15 SCALE LABEL INFO'!$A$2:$A$65,0))="","",INDEX('40-15 SCALE LABEL INFO'!I$2:I$65,MATCH($A586,'40-15 SCALE LABEL INFO'!$A$2:$A$65,0))),"not found"),IF(F585="not found","not found",IF(F585="","","ditto"))))</f>
        <v/>
      </c>
      <c r="G586" s="782" t="str">
        <f>IF($A586="","",IF(NOT($A586=$A585),IFERROR(IF(INDEX('40-15 SCALE LABEL INFO'!J$2:J$65,MATCH($A586,'40-15 SCALE LABEL INFO'!$A$2:$A$65,0))="","",INDEX('40-15 SCALE LABEL INFO'!J$2:J$65,MATCH($A586,'40-15 SCALE LABEL INFO'!$A$2:$A$65,0))),"not found"),IF(G585="not found","not found",IF(G585="","","ditto"))))</f>
        <v/>
      </c>
      <c r="H586" s="775" t="str">
        <f>IF($A586="","",IF(NOT($A586=$A585),IFERROR(IF(INDEX('40-15 SCALE LABEL INFO'!K$2:K$65,MATCH($A586,'40-15 SCALE LABEL INFO'!$A$2:$A$65,0))="","",INDEX('40-15 SCALE LABEL INFO'!K$2:K$65,MATCH($A586,'40-15 SCALE LABEL INFO'!$A$2:$A$65,0))),"not found"),IF(H585="not found","not found",IF(H585="","","ditto"))))</f>
        <v/>
      </c>
    </row>
    <row r="587" spans="1:8" x14ac:dyDescent="0.25">
      <c r="A587" s="770"/>
      <c r="B587" s="770"/>
      <c r="C587" s="770"/>
      <c r="D587" s="770"/>
      <c r="E587" s="778"/>
      <c r="F587" s="781" t="str">
        <f>IF($A587="","",IF(NOT($A587=$A586),IFERROR(IF(INDEX('40-15 SCALE LABEL INFO'!I$2:I$65,MATCH($A587,'40-15 SCALE LABEL INFO'!$A$2:$A$65,0))="","",INDEX('40-15 SCALE LABEL INFO'!I$2:I$65,MATCH($A587,'40-15 SCALE LABEL INFO'!$A$2:$A$65,0))),"not found"),IF(F586="not found","not found",IF(F586="","","ditto"))))</f>
        <v/>
      </c>
      <c r="G587" s="782" t="str">
        <f>IF($A587="","",IF(NOT($A587=$A586),IFERROR(IF(INDEX('40-15 SCALE LABEL INFO'!J$2:J$65,MATCH($A587,'40-15 SCALE LABEL INFO'!$A$2:$A$65,0))="","",INDEX('40-15 SCALE LABEL INFO'!J$2:J$65,MATCH($A587,'40-15 SCALE LABEL INFO'!$A$2:$A$65,0))),"not found"),IF(G586="not found","not found",IF(G586="","","ditto"))))</f>
        <v/>
      </c>
      <c r="H587" s="775" t="str">
        <f>IF($A587="","",IF(NOT($A587=$A586),IFERROR(IF(INDEX('40-15 SCALE LABEL INFO'!K$2:K$65,MATCH($A587,'40-15 SCALE LABEL INFO'!$A$2:$A$65,0))="","",INDEX('40-15 SCALE LABEL INFO'!K$2:K$65,MATCH($A587,'40-15 SCALE LABEL INFO'!$A$2:$A$65,0))),"not found"),IF(H586="not found","not found",IF(H586="","","ditto"))))</f>
        <v/>
      </c>
    </row>
    <row r="588" spans="1:8" x14ac:dyDescent="0.25">
      <c r="A588" s="770"/>
      <c r="B588" s="770"/>
      <c r="C588" s="770"/>
      <c r="D588" s="770"/>
      <c r="E588" s="778"/>
      <c r="F588" s="781" t="str">
        <f>IF($A588="","",IF(NOT($A588=$A587),IFERROR(IF(INDEX('40-15 SCALE LABEL INFO'!I$2:I$65,MATCH($A588,'40-15 SCALE LABEL INFO'!$A$2:$A$65,0))="","",INDEX('40-15 SCALE LABEL INFO'!I$2:I$65,MATCH($A588,'40-15 SCALE LABEL INFO'!$A$2:$A$65,0))),"not found"),IF(F587="not found","not found",IF(F587="","","ditto"))))</f>
        <v/>
      </c>
      <c r="G588" s="782" t="str">
        <f>IF($A588="","",IF(NOT($A588=$A587),IFERROR(IF(INDEX('40-15 SCALE LABEL INFO'!J$2:J$65,MATCH($A588,'40-15 SCALE LABEL INFO'!$A$2:$A$65,0))="","",INDEX('40-15 SCALE LABEL INFO'!J$2:J$65,MATCH($A588,'40-15 SCALE LABEL INFO'!$A$2:$A$65,0))),"not found"),IF(G587="not found","not found",IF(G587="","","ditto"))))</f>
        <v/>
      </c>
      <c r="H588" s="775" t="str">
        <f>IF($A588="","",IF(NOT($A588=$A587),IFERROR(IF(INDEX('40-15 SCALE LABEL INFO'!K$2:K$65,MATCH($A588,'40-15 SCALE LABEL INFO'!$A$2:$A$65,0))="","",INDEX('40-15 SCALE LABEL INFO'!K$2:K$65,MATCH($A588,'40-15 SCALE LABEL INFO'!$A$2:$A$65,0))),"not found"),IF(H587="not found","not found",IF(H587="","","ditto"))))</f>
        <v/>
      </c>
    </row>
    <row r="589" spans="1:8" x14ac:dyDescent="0.25">
      <c r="A589" s="770"/>
      <c r="B589" s="770"/>
      <c r="C589" s="770"/>
      <c r="D589" s="770"/>
      <c r="E589" s="778"/>
      <c r="F589" s="781" t="str">
        <f>IF($A589="","",IF(NOT($A589=$A588),IFERROR(IF(INDEX('40-15 SCALE LABEL INFO'!I$2:I$65,MATCH($A589,'40-15 SCALE LABEL INFO'!$A$2:$A$65,0))="","",INDEX('40-15 SCALE LABEL INFO'!I$2:I$65,MATCH($A589,'40-15 SCALE LABEL INFO'!$A$2:$A$65,0))),"not found"),IF(F588="not found","not found",IF(F588="","","ditto"))))</f>
        <v/>
      </c>
      <c r="G589" s="782" t="str">
        <f>IF($A589="","",IF(NOT($A589=$A588),IFERROR(IF(INDEX('40-15 SCALE LABEL INFO'!J$2:J$65,MATCH($A589,'40-15 SCALE LABEL INFO'!$A$2:$A$65,0))="","",INDEX('40-15 SCALE LABEL INFO'!J$2:J$65,MATCH($A589,'40-15 SCALE LABEL INFO'!$A$2:$A$65,0))),"not found"),IF(G588="not found","not found",IF(G588="","","ditto"))))</f>
        <v/>
      </c>
      <c r="H589" s="775" t="str">
        <f>IF($A589="","",IF(NOT($A589=$A588),IFERROR(IF(INDEX('40-15 SCALE LABEL INFO'!K$2:K$65,MATCH($A589,'40-15 SCALE LABEL INFO'!$A$2:$A$65,0))="","",INDEX('40-15 SCALE LABEL INFO'!K$2:K$65,MATCH($A589,'40-15 SCALE LABEL INFO'!$A$2:$A$65,0))),"not found"),IF(H588="not found","not found",IF(H588="","","ditto"))))</f>
        <v/>
      </c>
    </row>
    <row r="590" spans="1:8" x14ac:dyDescent="0.25">
      <c r="A590" s="770"/>
      <c r="B590" s="770"/>
      <c r="C590" s="770"/>
      <c r="D590" s="770"/>
      <c r="E590" s="778"/>
      <c r="F590" s="781" t="str">
        <f>IF($A590="","",IF(NOT($A590=$A589),IFERROR(IF(INDEX('40-15 SCALE LABEL INFO'!I$2:I$65,MATCH($A590,'40-15 SCALE LABEL INFO'!$A$2:$A$65,0))="","",INDEX('40-15 SCALE LABEL INFO'!I$2:I$65,MATCH($A590,'40-15 SCALE LABEL INFO'!$A$2:$A$65,0))),"not found"),IF(F589="not found","not found",IF(F589="","","ditto"))))</f>
        <v/>
      </c>
      <c r="G590" s="782" t="str">
        <f>IF($A590="","",IF(NOT($A590=$A589),IFERROR(IF(INDEX('40-15 SCALE LABEL INFO'!J$2:J$65,MATCH($A590,'40-15 SCALE LABEL INFO'!$A$2:$A$65,0))="","",INDEX('40-15 SCALE LABEL INFO'!J$2:J$65,MATCH($A590,'40-15 SCALE LABEL INFO'!$A$2:$A$65,0))),"not found"),IF(G589="not found","not found",IF(G589="","","ditto"))))</f>
        <v/>
      </c>
      <c r="H590" s="775" t="str">
        <f>IF($A590="","",IF(NOT($A590=$A589),IFERROR(IF(INDEX('40-15 SCALE LABEL INFO'!K$2:K$65,MATCH($A590,'40-15 SCALE LABEL INFO'!$A$2:$A$65,0))="","",INDEX('40-15 SCALE LABEL INFO'!K$2:K$65,MATCH($A590,'40-15 SCALE LABEL INFO'!$A$2:$A$65,0))),"not found"),IF(H589="not found","not found",IF(H589="","","ditto"))))</f>
        <v/>
      </c>
    </row>
    <row r="591" spans="1:8" x14ac:dyDescent="0.25">
      <c r="A591" s="770"/>
      <c r="B591" s="770"/>
      <c r="C591" s="770"/>
      <c r="D591" s="770"/>
      <c r="E591" s="778"/>
      <c r="F591" s="781" t="str">
        <f>IF($A591="","",IF(NOT($A591=$A590),IFERROR(IF(INDEX('40-15 SCALE LABEL INFO'!I$2:I$65,MATCH($A591,'40-15 SCALE LABEL INFO'!$A$2:$A$65,0))="","",INDEX('40-15 SCALE LABEL INFO'!I$2:I$65,MATCH($A591,'40-15 SCALE LABEL INFO'!$A$2:$A$65,0))),"not found"),IF(F590="not found","not found",IF(F590="","","ditto"))))</f>
        <v/>
      </c>
      <c r="G591" s="782" t="str">
        <f>IF($A591="","",IF(NOT($A591=$A590),IFERROR(IF(INDEX('40-15 SCALE LABEL INFO'!J$2:J$65,MATCH($A591,'40-15 SCALE LABEL INFO'!$A$2:$A$65,0))="","",INDEX('40-15 SCALE LABEL INFO'!J$2:J$65,MATCH($A591,'40-15 SCALE LABEL INFO'!$A$2:$A$65,0))),"not found"),IF(G590="not found","not found",IF(G590="","","ditto"))))</f>
        <v/>
      </c>
      <c r="H591" s="775" t="str">
        <f>IF($A591="","",IF(NOT($A591=$A590),IFERROR(IF(INDEX('40-15 SCALE LABEL INFO'!K$2:K$65,MATCH($A591,'40-15 SCALE LABEL INFO'!$A$2:$A$65,0))="","",INDEX('40-15 SCALE LABEL INFO'!K$2:K$65,MATCH($A591,'40-15 SCALE LABEL INFO'!$A$2:$A$65,0))),"not found"),IF(H590="not found","not found",IF(H590="","","ditto"))))</f>
        <v/>
      </c>
    </row>
    <row r="592" spans="1:8" x14ac:dyDescent="0.25">
      <c r="A592" s="770"/>
      <c r="B592" s="770"/>
      <c r="C592" s="770"/>
      <c r="D592" s="770"/>
      <c r="E592" s="778"/>
      <c r="F592" s="781" t="str">
        <f>IF($A592="","",IF(NOT($A592=$A591),IFERROR(IF(INDEX('40-15 SCALE LABEL INFO'!I$2:I$65,MATCH($A592,'40-15 SCALE LABEL INFO'!$A$2:$A$65,0))="","",INDEX('40-15 SCALE LABEL INFO'!I$2:I$65,MATCH($A592,'40-15 SCALE LABEL INFO'!$A$2:$A$65,0))),"not found"),IF(F591="not found","not found",IF(F591="","","ditto"))))</f>
        <v/>
      </c>
      <c r="G592" s="782" t="str">
        <f>IF($A592="","",IF(NOT($A592=$A591),IFERROR(IF(INDEX('40-15 SCALE LABEL INFO'!J$2:J$65,MATCH($A592,'40-15 SCALE LABEL INFO'!$A$2:$A$65,0))="","",INDEX('40-15 SCALE LABEL INFO'!J$2:J$65,MATCH($A592,'40-15 SCALE LABEL INFO'!$A$2:$A$65,0))),"not found"),IF(G591="not found","not found",IF(G591="","","ditto"))))</f>
        <v/>
      </c>
      <c r="H592" s="775" t="str">
        <f>IF($A592="","",IF(NOT($A592=$A591),IFERROR(IF(INDEX('40-15 SCALE LABEL INFO'!K$2:K$65,MATCH($A592,'40-15 SCALE LABEL INFO'!$A$2:$A$65,0))="","",INDEX('40-15 SCALE LABEL INFO'!K$2:K$65,MATCH($A592,'40-15 SCALE LABEL INFO'!$A$2:$A$65,0))),"not found"),IF(H591="not found","not found",IF(H591="","","ditto"))))</f>
        <v/>
      </c>
    </row>
    <row r="593" spans="1:8" x14ac:dyDescent="0.25">
      <c r="A593" s="770"/>
      <c r="B593" s="770"/>
      <c r="C593" s="770"/>
      <c r="D593" s="770"/>
      <c r="E593" s="778"/>
      <c r="F593" s="781" t="str">
        <f>IF($A593="","",IF(NOT($A593=$A592),IFERROR(IF(INDEX('40-15 SCALE LABEL INFO'!I$2:I$65,MATCH($A593,'40-15 SCALE LABEL INFO'!$A$2:$A$65,0))="","",INDEX('40-15 SCALE LABEL INFO'!I$2:I$65,MATCH($A593,'40-15 SCALE LABEL INFO'!$A$2:$A$65,0))),"not found"),IF(F592="not found","not found",IF(F592="","","ditto"))))</f>
        <v/>
      </c>
      <c r="G593" s="782" t="str">
        <f>IF($A593="","",IF(NOT($A593=$A592),IFERROR(IF(INDEX('40-15 SCALE LABEL INFO'!J$2:J$65,MATCH($A593,'40-15 SCALE LABEL INFO'!$A$2:$A$65,0))="","",INDEX('40-15 SCALE LABEL INFO'!J$2:J$65,MATCH($A593,'40-15 SCALE LABEL INFO'!$A$2:$A$65,0))),"not found"),IF(G592="not found","not found",IF(G592="","","ditto"))))</f>
        <v/>
      </c>
      <c r="H593" s="775" t="str">
        <f>IF($A593="","",IF(NOT($A593=$A592),IFERROR(IF(INDEX('40-15 SCALE LABEL INFO'!K$2:K$65,MATCH($A593,'40-15 SCALE LABEL INFO'!$A$2:$A$65,0))="","",INDEX('40-15 SCALE LABEL INFO'!K$2:K$65,MATCH($A593,'40-15 SCALE LABEL INFO'!$A$2:$A$65,0))),"not found"),IF(H592="not found","not found",IF(H592="","","ditto"))))</f>
        <v/>
      </c>
    </row>
    <row r="594" spans="1:8" x14ac:dyDescent="0.25">
      <c r="A594" s="770"/>
      <c r="B594" s="770"/>
      <c r="C594" s="770"/>
      <c r="D594" s="770"/>
      <c r="E594" s="778"/>
      <c r="F594" s="781" t="str">
        <f>IF($A594="","",IF(NOT($A594=$A593),IFERROR(IF(INDEX('40-15 SCALE LABEL INFO'!I$2:I$65,MATCH($A594,'40-15 SCALE LABEL INFO'!$A$2:$A$65,0))="","",INDEX('40-15 SCALE LABEL INFO'!I$2:I$65,MATCH($A594,'40-15 SCALE LABEL INFO'!$A$2:$A$65,0))),"not found"),IF(F593="not found","not found",IF(F593="","","ditto"))))</f>
        <v/>
      </c>
      <c r="G594" s="782" t="str">
        <f>IF($A594="","",IF(NOT($A594=$A593),IFERROR(IF(INDEX('40-15 SCALE LABEL INFO'!J$2:J$65,MATCH($A594,'40-15 SCALE LABEL INFO'!$A$2:$A$65,0))="","",INDEX('40-15 SCALE LABEL INFO'!J$2:J$65,MATCH($A594,'40-15 SCALE LABEL INFO'!$A$2:$A$65,0))),"not found"),IF(G593="not found","not found",IF(G593="","","ditto"))))</f>
        <v/>
      </c>
      <c r="H594" s="775" t="str">
        <f>IF($A594="","",IF(NOT($A594=$A593),IFERROR(IF(INDEX('40-15 SCALE LABEL INFO'!K$2:K$65,MATCH($A594,'40-15 SCALE LABEL INFO'!$A$2:$A$65,0))="","",INDEX('40-15 SCALE LABEL INFO'!K$2:K$65,MATCH($A594,'40-15 SCALE LABEL INFO'!$A$2:$A$65,0))),"not found"),IF(H593="not found","not found",IF(H593="","","ditto"))))</f>
        <v/>
      </c>
    </row>
    <row r="595" spans="1:8" x14ac:dyDescent="0.25">
      <c r="A595" s="770"/>
      <c r="B595" s="770"/>
      <c r="C595" s="770"/>
      <c r="D595" s="770"/>
      <c r="E595" s="778"/>
      <c r="F595" s="781" t="str">
        <f>IF($A595="","",IF(NOT($A595=$A594),IFERROR(IF(INDEX('40-15 SCALE LABEL INFO'!I$2:I$65,MATCH($A595,'40-15 SCALE LABEL INFO'!$A$2:$A$65,0))="","",INDEX('40-15 SCALE LABEL INFO'!I$2:I$65,MATCH($A595,'40-15 SCALE LABEL INFO'!$A$2:$A$65,0))),"not found"),IF(F594="not found","not found",IF(F594="","","ditto"))))</f>
        <v/>
      </c>
      <c r="G595" s="782" t="str">
        <f>IF($A595="","",IF(NOT($A595=$A594),IFERROR(IF(INDEX('40-15 SCALE LABEL INFO'!J$2:J$65,MATCH($A595,'40-15 SCALE LABEL INFO'!$A$2:$A$65,0))="","",INDEX('40-15 SCALE LABEL INFO'!J$2:J$65,MATCH($A595,'40-15 SCALE LABEL INFO'!$A$2:$A$65,0))),"not found"),IF(G594="not found","not found",IF(G594="","","ditto"))))</f>
        <v/>
      </c>
      <c r="H595" s="775" t="str">
        <f>IF($A595="","",IF(NOT($A595=$A594),IFERROR(IF(INDEX('40-15 SCALE LABEL INFO'!K$2:K$65,MATCH($A595,'40-15 SCALE LABEL INFO'!$A$2:$A$65,0))="","",INDEX('40-15 SCALE LABEL INFO'!K$2:K$65,MATCH($A595,'40-15 SCALE LABEL INFO'!$A$2:$A$65,0))),"not found"),IF(H594="not found","not found",IF(H594="","","ditto"))))</f>
        <v/>
      </c>
    </row>
    <row r="596" spans="1:8" x14ac:dyDescent="0.25">
      <c r="A596" s="770"/>
      <c r="B596" s="770"/>
      <c r="C596" s="770"/>
      <c r="D596" s="770"/>
      <c r="E596" s="778"/>
      <c r="F596" s="781" t="str">
        <f>IF($A596="","",IF(NOT($A596=$A595),IFERROR(IF(INDEX('40-15 SCALE LABEL INFO'!I$2:I$65,MATCH($A596,'40-15 SCALE LABEL INFO'!$A$2:$A$65,0))="","",INDEX('40-15 SCALE LABEL INFO'!I$2:I$65,MATCH($A596,'40-15 SCALE LABEL INFO'!$A$2:$A$65,0))),"not found"),IF(F595="not found","not found",IF(F595="","","ditto"))))</f>
        <v/>
      </c>
      <c r="G596" s="782" t="str">
        <f>IF($A596="","",IF(NOT($A596=$A595),IFERROR(IF(INDEX('40-15 SCALE LABEL INFO'!J$2:J$65,MATCH($A596,'40-15 SCALE LABEL INFO'!$A$2:$A$65,0))="","",INDEX('40-15 SCALE LABEL INFO'!J$2:J$65,MATCH($A596,'40-15 SCALE LABEL INFO'!$A$2:$A$65,0))),"not found"),IF(G595="not found","not found",IF(G595="","","ditto"))))</f>
        <v/>
      </c>
      <c r="H596" s="775" t="str">
        <f>IF($A596="","",IF(NOT($A596=$A595),IFERROR(IF(INDEX('40-15 SCALE LABEL INFO'!K$2:K$65,MATCH($A596,'40-15 SCALE LABEL INFO'!$A$2:$A$65,0))="","",INDEX('40-15 SCALE LABEL INFO'!K$2:K$65,MATCH($A596,'40-15 SCALE LABEL INFO'!$A$2:$A$65,0))),"not found"),IF(H595="not found","not found",IF(H595="","","ditto"))))</f>
        <v/>
      </c>
    </row>
    <row r="597" spans="1:8" x14ac:dyDescent="0.25">
      <c r="A597" s="770"/>
      <c r="B597" s="770"/>
      <c r="C597" s="770"/>
      <c r="D597" s="770"/>
      <c r="E597" s="778"/>
      <c r="F597" s="781" t="str">
        <f>IF($A597="","",IF(NOT($A597=$A596),IFERROR(IF(INDEX('40-15 SCALE LABEL INFO'!I$2:I$65,MATCH($A597,'40-15 SCALE LABEL INFO'!$A$2:$A$65,0))="","",INDEX('40-15 SCALE LABEL INFO'!I$2:I$65,MATCH($A597,'40-15 SCALE LABEL INFO'!$A$2:$A$65,0))),"not found"),IF(F596="not found","not found",IF(F596="","","ditto"))))</f>
        <v/>
      </c>
      <c r="G597" s="782" t="str">
        <f>IF($A597="","",IF(NOT($A597=$A596),IFERROR(IF(INDEX('40-15 SCALE LABEL INFO'!J$2:J$65,MATCH($A597,'40-15 SCALE LABEL INFO'!$A$2:$A$65,0))="","",INDEX('40-15 SCALE LABEL INFO'!J$2:J$65,MATCH($A597,'40-15 SCALE LABEL INFO'!$A$2:$A$65,0))),"not found"),IF(G596="not found","not found",IF(G596="","","ditto"))))</f>
        <v/>
      </c>
      <c r="H597" s="775" t="str">
        <f>IF($A597="","",IF(NOT($A597=$A596),IFERROR(IF(INDEX('40-15 SCALE LABEL INFO'!K$2:K$65,MATCH($A597,'40-15 SCALE LABEL INFO'!$A$2:$A$65,0))="","",INDEX('40-15 SCALE LABEL INFO'!K$2:K$65,MATCH($A597,'40-15 SCALE LABEL INFO'!$A$2:$A$65,0))),"not found"),IF(H596="not found","not found",IF(H596="","","ditto"))))</f>
        <v/>
      </c>
    </row>
    <row r="598" spans="1:8" x14ac:dyDescent="0.25">
      <c r="A598" s="770"/>
      <c r="B598" s="770"/>
      <c r="C598" s="770"/>
      <c r="D598" s="770"/>
      <c r="E598" s="778"/>
      <c r="F598" s="781" t="str">
        <f>IF($A598="","",IF(NOT($A598=$A597),IFERROR(IF(INDEX('40-15 SCALE LABEL INFO'!I$2:I$65,MATCH($A598,'40-15 SCALE LABEL INFO'!$A$2:$A$65,0))="","",INDEX('40-15 SCALE LABEL INFO'!I$2:I$65,MATCH($A598,'40-15 SCALE LABEL INFO'!$A$2:$A$65,0))),"not found"),IF(F597="not found","not found",IF(F597="","","ditto"))))</f>
        <v/>
      </c>
      <c r="G598" s="782" t="str">
        <f>IF($A598="","",IF(NOT($A598=$A597),IFERROR(IF(INDEX('40-15 SCALE LABEL INFO'!J$2:J$65,MATCH($A598,'40-15 SCALE LABEL INFO'!$A$2:$A$65,0))="","",INDEX('40-15 SCALE LABEL INFO'!J$2:J$65,MATCH($A598,'40-15 SCALE LABEL INFO'!$A$2:$A$65,0))),"not found"),IF(G597="not found","not found",IF(G597="","","ditto"))))</f>
        <v/>
      </c>
      <c r="H598" s="775" t="str">
        <f>IF($A598="","",IF(NOT($A598=$A597),IFERROR(IF(INDEX('40-15 SCALE LABEL INFO'!K$2:K$65,MATCH($A598,'40-15 SCALE LABEL INFO'!$A$2:$A$65,0))="","",INDEX('40-15 SCALE LABEL INFO'!K$2:K$65,MATCH($A598,'40-15 SCALE LABEL INFO'!$A$2:$A$65,0))),"not found"),IF(H597="not found","not found",IF(H597="","","ditto"))))</f>
        <v/>
      </c>
    </row>
    <row r="599" spans="1:8" x14ac:dyDescent="0.25">
      <c r="A599" s="770"/>
      <c r="B599" s="770"/>
      <c r="C599" s="770"/>
      <c r="D599" s="770"/>
      <c r="E599" s="778"/>
      <c r="F599" s="781" t="str">
        <f>IF($A599="","",IF(NOT($A599=$A598),IFERROR(IF(INDEX('40-15 SCALE LABEL INFO'!I$2:I$65,MATCH($A599,'40-15 SCALE LABEL INFO'!$A$2:$A$65,0))="","",INDEX('40-15 SCALE LABEL INFO'!I$2:I$65,MATCH($A599,'40-15 SCALE LABEL INFO'!$A$2:$A$65,0))),"not found"),IF(F598="not found","not found",IF(F598="","","ditto"))))</f>
        <v/>
      </c>
      <c r="G599" s="782" t="str">
        <f>IF($A599="","",IF(NOT($A599=$A598),IFERROR(IF(INDEX('40-15 SCALE LABEL INFO'!J$2:J$65,MATCH($A599,'40-15 SCALE LABEL INFO'!$A$2:$A$65,0))="","",INDEX('40-15 SCALE LABEL INFO'!J$2:J$65,MATCH($A599,'40-15 SCALE LABEL INFO'!$A$2:$A$65,0))),"not found"),IF(G598="not found","not found",IF(G598="","","ditto"))))</f>
        <v/>
      </c>
      <c r="H599" s="775" t="str">
        <f>IF($A599="","",IF(NOT($A599=$A598),IFERROR(IF(INDEX('40-15 SCALE LABEL INFO'!K$2:K$65,MATCH($A599,'40-15 SCALE LABEL INFO'!$A$2:$A$65,0))="","",INDEX('40-15 SCALE LABEL INFO'!K$2:K$65,MATCH($A599,'40-15 SCALE LABEL INFO'!$A$2:$A$65,0))),"not found"),IF(H598="not found","not found",IF(H598="","","ditto"))))</f>
        <v/>
      </c>
    </row>
    <row r="600" spans="1:8" x14ac:dyDescent="0.25">
      <c r="A600" s="770"/>
      <c r="B600" s="770"/>
      <c r="C600" s="770"/>
      <c r="D600" s="770"/>
      <c r="E600" s="778"/>
      <c r="F600" s="781" t="str">
        <f>IF($A600="","",IF(NOT($A600=$A599),IFERROR(IF(INDEX('40-15 SCALE LABEL INFO'!I$2:I$65,MATCH($A600,'40-15 SCALE LABEL INFO'!$A$2:$A$65,0))="","",INDEX('40-15 SCALE LABEL INFO'!I$2:I$65,MATCH($A600,'40-15 SCALE LABEL INFO'!$A$2:$A$65,0))),"not found"),IF(F599="not found","not found",IF(F599="","","ditto"))))</f>
        <v/>
      </c>
      <c r="G600" s="782" t="str">
        <f>IF($A600="","",IF(NOT($A600=$A599),IFERROR(IF(INDEX('40-15 SCALE LABEL INFO'!J$2:J$65,MATCH($A600,'40-15 SCALE LABEL INFO'!$A$2:$A$65,0))="","",INDEX('40-15 SCALE LABEL INFO'!J$2:J$65,MATCH($A600,'40-15 SCALE LABEL INFO'!$A$2:$A$65,0))),"not found"),IF(G599="not found","not found",IF(G599="","","ditto"))))</f>
        <v/>
      </c>
      <c r="H600" s="775" t="str">
        <f>IF($A600="","",IF(NOT($A600=$A599),IFERROR(IF(INDEX('40-15 SCALE LABEL INFO'!K$2:K$65,MATCH($A600,'40-15 SCALE LABEL INFO'!$A$2:$A$65,0))="","",INDEX('40-15 SCALE LABEL INFO'!K$2:K$65,MATCH($A600,'40-15 SCALE LABEL INFO'!$A$2:$A$65,0))),"not found"),IF(H599="not found","not found",IF(H599="","","ditto"))))</f>
        <v/>
      </c>
    </row>
    <row r="601" spans="1:8" x14ac:dyDescent="0.25">
      <c r="A601" s="770"/>
      <c r="B601" s="770"/>
      <c r="C601" s="770"/>
      <c r="D601" s="770"/>
      <c r="E601" s="778"/>
      <c r="F601" s="781" t="str">
        <f>IF($A601="","",IF(NOT($A601=$A600),IFERROR(IF(INDEX('40-15 SCALE LABEL INFO'!I$2:I$65,MATCH($A601,'40-15 SCALE LABEL INFO'!$A$2:$A$65,0))="","",INDEX('40-15 SCALE LABEL INFO'!I$2:I$65,MATCH($A601,'40-15 SCALE LABEL INFO'!$A$2:$A$65,0))),"not found"),IF(F600="not found","not found",IF(F600="","","ditto"))))</f>
        <v/>
      </c>
      <c r="G601" s="782" t="str">
        <f>IF($A601="","",IF(NOT($A601=$A600),IFERROR(IF(INDEX('40-15 SCALE LABEL INFO'!J$2:J$65,MATCH($A601,'40-15 SCALE LABEL INFO'!$A$2:$A$65,0))="","",INDEX('40-15 SCALE LABEL INFO'!J$2:J$65,MATCH($A601,'40-15 SCALE LABEL INFO'!$A$2:$A$65,0))),"not found"),IF(G600="not found","not found",IF(G600="","","ditto"))))</f>
        <v/>
      </c>
      <c r="H601" s="775" t="str">
        <f>IF($A601="","",IF(NOT($A601=$A600),IFERROR(IF(INDEX('40-15 SCALE LABEL INFO'!K$2:K$65,MATCH($A601,'40-15 SCALE LABEL INFO'!$A$2:$A$65,0))="","",INDEX('40-15 SCALE LABEL INFO'!K$2:K$65,MATCH($A601,'40-15 SCALE LABEL INFO'!$A$2:$A$65,0))),"not found"),IF(H600="not found","not found",IF(H600="","","ditto"))))</f>
        <v/>
      </c>
    </row>
    <row r="602" spans="1:8" x14ac:dyDescent="0.25">
      <c r="A602" s="770"/>
      <c r="B602" s="770"/>
      <c r="C602" s="770"/>
      <c r="D602" s="770"/>
      <c r="E602" s="778"/>
      <c r="F602" s="781" t="str">
        <f>IF($A602="","",IF(NOT($A602=$A601),IFERROR(IF(INDEX('40-15 SCALE LABEL INFO'!I$2:I$65,MATCH($A602,'40-15 SCALE LABEL INFO'!$A$2:$A$65,0))="","",INDEX('40-15 SCALE LABEL INFO'!I$2:I$65,MATCH($A602,'40-15 SCALE LABEL INFO'!$A$2:$A$65,0))),"not found"),IF(F601="not found","not found",IF(F601="","","ditto"))))</f>
        <v/>
      </c>
      <c r="G602" s="782" t="str">
        <f>IF($A602="","",IF(NOT($A602=$A601),IFERROR(IF(INDEX('40-15 SCALE LABEL INFO'!J$2:J$65,MATCH($A602,'40-15 SCALE LABEL INFO'!$A$2:$A$65,0))="","",INDEX('40-15 SCALE LABEL INFO'!J$2:J$65,MATCH($A602,'40-15 SCALE LABEL INFO'!$A$2:$A$65,0))),"not found"),IF(G601="not found","not found",IF(G601="","","ditto"))))</f>
        <v/>
      </c>
      <c r="H602" s="775" t="str">
        <f>IF($A602="","",IF(NOT($A602=$A601),IFERROR(IF(INDEX('40-15 SCALE LABEL INFO'!K$2:K$65,MATCH($A602,'40-15 SCALE LABEL INFO'!$A$2:$A$65,0))="","",INDEX('40-15 SCALE LABEL INFO'!K$2:K$65,MATCH($A602,'40-15 SCALE LABEL INFO'!$A$2:$A$65,0))),"not found"),IF(H601="not found","not found",IF(H601="","","ditto"))))</f>
        <v/>
      </c>
    </row>
    <row r="603" spans="1:8" x14ac:dyDescent="0.25">
      <c r="A603" s="770"/>
      <c r="B603" s="770"/>
      <c r="C603" s="770"/>
      <c r="D603" s="770"/>
      <c r="E603" s="778"/>
      <c r="F603" s="781" t="str">
        <f>IF($A603="","",IF(NOT($A603=$A602),IFERROR(IF(INDEX('40-15 SCALE LABEL INFO'!I$2:I$65,MATCH($A603,'40-15 SCALE LABEL INFO'!$A$2:$A$65,0))="","",INDEX('40-15 SCALE LABEL INFO'!I$2:I$65,MATCH($A603,'40-15 SCALE LABEL INFO'!$A$2:$A$65,0))),"not found"),IF(F602="not found","not found",IF(F602="","","ditto"))))</f>
        <v/>
      </c>
      <c r="G603" s="782" t="str">
        <f>IF($A603="","",IF(NOT($A603=$A602),IFERROR(IF(INDEX('40-15 SCALE LABEL INFO'!J$2:J$65,MATCH($A603,'40-15 SCALE LABEL INFO'!$A$2:$A$65,0))="","",INDEX('40-15 SCALE LABEL INFO'!J$2:J$65,MATCH($A603,'40-15 SCALE LABEL INFO'!$A$2:$A$65,0))),"not found"),IF(G602="not found","not found",IF(G602="","","ditto"))))</f>
        <v/>
      </c>
      <c r="H603" s="775" t="str">
        <f>IF($A603="","",IF(NOT($A603=$A602),IFERROR(IF(INDEX('40-15 SCALE LABEL INFO'!K$2:K$65,MATCH($A603,'40-15 SCALE LABEL INFO'!$A$2:$A$65,0))="","",INDEX('40-15 SCALE LABEL INFO'!K$2:K$65,MATCH($A603,'40-15 SCALE LABEL INFO'!$A$2:$A$65,0))),"not found"),IF(H602="not found","not found",IF(H602="","","ditto"))))</f>
        <v/>
      </c>
    </row>
    <row r="604" spans="1:8" x14ac:dyDescent="0.25">
      <c r="A604" s="770"/>
      <c r="B604" s="770"/>
      <c r="C604" s="770"/>
      <c r="D604" s="770"/>
      <c r="E604" s="778"/>
      <c r="F604" s="781" t="str">
        <f>IF($A604="","",IF(NOT($A604=$A603),IFERROR(IF(INDEX('40-15 SCALE LABEL INFO'!I$2:I$65,MATCH($A604,'40-15 SCALE LABEL INFO'!$A$2:$A$65,0))="","",INDEX('40-15 SCALE LABEL INFO'!I$2:I$65,MATCH($A604,'40-15 SCALE LABEL INFO'!$A$2:$A$65,0))),"not found"),IF(F603="not found","not found",IF(F603="","","ditto"))))</f>
        <v/>
      </c>
      <c r="G604" s="782" t="str">
        <f>IF($A604="","",IF(NOT($A604=$A603),IFERROR(IF(INDEX('40-15 SCALE LABEL INFO'!J$2:J$65,MATCH($A604,'40-15 SCALE LABEL INFO'!$A$2:$A$65,0))="","",INDEX('40-15 SCALE LABEL INFO'!J$2:J$65,MATCH($A604,'40-15 SCALE LABEL INFO'!$A$2:$A$65,0))),"not found"),IF(G603="not found","not found",IF(G603="","","ditto"))))</f>
        <v/>
      </c>
      <c r="H604" s="775" t="str">
        <f>IF($A604="","",IF(NOT($A604=$A603),IFERROR(IF(INDEX('40-15 SCALE LABEL INFO'!K$2:K$65,MATCH($A604,'40-15 SCALE LABEL INFO'!$A$2:$A$65,0))="","",INDEX('40-15 SCALE LABEL INFO'!K$2:K$65,MATCH($A604,'40-15 SCALE LABEL INFO'!$A$2:$A$65,0))),"not found"),IF(H603="not found","not found",IF(H603="","","ditto"))))</f>
        <v/>
      </c>
    </row>
    <row r="605" spans="1:8" x14ac:dyDescent="0.25">
      <c r="A605" s="770"/>
      <c r="B605" s="770"/>
      <c r="C605" s="770"/>
      <c r="D605" s="770"/>
      <c r="E605" s="778"/>
      <c r="F605" s="781" t="str">
        <f>IF($A605="","",IF(NOT($A605=$A604),IFERROR(IF(INDEX('40-15 SCALE LABEL INFO'!I$2:I$65,MATCH($A605,'40-15 SCALE LABEL INFO'!$A$2:$A$65,0))="","",INDEX('40-15 SCALE LABEL INFO'!I$2:I$65,MATCH($A605,'40-15 SCALE LABEL INFO'!$A$2:$A$65,0))),"not found"),IF(F604="not found","not found",IF(F604="","","ditto"))))</f>
        <v/>
      </c>
      <c r="G605" s="782" t="str">
        <f>IF($A605="","",IF(NOT($A605=$A604),IFERROR(IF(INDEX('40-15 SCALE LABEL INFO'!J$2:J$65,MATCH($A605,'40-15 SCALE LABEL INFO'!$A$2:$A$65,0))="","",INDEX('40-15 SCALE LABEL INFO'!J$2:J$65,MATCH($A605,'40-15 SCALE LABEL INFO'!$A$2:$A$65,0))),"not found"),IF(G604="not found","not found",IF(G604="","","ditto"))))</f>
        <v/>
      </c>
      <c r="H605" s="775" t="str">
        <f>IF($A605="","",IF(NOT($A605=$A604),IFERROR(IF(INDEX('40-15 SCALE LABEL INFO'!K$2:K$65,MATCH($A605,'40-15 SCALE LABEL INFO'!$A$2:$A$65,0))="","",INDEX('40-15 SCALE LABEL INFO'!K$2:K$65,MATCH($A605,'40-15 SCALE LABEL INFO'!$A$2:$A$65,0))),"not found"),IF(H604="not found","not found",IF(H604="","","ditto"))))</f>
        <v/>
      </c>
    </row>
    <row r="606" spans="1:8" x14ac:dyDescent="0.25">
      <c r="A606" s="770"/>
      <c r="B606" s="770"/>
      <c r="C606" s="770"/>
      <c r="D606" s="770"/>
      <c r="E606" s="778"/>
      <c r="F606" s="781" t="str">
        <f>IF($A606="","",IF(NOT($A606=$A605),IFERROR(IF(INDEX('40-15 SCALE LABEL INFO'!I$2:I$65,MATCH($A606,'40-15 SCALE LABEL INFO'!$A$2:$A$65,0))="","",INDEX('40-15 SCALE LABEL INFO'!I$2:I$65,MATCH($A606,'40-15 SCALE LABEL INFO'!$A$2:$A$65,0))),"not found"),IF(F605="not found","not found",IF(F605="","","ditto"))))</f>
        <v/>
      </c>
      <c r="G606" s="782" t="str">
        <f>IF($A606="","",IF(NOT($A606=$A605),IFERROR(IF(INDEX('40-15 SCALE LABEL INFO'!J$2:J$65,MATCH($A606,'40-15 SCALE LABEL INFO'!$A$2:$A$65,0))="","",INDEX('40-15 SCALE LABEL INFO'!J$2:J$65,MATCH($A606,'40-15 SCALE LABEL INFO'!$A$2:$A$65,0))),"not found"),IF(G605="not found","not found",IF(G605="","","ditto"))))</f>
        <v/>
      </c>
      <c r="H606" s="775" t="str">
        <f>IF($A606="","",IF(NOT($A606=$A605),IFERROR(IF(INDEX('40-15 SCALE LABEL INFO'!K$2:K$65,MATCH($A606,'40-15 SCALE LABEL INFO'!$A$2:$A$65,0))="","",INDEX('40-15 SCALE LABEL INFO'!K$2:K$65,MATCH($A606,'40-15 SCALE LABEL INFO'!$A$2:$A$65,0))),"not found"),IF(H605="not found","not found",IF(H605="","","ditto"))))</f>
        <v/>
      </c>
    </row>
    <row r="607" spans="1:8" x14ac:dyDescent="0.25">
      <c r="A607" s="770"/>
      <c r="B607" s="770"/>
      <c r="C607" s="770"/>
      <c r="D607" s="770"/>
      <c r="E607" s="778"/>
      <c r="F607" s="781" t="str">
        <f>IF($A607="","",IF(NOT($A607=$A606),IFERROR(IF(INDEX('40-15 SCALE LABEL INFO'!I$2:I$65,MATCH($A607,'40-15 SCALE LABEL INFO'!$A$2:$A$65,0))="","",INDEX('40-15 SCALE LABEL INFO'!I$2:I$65,MATCH($A607,'40-15 SCALE LABEL INFO'!$A$2:$A$65,0))),"not found"),IF(F606="not found","not found",IF(F606="","","ditto"))))</f>
        <v/>
      </c>
      <c r="G607" s="782" t="str">
        <f>IF($A607="","",IF(NOT($A607=$A606),IFERROR(IF(INDEX('40-15 SCALE LABEL INFO'!J$2:J$65,MATCH($A607,'40-15 SCALE LABEL INFO'!$A$2:$A$65,0))="","",INDEX('40-15 SCALE LABEL INFO'!J$2:J$65,MATCH($A607,'40-15 SCALE LABEL INFO'!$A$2:$A$65,0))),"not found"),IF(G606="not found","not found",IF(G606="","","ditto"))))</f>
        <v/>
      </c>
      <c r="H607" s="775" t="str">
        <f>IF($A607="","",IF(NOT($A607=$A606),IFERROR(IF(INDEX('40-15 SCALE LABEL INFO'!K$2:K$65,MATCH($A607,'40-15 SCALE LABEL INFO'!$A$2:$A$65,0))="","",INDEX('40-15 SCALE LABEL INFO'!K$2:K$65,MATCH($A607,'40-15 SCALE LABEL INFO'!$A$2:$A$65,0))),"not found"),IF(H606="not found","not found",IF(H606="","","ditto"))))</f>
        <v/>
      </c>
    </row>
    <row r="608" spans="1:8" x14ac:dyDescent="0.25">
      <c r="A608" s="770"/>
      <c r="B608" s="770"/>
      <c r="C608" s="770"/>
      <c r="D608" s="770"/>
      <c r="E608" s="778"/>
      <c r="F608" s="781" t="str">
        <f>IF($A608="","",IF(NOT($A608=$A607),IFERROR(IF(INDEX('40-15 SCALE LABEL INFO'!I$2:I$65,MATCH($A608,'40-15 SCALE LABEL INFO'!$A$2:$A$65,0))="","",INDEX('40-15 SCALE LABEL INFO'!I$2:I$65,MATCH($A608,'40-15 SCALE LABEL INFO'!$A$2:$A$65,0))),"not found"),IF(F607="not found","not found",IF(F607="","","ditto"))))</f>
        <v/>
      </c>
      <c r="G608" s="782" t="str">
        <f>IF($A608="","",IF(NOT($A608=$A607),IFERROR(IF(INDEX('40-15 SCALE LABEL INFO'!J$2:J$65,MATCH($A608,'40-15 SCALE LABEL INFO'!$A$2:$A$65,0))="","",INDEX('40-15 SCALE LABEL INFO'!J$2:J$65,MATCH($A608,'40-15 SCALE LABEL INFO'!$A$2:$A$65,0))),"not found"),IF(G607="not found","not found",IF(G607="","","ditto"))))</f>
        <v/>
      </c>
      <c r="H608" s="775" t="str">
        <f>IF($A608="","",IF(NOT($A608=$A607),IFERROR(IF(INDEX('40-15 SCALE LABEL INFO'!K$2:K$65,MATCH($A608,'40-15 SCALE LABEL INFO'!$A$2:$A$65,0))="","",INDEX('40-15 SCALE LABEL INFO'!K$2:K$65,MATCH($A608,'40-15 SCALE LABEL INFO'!$A$2:$A$65,0))),"not found"),IF(H607="not found","not found",IF(H607="","","ditto"))))</f>
        <v/>
      </c>
    </row>
    <row r="609" spans="1:8" x14ac:dyDescent="0.25">
      <c r="A609" s="770"/>
      <c r="B609" s="770"/>
      <c r="C609" s="770"/>
      <c r="D609" s="770"/>
      <c r="E609" s="778"/>
      <c r="F609" s="781" t="str">
        <f>IF($A609="","",IF(NOT($A609=$A608),IFERROR(IF(INDEX('40-15 SCALE LABEL INFO'!I$2:I$65,MATCH($A609,'40-15 SCALE LABEL INFO'!$A$2:$A$65,0))="","",INDEX('40-15 SCALE LABEL INFO'!I$2:I$65,MATCH($A609,'40-15 SCALE LABEL INFO'!$A$2:$A$65,0))),"not found"),IF(F608="not found","not found",IF(F608="","","ditto"))))</f>
        <v/>
      </c>
      <c r="G609" s="782" t="str">
        <f>IF($A609="","",IF(NOT($A609=$A608),IFERROR(IF(INDEX('40-15 SCALE LABEL INFO'!J$2:J$65,MATCH($A609,'40-15 SCALE LABEL INFO'!$A$2:$A$65,0))="","",INDEX('40-15 SCALE LABEL INFO'!J$2:J$65,MATCH($A609,'40-15 SCALE LABEL INFO'!$A$2:$A$65,0))),"not found"),IF(G608="not found","not found",IF(G608="","","ditto"))))</f>
        <v/>
      </c>
      <c r="H609" s="775" t="str">
        <f>IF($A609="","",IF(NOT($A609=$A608),IFERROR(IF(INDEX('40-15 SCALE LABEL INFO'!K$2:K$65,MATCH($A609,'40-15 SCALE LABEL INFO'!$A$2:$A$65,0))="","",INDEX('40-15 SCALE LABEL INFO'!K$2:K$65,MATCH($A609,'40-15 SCALE LABEL INFO'!$A$2:$A$65,0))),"not found"),IF(H608="not found","not found",IF(H608="","","ditto"))))</f>
        <v/>
      </c>
    </row>
    <row r="610" spans="1:8" x14ac:dyDescent="0.25">
      <c r="A610" s="770"/>
      <c r="B610" s="770"/>
      <c r="C610" s="770"/>
      <c r="D610" s="770"/>
      <c r="E610" s="778"/>
      <c r="F610" s="781" t="str">
        <f>IF($A610="","",IF(NOT($A610=$A609),IFERROR(IF(INDEX('40-15 SCALE LABEL INFO'!I$2:I$65,MATCH($A610,'40-15 SCALE LABEL INFO'!$A$2:$A$65,0))="","",INDEX('40-15 SCALE LABEL INFO'!I$2:I$65,MATCH($A610,'40-15 SCALE LABEL INFO'!$A$2:$A$65,0))),"not found"),IF(F609="not found","not found",IF(F609="","","ditto"))))</f>
        <v/>
      </c>
      <c r="G610" s="782" t="str">
        <f>IF($A610="","",IF(NOT($A610=$A609),IFERROR(IF(INDEX('40-15 SCALE LABEL INFO'!J$2:J$65,MATCH($A610,'40-15 SCALE LABEL INFO'!$A$2:$A$65,0))="","",INDEX('40-15 SCALE LABEL INFO'!J$2:J$65,MATCH($A610,'40-15 SCALE LABEL INFO'!$A$2:$A$65,0))),"not found"),IF(G609="not found","not found",IF(G609="","","ditto"))))</f>
        <v/>
      </c>
      <c r="H610" s="775" t="str">
        <f>IF($A610="","",IF(NOT($A610=$A609),IFERROR(IF(INDEX('40-15 SCALE LABEL INFO'!K$2:K$65,MATCH($A610,'40-15 SCALE LABEL INFO'!$A$2:$A$65,0))="","",INDEX('40-15 SCALE LABEL INFO'!K$2:K$65,MATCH($A610,'40-15 SCALE LABEL INFO'!$A$2:$A$65,0))),"not found"),IF(H609="not found","not found",IF(H609="","","ditto"))))</f>
        <v/>
      </c>
    </row>
    <row r="611" spans="1:8" x14ac:dyDescent="0.25">
      <c r="A611" s="770"/>
      <c r="B611" s="770"/>
      <c r="C611" s="770"/>
      <c r="D611" s="770"/>
      <c r="E611" s="778"/>
      <c r="F611" s="781" t="str">
        <f>IF($A611="","",IF(NOT($A611=$A610),IFERROR(IF(INDEX('40-15 SCALE LABEL INFO'!I$2:I$65,MATCH($A611,'40-15 SCALE LABEL INFO'!$A$2:$A$65,0))="","",INDEX('40-15 SCALE LABEL INFO'!I$2:I$65,MATCH($A611,'40-15 SCALE LABEL INFO'!$A$2:$A$65,0))),"not found"),IF(F610="not found","not found",IF(F610="","","ditto"))))</f>
        <v/>
      </c>
      <c r="G611" s="782" t="str">
        <f>IF($A611="","",IF(NOT($A611=$A610),IFERROR(IF(INDEX('40-15 SCALE LABEL INFO'!J$2:J$65,MATCH($A611,'40-15 SCALE LABEL INFO'!$A$2:$A$65,0))="","",INDEX('40-15 SCALE LABEL INFO'!J$2:J$65,MATCH($A611,'40-15 SCALE LABEL INFO'!$A$2:$A$65,0))),"not found"),IF(G610="not found","not found",IF(G610="","","ditto"))))</f>
        <v/>
      </c>
      <c r="H611" s="775" t="str">
        <f>IF($A611="","",IF(NOT($A611=$A610),IFERROR(IF(INDEX('40-15 SCALE LABEL INFO'!K$2:K$65,MATCH($A611,'40-15 SCALE LABEL INFO'!$A$2:$A$65,0))="","",INDEX('40-15 SCALE LABEL INFO'!K$2:K$65,MATCH($A611,'40-15 SCALE LABEL INFO'!$A$2:$A$65,0))),"not found"),IF(H610="not found","not found",IF(H610="","","ditto"))))</f>
        <v/>
      </c>
    </row>
    <row r="612" spans="1:8" x14ac:dyDescent="0.25">
      <c r="A612" s="770"/>
      <c r="B612" s="770"/>
      <c r="C612" s="770"/>
      <c r="D612" s="770"/>
      <c r="E612" s="778"/>
      <c r="F612" s="781" t="str">
        <f>IF($A612="","",IF(NOT($A612=$A611),IFERROR(IF(INDEX('40-15 SCALE LABEL INFO'!I$2:I$65,MATCH($A612,'40-15 SCALE LABEL INFO'!$A$2:$A$65,0))="","",INDEX('40-15 SCALE LABEL INFO'!I$2:I$65,MATCH($A612,'40-15 SCALE LABEL INFO'!$A$2:$A$65,0))),"not found"),IF(F611="not found","not found",IF(F611="","","ditto"))))</f>
        <v/>
      </c>
      <c r="G612" s="782" t="str">
        <f>IF($A612="","",IF(NOT($A612=$A611),IFERROR(IF(INDEX('40-15 SCALE LABEL INFO'!J$2:J$65,MATCH($A612,'40-15 SCALE LABEL INFO'!$A$2:$A$65,0))="","",INDEX('40-15 SCALE LABEL INFO'!J$2:J$65,MATCH($A612,'40-15 SCALE LABEL INFO'!$A$2:$A$65,0))),"not found"),IF(G611="not found","not found",IF(G611="","","ditto"))))</f>
        <v/>
      </c>
      <c r="H612" s="775" t="str">
        <f>IF($A612="","",IF(NOT($A612=$A611),IFERROR(IF(INDEX('40-15 SCALE LABEL INFO'!K$2:K$65,MATCH($A612,'40-15 SCALE LABEL INFO'!$A$2:$A$65,0))="","",INDEX('40-15 SCALE LABEL INFO'!K$2:K$65,MATCH($A612,'40-15 SCALE LABEL INFO'!$A$2:$A$65,0))),"not found"),IF(H611="not found","not found",IF(H611="","","ditto"))))</f>
        <v/>
      </c>
    </row>
    <row r="613" spans="1:8" x14ac:dyDescent="0.25">
      <c r="A613" s="770"/>
      <c r="B613" s="770"/>
      <c r="C613" s="770"/>
      <c r="D613" s="770"/>
      <c r="E613" s="778"/>
      <c r="F613" s="781" t="str">
        <f>IF($A613="","",IF(NOT($A613=$A612),IFERROR(IF(INDEX('40-15 SCALE LABEL INFO'!I$2:I$65,MATCH($A613,'40-15 SCALE LABEL INFO'!$A$2:$A$65,0))="","",INDEX('40-15 SCALE LABEL INFO'!I$2:I$65,MATCH($A613,'40-15 SCALE LABEL INFO'!$A$2:$A$65,0))),"not found"),IF(F612="not found","not found",IF(F612="","","ditto"))))</f>
        <v/>
      </c>
      <c r="G613" s="782" t="str">
        <f>IF($A613="","",IF(NOT($A613=$A612),IFERROR(IF(INDEX('40-15 SCALE LABEL INFO'!J$2:J$65,MATCH($A613,'40-15 SCALE LABEL INFO'!$A$2:$A$65,0))="","",INDEX('40-15 SCALE LABEL INFO'!J$2:J$65,MATCH($A613,'40-15 SCALE LABEL INFO'!$A$2:$A$65,0))),"not found"),IF(G612="not found","not found",IF(G612="","","ditto"))))</f>
        <v/>
      </c>
      <c r="H613" s="775" t="str">
        <f>IF($A613="","",IF(NOT($A613=$A612),IFERROR(IF(INDEX('40-15 SCALE LABEL INFO'!K$2:K$65,MATCH($A613,'40-15 SCALE LABEL INFO'!$A$2:$A$65,0))="","",INDEX('40-15 SCALE LABEL INFO'!K$2:K$65,MATCH($A613,'40-15 SCALE LABEL INFO'!$A$2:$A$65,0))),"not found"),IF(H612="not found","not found",IF(H612="","","ditto"))))</f>
        <v/>
      </c>
    </row>
    <row r="614" spans="1:8" x14ac:dyDescent="0.25">
      <c r="A614" s="770"/>
      <c r="B614" s="770"/>
      <c r="C614" s="770"/>
      <c r="D614" s="770"/>
      <c r="E614" s="778"/>
      <c r="F614" s="781" t="str">
        <f>IF($A614="","",IF(NOT($A614=$A613),IFERROR(IF(INDEX('40-15 SCALE LABEL INFO'!I$2:I$65,MATCH($A614,'40-15 SCALE LABEL INFO'!$A$2:$A$65,0))="","",INDEX('40-15 SCALE LABEL INFO'!I$2:I$65,MATCH($A614,'40-15 SCALE LABEL INFO'!$A$2:$A$65,0))),"not found"),IF(F613="not found","not found",IF(F613="","","ditto"))))</f>
        <v/>
      </c>
      <c r="G614" s="782" t="str">
        <f>IF($A614="","",IF(NOT($A614=$A613),IFERROR(IF(INDEX('40-15 SCALE LABEL INFO'!J$2:J$65,MATCH($A614,'40-15 SCALE LABEL INFO'!$A$2:$A$65,0))="","",INDEX('40-15 SCALE LABEL INFO'!J$2:J$65,MATCH($A614,'40-15 SCALE LABEL INFO'!$A$2:$A$65,0))),"not found"),IF(G613="not found","not found",IF(G613="","","ditto"))))</f>
        <v/>
      </c>
      <c r="H614" s="775" t="str">
        <f>IF($A614="","",IF(NOT($A614=$A613),IFERROR(IF(INDEX('40-15 SCALE LABEL INFO'!K$2:K$65,MATCH($A614,'40-15 SCALE LABEL INFO'!$A$2:$A$65,0))="","",INDEX('40-15 SCALE LABEL INFO'!K$2:K$65,MATCH($A614,'40-15 SCALE LABEL INFO'!$A$2:$A$65,0))),"not found"),IF(H613="not found","not found",IF(H613="","","ditto"))))</f>
        <v/>
      </c>
    </row>
    <row r="615" spans="1:8" x14ac:dyDescent="0.25">
      <c r="A615" s="770"/>
      <c r="B615" s="770"/>
      <c r="C615" s="770"/>
      <c r="D615" s="770"/>
      <c r="E615" s="778"/>
      <c r="F615" s="781" t="str">
        <f>IF($A615="","",IF(NOT($A615=$A614),IFERROR(IF(INDEX('40-15 SCALE LABEL INFO'!I$2:I$65,MATCH($A615,'40-15 SCALE LABEL INFO'!$A$2:$A$65,0))="","",INDEX('40-15 SCALE LABEL INFO'!I$2:I$65,MATCH($A615,'40-15 SCALE LABEL INFO'!$A$2:$A$65,0))),"not found"),IF(F614="not found","not found",IF(F614="","","ditto"))))</f>
        <v/>
      </c>
      <c r="G615" s="782" t="str">
        <f>IF($A615="","",IF(NOT($A615=$A614),IFERROR(IF(INDEX('40-15 SCALE LABEL INFO'!J$2:J$65,MATCH($A615,'40-15 SCALE LABEL INFO'!$A$2:$A$65,0))="","",INDEX('40-15 SCALE LABEL INFO'!J$2:J$65,MATCH($A615,'40-15 SCALE LABEL INFO'!$A$2:$A$65,0))),"not found"),IF(G614="not found","not found",IF(G614="","","ditto"))))</f>
        <v/>
      </c>
      <c r="H615" s="775" t="str">
        <f>IF($A615="","",IF(NOT($A615=$A614),IFERROR(IF(INDEX('40-15 SCALE LABEL INFO'!K$2:K$65,MATCH($A615,'40-15 SCALE LABEL INFO'!$A$2:$A$65,0))="","",INDEX('40-15 SCALE LABEL INFO'!K$2:K$65,MATCH($A615,'40-15 SCALE LABEL INFO'!$A$2:$A$65,0))),"not found"),IF(H614="not found","not found",IF(H614="","","ditto"))))</f>
        <v/>
      </c>
    </row>
    <row r="616" spans="1:8" x14ac:dyDescent="0.25">
      <c r="A616" s="770"/>
      <c r="B616" s="770"/>
      <c r="C616" s="770"/>
      <c r="D616" s="770"/>
      <c r="E616" s="778"/>
      <c r="F616" s="781" t="str">
        <f>IF($A616="","",IF(NOT($A616=$A615),IFERROR(IF(INDEX('40-15 SCALE LABEL INFO'!I$2:I$65,MATCH($A616,'40-15 SCALE LABEL INFO'!$A$2:$A$65,0))="","",INDEX('40-15 SCALE LABEL INFO'!I$2:I$65,MATCH($A616,'40-15 SCALE LABEL INFO'!$A$2:$A$65,0))),"not found"),IF(F615="not found","not found",IF(F615="","","ditto"))))</f>
        <v/>
      </c>
      <c r="G616" s="782" t="str">
        <f>IF($A616="","",IF(NOT($A616=$A615),IFERROR(IF(INDEX('40-15 SCALE LABEL INFO'!J$2:J$65,MATCH($A616,'40-15 SCALE LABEL INFO'!$A$2:$A$65,0))="","",INDEX('40-15 SCALE LABEL INFO'!J$2:J$65,MATCH($A616,'40-15 SCALE LABEL INFO'!$A$2:$A$65,0))),"not found"),IF(G615="not found","not found",IF(G615="","","ditto"))))</f>
        <v/>
      </c>
      <c r="H616" s="775" t="str">
        <f>IF($A616="","",IF(NOT($A616=$A615),IFERROR(IF(INDEX('40-15 SCALE LABEL INFO'!K$2:K$65,MATCH($A616,'40-15 SCALE LABEL INFO'!$A$2:$A$65,0))="","",INDEX('40-15 SCALE LABEL INFO'!K$2:K$65,MATCH($A616,'40-15 SCALE LABEL INFO'!$A$2:$A$65,0))),"not found"),IF(H615="not found","not found",IF(H615="","","ditto"))))</f>
        <v/>
      </c>
    </row>
    <row r="617" spans="1:8" x14ac:dyDescent="0.25">
      <c r="A617" s="770"/>
      <c r="B617" s="770"/>
      <c r="C617" s="770"/>
      <c r="D617" s="770"/>
      <c r="E617" s="778"/>
      <c r="F617" s="781" t="str">
        <f>IF($A617="","",IF(NOT($A617=$A616),IFERROR(IF(INDEX('40-15 SCALE LABEL INFO'!I$2:I$65,MATCH($A617,'40-15 SCALE LABEL INFO'!$A$2:$A$65,0))="","",INDEX('40-15 SCALE LABEL INFO'!I$2:I$65,MATCH($A617,'40-15 SCALE LABEL INFO'!$A$2:$A$65,0))),"not found"),IF(F616="not found","not found",IF(F616="","","ditto"))))</f>
        <v/>
      </c>
      <c r="G617" s="782" t="str">
        <f>IF($A617="","",IF(NOT($A617=$A616),IFERROR(IF(INDEX('40-15 SCALE LABEL INFO'!J$2:J$65,MATCH($A617,'40-15 SCALE LABEL INFO'!$A$2:$A$65,0))="","",INDEX('40-15 SCALE LABEL INFO'!J$2:J$65,MATCH($A617,'40-15 SCALE LABEL INFO'!$A$2:$A$65,0))),"not found"),IF(G616="not found","not found",IF(G616="","","ditto"))))</f>
        <v/>
      </c>
      <c r="H617" s="775" t="str">
        <f>IF($A617="","",IF(NOT($A617=$A616),IFERROR(IF(INDEX('40-15 SCALE LABEL INFO'!K$2:K$65,MATCH($A617,'40-15 SCALE LABEL INFO'!$A$2:$A$65,0))="","",INDEX('40-15 SCALE LABEL INFO'!K$2:K$65,MATCH($A617,'40-15 SCALE LABEL INFO'!$A$2:$A$65,0))),"not found"),IF(H616="not found","not found",IF(H616="","","ditto"))))</f>
        <v/>
      </c>
    </row>
    <row r="618" spans="1:8" x14ac:dyDescent="0.25">
      <c r="A618" s="770"/>
      <c r="B618" s="770"/>
      <c r="C618" s="770"/>
      <c r="D618" s="770"/>
      <c r="E618" s="778"/>
      <c r="F618" s="781" t="str">
        <f>IF($A618="","",IF(NOT($A618=$A617),IFERROR(IF(INDEX('40-15 SCALE LABEL INFO'!I$2:I$65,MATCH($A618,'40-15 SCALE LABEL INFO'!$A$2:$A$65,0))="","",INDEX('40-15 SCALE LABEL INFO'!I$2:I$65,MATCH($A618,'40-15 SCALE LABEL INFO'!$A$2:$A$65,0))),"not found"),IF(F617="not found","not found",IF(F617="","","ditto"))))</f>
        <v/>
      </c>
      <c r="G618" s="782" t="str">
        <f>IF($A618="","",IF(NOT($A618=$A617),IFERROR(IF(INDEX('40-15 SCALE LABEL INFO'!J$2:J$65,MATCH($A618,'40-15 SCALE LABEL INFO'!$A$2:$A$65,0))="","",INDEX('40-15 SCALE LABEL INFO'!J$2:J$65,MATCH($A618,'40-15 SCALE LABEL INFO'!$A$2:$A$65,0))),"not found"),IF(G617="not found","not found",IF(G617="","","ditto"))))</f>
        <v/>
      </c>
      <c r="H618" s="775" t="str">
        <f>IF($A618="","",IF(NOT($A618=$A617),IFERROR(IF(INDEX('40-15 SCALE LABEL INFO'!K$2:K$65,MATCH($A618,'40-15 SCALE LABEL INFO'!$A$2:$A$65,0))="","",INDEX('40-15 SCALE LABEL INFO'!K$2:K$65,MATCH($A618,'40-15 SCALE LABEL INFO'!$A$2:$A$65,0))),"not found"),IF(H617="not found","not found",IF(H617="","","ditto"))))</f>
        <v/>
      </c>
    </row>
    <row r="619" spans="1:8" x14ac:dyDescent="0.25">
      <c r="A619" s="770"/>
      <c r="B619" s="770"/>
      <c r="C619" s="770"/>
      <c r="D619" s="770"/>
      <c r="E619" s="778"/>
      <c r="F619" s="781" t="str">
        <f>IF($A619="","",IF(NOT($A619=$A618),IFERROR(IF(INDEX('40-15 SCALE LABEL INFO'!I$2:I$65,MATCH($A619,'40-15 SCALE LABEL INFO'!$A$2:$A$65,0))="","",INDEX('40-15 SCALE LABEL INFO'!I$2:I$65,MATCH($A619,'40-15 SCALE LABEL INFO'!$A$2:$A$65,0))),"not found"),IF(F618="not found","not found",IF(F618="","","ditto"))))</f>
        <v/>
      </c>
      <c r="G619" s="782" t="str">
        <f>IF($A619="","",IF(NOT($A619=$A618),IFERROR(IF(INDEX('40-15 SCALE LABEL INFO'!J$2:J$65,MATCH($A619,'40-15 SCALE LABEL INFO'!$A$2:$A$65,0))="","",INDEX('40-15 SCALE LABEL INFO'!J$2:J$65,MATCH($A619,'40-15 SCALE LABEL INFO'!$A$2:$A$65,0))),"not found"),IF(G618="not found","not found",IF(G618="","","ditto"))))</f>
        <v/>
      </c>
      <c r="H619" s="775" t="str">
        <f>IF($A619="","",IF(NOT($A619=$A618),IFERROR(IF(INDEX('40-15 SCALE LABEL INFO'!K$2:K$65,MATCH($A619,'40-15 SCALE LABEL INFO'!$A$2:$A$65,0))="","",INDEX('40-15 SCALE LABEL INFO'!K$2:K$65,MATCH($A619,'40-15 SCALE LABEL INFO'!$A$2:$A$65,0))),"not found"),IF(H618="not found","not found",IF(H618="","","ditto"))))</f>
        <v/>
      </c>
    </row>
    <row r="620" spans="1:8" x14ac:dyDescent="0.25">
      <c r="A620" s="770"/>
      <c r="B620" s="770"/>
      <c r="C620" s="770"/>
      <c r="D620" s="770"/>
      <c r="E620" s="778"/>
      <c r="F620" s="781" t="str">
        <f>IF($A620="","",IF(NOT($A620=$A619),IFERROR(IF(INDEX('40-15 SCALE LABEL INFO'!I$2:I$65,MATCH($A620,'40-15 SCALE LABEL INFO'!$A$2:$A$65,0))="","",INDEX('40-15 SCALE LABEL INFO'!I$2:I$65,MATCH($A620,'40-15 SCALE LABEL INFO'!$A$2:$A$65,0))),"not found"),IF(F619="not found","not found",IF(F619="","","ditto"))))</f>
        <v/>
      </c>
      <c r="G620" s="782" t="str">
        <f>IF($A620="","",IF(NOT($A620=$A619),IFERROR(IF(INDEX('40-15 SCALE LABEL INFO'!J$2:J$65,MATCH($A620,'40-15 SCALE LABEL INFO'!$A$2:$A$65,0))="","",INDEX('40-15 SCALE LABEL INFO'!J$2:J$65,MATCH($A620,'40-15 SCALE LABEL INFO'!$A$2:$A$65,0))),"not found"),IF(G619="not found","not found",IF(G619="","","ditto"))))</f>
        <v/>
      </c>
      <c r="H620" s="775" t="str">
        <f>IF($A620="","",IF(NOT($A620=$A619),IFERROR(IF(INDEX('40-15 SCALE LABEL INFO'!K$2:K$65,MATCH($A620,'40-15 SCALE LABEL INFO'!$A$2:$A$65,0))="","",INDEX('40-15 SCALE LABEL INFO'!K$2:K$65,MATCH($A620,'40-15 SCALE LABEL INFO'!$A$2:$A$65,0))),"not found"),IF(H619="not found","not found",IF(H619="","","ditto"))))</f>
        <v/>
      </c>
    </row>
    <row r="621" spans="1:8" x14ac:dyDescent="0.25">
      <c r="A621" s="770"/>
      <c r="B621" s="770"/>
      <c r="C621" s="770"/>
      <c r="D621" s="770"/>
      <c r="E621" s="778"/>
      <c r="F621" s="781" t="str">
        <f>IF($A621="","",IF(NOT($A621=$A620),IFERROR(IF(INDEX('40-15 SCALE LABEL INFO'!I$2:I$65,MATCH($A621,'40-15 SCALE LABEL INFO'!$A$2:$A$65,0))="","",INDEX('40-15 SCALE LABEL INFO'!I$2:I$65,MATCH($A621,'40-15 SCALE LABEL INFO'!$A$2:$A$65,0))),"not found"),IF(F620="not found","not found",IF(F620="","","ditto"))))</f>
        <v/>
      </c>
      <c r="G621" s="782" t="str">
        <f>IF($A621="","",IF(NOT($A621=$A620),IFERROR(IF(INDEX('40-15 SCALE LABEL INFO'!J$2:J$65,MATCH($A621,'40-15 SCALE LABEL INFO'!$A$2:$A$65,0))="","",INDEX('40-15 SCALE LABEL INFO'!J$2:J$65,MATCH($A621,'40-15 SCALE LABEL INFO'!$A$2:$A$65,0))),"not found"),IF(G620="not found","not found",IF(G620="","","ditto"))))</f>
        <v/>
      </c>
      <c r="H621" s="775" t="str">
        <f>IF($A621="","",IF(NOT($A621=$A620),IFERROR(IF(INDEX('40-15 SCALE LABEL INFO'!K$2:K$65,MATCH($A621,'40-15 SCALE LABEL INFO'!$A$2:$A$65,0))="","",INDEX('40-15 SCALE LABEL INFO'!K$2:K$65,MATCH($A621,'40-15 SCALE LABEL INFO'!$A$2:$A$65,0))),"not found"),IF(H620="not found","not found",IF(H620="","","ditto"))))</f>
        <v/>
      </c>
    </row>
    <row r="622" spans="1:8" x14ac:dyDescent="0.25">
      <c r="A622" s="770"/>
      <c r="B622" s="770"/>
      <c r="C622" s="770"/>
      <c r="D622" s="770"/>
      <c r="E622" s="778"/>
      <c r="F622" s="781" t="str">
        <f>IF($A622="","",IF(NOT($A622=$A621),IFERROR(IF(INDEX('40-15 SCALE LABEL INFO'!I$2:I$65,MATCH($A622,'40-15 SCALE LABEL INFO'!$A$2:$A$65,0))="","",INDEX('40-15 SCALE LABEL INFO'!I$2:I$65,MATCH($A622,'40-15 SCALE LABEL INFO'!$A$2:$A$65,0))),"not found"),IF(F621="not found","not found",IF(F621="","","ditto"))))</f>
        <v/>
      </c>
      <c r="G622" s="782" t="str">
        <f>IF($A622="","",IF(NOT($A622=$A621),IFERROR(IF(INDEX('40-15 SCALE LABEL INFO'!J$2:J$65,MATCH($A622,'40-15 SCALE LABEL INFO'!$A$2:$A$65,0))="","",INDEX('40-15 SCALE LABEL INFO'!J$2:J$65,MATCH($A622,'40-15 SCALE LABEL INFO'!$A$2:$A$65,0))),"not found"),IF(G621="not found","not found",IF(G621="","","ditto"))))</f>
        <v/>
      </c>
      <c r="H622" s="775" t="str">
        <f>IF($A622="","",IF(NOT($A622=$A621),IFERROR(IF(INDEX('40-15 SCALE LABEL INFO'!K$2:K$65,MATCH($A622,'40-15 SCALE LABEL INFO'!$A$2:$A$65,0))="","",INDEX('40-15 SCALE LABEL INFO'!K$2:K$65,MATCH($A622,'40-15 SCALE LABEL INFO'!$A$2:$A$65,0))),"not found"),IF(H621="not found","not found",IF(H621="","","ditto"))))</f>
        <v/>
      </c>
    </row>
    <row r="623" spans="1:8" x14ac:dyDescent="0.25">
      <c r="A623" s="770"/>
      <c r="B623" s="770"/>
      <c r="C623" s="770"/>
      <c r="D623" s="770"/>
      <c r="E623" s="778"/>
      <c r="F623" s="781" t="str">
        <f>IF($A623="","",IF(NOT($A623=$A622),IFERROR(IF(INDEX('40-15 SCALE LABEL INFO'!I$2:I$65,MATCH($A623,'40-15 SCALE LABEL INFO'!$A$2:$A$65,0))="","",INDEX('40-15 SCALE LABEL INFO'!I$2:I$65,MATCH($A623,'40-15 SCALE LABEL INFO'!$A$2:$A$65,0))),"not found"),IF(F622="not found","not found",IF(F622="","","ditto"))))</f>
        <v/>
      </c>
      <c r="G623" s="782" t="str">
        <f>IF($A623="","",IF(NOT($A623=$A622),IFERROR(IF(INDEX('40-15 SCALE LABEL INFO'!J$2:J$65,MATCH($A623,'40-15 SCALE LABEL INFO'!$A$2:$A$65,0))="","",INDEX('40-15 SCALE LABEL INFO'!J$2:J$65,MATCH($A623,'40-15 SCALE LABEL INFO'!$A$2:$A$65,0))),"not found"),IF(G622="not found","not found",IF(G622="","","ditto"))))</f>
        <v/>
      </c>
      <c r="H623" s="775" t="str">
        <f>IF($A623="","",IF(NOT($A623=$A622),IFERROR(IF(INDEX('40-15 SCALE LABEL INFO'!K$2:K$65,MATCH($A623,'40-15 SCALE LABEL INFO'!$A$2:$A$65,0))="","",INDEX('40-15 SCALE LABEL INFO'!K$2:K$65,MATCH($A623,'40-15 SCALE LABEL INFO'!$A$2:$A$65,0))),"not found"),IF(H622="not found","not found",IF(H622="","","ditto"))))</f>
        <v/>
      </c>
    </row>
    <row r="624" spans="1:8" x14ac:dyDescent="0.25">
      <c r="A624" s="770"/>
      <c r="B624" s="770"/>
      <c r="C624" s="770"/>
      <c r="D624" s="770"/>
      <c r="E624" s="778"/>
      <c r="F624" s="781" t="str">
        <f>IF($A624="","",IF(NOT($A624=$A623),IFERROR(IF(INDEX('40-15 SCALE LABEL INFO'!I$2:I$65,MATCH($A624,'40-15 SCALE LABEL INFO'!$A$2:$A$65,0))="","",INDEX('40-15 SCALE LABEL INFO'!I$2:I$65,MATCH($A624,'40-15 SCALE LABEL INFO'!$A$2:$A$65,0))),"not found"),IF(F623="not found","not found",IF(F623="","","ditto"))))</f>
        <v/>
      </c>
      <c r="G624" s="782" t="str">
        <f>IF($A624="","",IF(NOT($A624=$A623),IFERROR(IF(INDEX('40-15 SCALE LABEL INFO'!J$2:J$65,MATCH($A624,'40-15 SCALE LABEL INFO'!$A$2:$A$65,0))="","",INDEX('40-15 SCALE LABEL INFO'!J$2:J$65,MATCH($A624,'40-15 SCALE LABEL INFO'!$A$2:$A$65,0))),"not found"),IF(G623="not found","not found",IF(G623="","","ditto"))))</f>
        <v/>
      </c>
      <c r="H624" s="775" t="str">
        <f>IF($A624="","",IF(NOT($A624=$A623),IFERROR(IF(INDEX('40-15 SCALE LABEL INFO'!K$2:K$65,MATCH($A624,'40-15 SCALE LABEL INFO'!$A$2:$A$65,0))="","",INDEX('40-15 SCALE LABEL INFO'!K$2:K$65,MATCH($A624,'40-15 SCALE LABEL INFO'!$A$2:$A$65,0))),"not found"),IF(H623="not found","not found",IF(H623="","","ditto"))))</f>
        <v/>
      </c>
    </row>
    <row r="625" spans="1:8" x14ac:dyDescent="0.25">
      <c r="A625" s="770"/>
      <c r="B625" s="770"/>
      <c r="C625" s="770"/>
      <c r="D625" s="770"/>
      <c r="E625" s="778"/>
      <c r="F625" s="781" t="str">
        <f>IF($A625="","",IF(NOT($A625=$A624),IFERROR(IF(INDEX('40-15 SCALE LABEL INFO'!I$2:I$65,MATCH($A625,'40-15 SCALE LABEL INFO'!$A$2:$A$65,0))="","",INDEX('40-15 SCALE LABEL INFO'!I$2:I$65,MATCH($A625,'40-15 SCALE LABEL INFO'!$A$2:$A$65,0))),"not found"),IF(F624="not found","not found",IF(F624="","","ditto"))))</f>
        <v/>
      </c>
      <c r="G625" s="782" t="str">
        <f>IF($A625="","",IF(NOT($A625=$A624),IFERROR(IF(INDEX('40-15 SCALE LABEL INFO'!J$2:J$65,MATCH($A625,'40-15 SCALE LABEL INFO'!$A$2:$A$65,0))="","",INDEX('40-15 SCALE LABEL INFO'!J$2:J$65,MATCH($A625,'40-15 SCALE LABEL INFO'!$A$2:$A$65,0))),"not found"),IF(G624="not found","not found",IF(G624="","","ditto"))))</f>
        <v/>
      </c>
      <c r="H625" s="775" t="str">
        <f>IF($A625="","",IF(NOT($A625=$A624),IFERROR(IF(INDEX('40-15 SCALE LABEL INFO'!K$2:K$65,MATCH($A625,'40-15 SCALE LABEL INFO'!$A$2:$A$65,0))="","",INDEX('40-15 SCALE LABEL INFO'!K$2:K$65,MATCH($A625,'40-15 SCALE LABEL INFO'!$A$2:$A$65,0))),"not found"),IF(H624="not found","not found",IF(H624="","","ditto"))))</f>
        <v/>
      </c>
    </row>
    <row r="626" spans="1:8" x14ac:dyDescent="0.25">
      <c r="A626" s="770"/>
      <c r="B626" s="770"/>
      <c r="C626" s="770"/>
      <c r="D626" s="770"/>
      <c r="E626" s="778"/>
      <c r="F626" s="781" t="str">
        <f>IF($A626="","",IF(NOT($A626=$A625),IFERROR(IF(INDEX('40-15 SCALE LABEL INFO'!I$2:I$65,MATCH($A626,'40-15 SCALE LABEL INFO'!$A$2:$A$65,0))="","",INDEX('40-15 SCALE LABEL INFO'!I$2:I$65,MATCH($A626,'40-15 SCALE LABEL INFO'!$A$2:$A$65,0))),"not found"),IF(F625="not found","not found",IF(F625="","","ditto"))))</f>
        <v/>
      </c>
      <c r="G626" s="782" t="str">
        <f>IF($A626="","",IF(NOT($A626=$A625),IFERROR(IF(INDEX('40-15 SCALE LABEL INFO'!J$2:J$65,MATCH($A626,'40-15 SCALE LABEL INFO'!$A$2:$A$65,0))="","",INDEX('40-15 SCALE LABEL INFO'!J$2:J$65,MATCH($A626,'40-15 SCALE LABEL INFO'!$A$2:$A$65,0))),"not found"),IF(G625="not found","not found",IF(G625="","","ditto"))))</f>
        <v/>
      </c>
      <c r="H626" s="775" t="str">
        <f>IF($A626="","",IF(NOT($A626=$A625),IFERROR(IF(INDEX('40-15 SCALE LABEL INFO'!K$2:K$65,MATCH($A626,'40-15 SCALE LABEL INFO'!$A$2:$A$65,0))="","",INDEX('40-15 SCALE LABEL INFO'!K$2:K$65,MATCH($A626,'40-15 SCALE LABEL INFO'!$A$2:$A$65,0))),"not found"),IF(H625="not found","not found",IF(H625="","","ditto"))))</f>
        <v/>
      </c>
    </row>
    <row r="627" spans="1:8" x14ac:dyDescent="0.25">
      <c r="A627" s="770"/>
      <c r="B627" s="770"/>
      <c r="C627" s="770"/>
      <c r="D627" s="770"/>
      <c r="E627" s="778"/>
      <c r="F627" s="781" t="str">
        <f>IF($A627="","",IF(NOT($A627=$A626),IFERROR(IF(INDEX('40-15 SCALE LABEL INFO'!I$2:I$65,MATCH($A627,'40-15 SCALE LABEL INFO'!$A$2:$A$65,0))="","",INDEX('40-15 SCALE LABEL INFO'!I$2:I$65,MATCH($A627,'40-15 SCALE LABEL INFO'!$A$2:$A$65,0))),"not found"),IF(F626="not found","not found",IF(F626="","","ditto"))))</f>
        <v/>
      </c>
      <c r="G627" s="782" t="str">
        <f>IF($A627="","",IF(NOT($A627=$A626),IFERROR(IF(INDEX('40-15 SCALE LABEL INFO'!J$2:J$65,MATCH($A627,'40-15 SCALE LABEL INFO'!$A$2:$A$65,0))="","",INDEX('40-15 SCALE LABEL INFO'!J$2:J$65,MATCH($A627,'40-15 SCALE LABEL INFO'!$A$2:$A$65,0))),"not found"),IF(G626="not found","not found",IF(G626="","","ditto"))))</f>
        <v/>
      </c>
      <c r="H627" s="775" t="str">
        <f>IF($A627="","",IF(NOT($A627=$A626),IFERROR(IF(INDEX('40-15 SCALE LABEL INFO'!K$2:K$65,MATCH($A627,'40-15 SCALE LABEL INFO'!$A$2:$A$65,0))="","",INDEX('40-15 SCALE LABEL INFO'!K$2:K$65,MATCH($A627,'40-15 SCALE LABEL INFO'!$A$2:$A$65,0))),"not found"),IF(H626="not found","not found",IF(H626="","","ditto"))))</f>
        <v/>
      </c>
    </row>
    <row r="628" spans="1:8" x14ac:dyDescent="0.25">
      <c r="A628" s="770"/>
      <c r="B628" s="770"/>
      <c r="C628" s="770"/>
      <c r="D628" s="770"/>
      <c r="E628" s="778"/>
      <c r="F628" s="781" t="str">
        <f>IF($A628="","",IF(NOT($A628=$A627),IFERROR(IF(INDEX('40-15 SCALE LABEL INFO'!I$2:I$65,MATCH($A628,'40-15 SCALE LABEL INFO'!$A$2:$A$65,0))="","",INDEX('40-15 SCALE LABEL INFO'!I$2:I$65,MATCH($A628,'40-15 SCALE LABEL INFO'!$A$2:$A$65,0))),"not found"),IF(F627="not found","not found",IF(F627="","","ditto"))))</f>
        <v/>
      </c>
      <c r="G628" s="782" t="str">
        <f>IF($A628="","",IF(NOT($A628=$A627),IFERROR(IF(INDEX('40-15 SCALE LABEL INFO'!J$2:J$65,MATCH($A628,'40-15 SCALE LABEL INFO'!$A$2:$A$65,0))="","",INDEX('40-15 SCALE LABEL INFO'!J$2:J$65,MATCH($A628,'40-15 SCALE LABEL INFO'!$A$2:$A$65,0))),"not found"),IF(G627="not found","not found",IF(G627="","","ditto"))))</f>
        <v/>
      </c>
      <c r="H628" s="775" t="str">
        <f>IF($A628="","",IF(NOT($A628=$A627),IFERROR(IF(INDEX('40-15 SCALE LABEL INFO'!K$2:K$65,MATCH($A628,'40-15 SCALE LABEL INFO'!$A$2:$A$65,0))="","",INDEX('40-15 SCALE LABEL INFO'!K$2:K$65,MATCH($A628,'40-15 SCALE LABEL INFO'!$A$2:$A$65,0))),"not found"),IF(H627="not found","not found",IF(H627="","","ditto"))))</f>
        <v/>
      </c>
    </row>
    <row r="629" spans="1:8" x14ac:dyDescent="0.25">
      <c r="A629" s="770"/>
      <c r="B629" s="770"/>
      <c r="C629" s="770"/>
      <c r="D629" s="770"/>
      <c r="E629" s="778"/>
      <c r="F629" s="781" t="str">
        <f>IF($A629="","",IF(NOT($A629=$A628),IFERROR(IF(INDEX('40-15 SCALE LABEL INFO'!I$2:I$65,MATCH($A629,'40-15 SCALE LABEL INFO'!$A$2:$A$65,0))="","",INDEX('40-15 SCALE LABEL INFO'!I$2:I$65,MATCH($A629,'40-15 SCALE LABEL INFO'!$A$2:$A$65,0))),"not found"),IF(F628="not found","not found",IF(F628="","","ditto"))))</f>
        <v/>
      </c>
      <c r="G629" s="782" t="str">
        <f>IF($A629="","",IF(NOT($A629=$A628),IFERROR(IF(INDEX('40-15 SCALE LABEL INFO'!J$2:J$65,MATCH($A629,'40-15 SCALE LABEL INFO'!$A$2:$A$65,0))="","",INDEX('40-15 SCALE LABEL INFO'!J$2:J$65,MATCH($A629,'40-15 SCALE LABEL INFO'!$A$2:$A$65,0))),"not found"),IF(G628="not found","not found",IF(G628="","","ditto"))))</f>
        <v/>
      </c>
      <c r="H629" s="775" t="str">
        <f>IF($A629="","",IF(NOT($A629=$A628),IFERROR(IF(INDEX('40-15 SCALE LABEL INFO'!K$2:K$65,MATCH($A629,'40-15 SCALE LABEL INFO'!$A$2:$A$65,0))="","",INDEX('40-15 SCALE LABEL INFO'!K$2:K$65,MATCH($A629,'40-15 SCALE LABEL INFO'!$A$2:$A$65,0))),"not found"),IF(H628="not found","not found",IF(H628="","","ditto"))))</f>
        <v/>
      </c>
    </row>
    <row r="630" spans="1:8" x14ac:dyDescent="0.25">
      <c r="A630" s="770"/>
      <c r="B630" s="770"/>
      <c r="C630" s="770"/>
      <c r="D630" s="770"/>
      <c r="E630" s="778"/>
      <c r="F630" s="781" t="str">
        <f>IF($A630="","",IF(NOT($A630=$A629),IFERROR(IF(INDEX('40-15 SCALE LABEL INFO'!I$2:I$65,MATCH($A630,'40-15 SCALE LABEL INFO'!$A$2:$A$65,0))="","",INDEX('40-15 SCALE LABEL INFO'!I$2:I$65,MATCH($A630,'40-15 SCALE LABEL INFO'!$A$2:$A$65,0))),"not found"),IF(F629="not found","not found",IF(F629="","","ditto"))))</f>
        <v/>
      </c>
      <c r="G630" s="782" t="str">
        <f>IF($A630="","",IF(NOT($A630=$A629),IFERROR(IF(INDEX('40-15 SCALE LABEL INFO'!J$2:J$65,MATCH($A630,'40-15 SCALE LABEL INFO'!$A$2:$A$65,0))="","",INDEX('40-15 SCALE LABEL INFO'!J$2:J$65,MATCH($A630,'40-15 SCALE LABEL INFO'!$A$2:$A$65,0))),"not found"),IF(G629="not found","not found",IF(G629="","","ditto"))))</f>
        <v/>
      </c>
      <c r="H630" s="775" t="str">
        <f>IF($A630="","",IF(NOT($A630=$A629),IFERROR(IF(INDEX('40-15 SCALE LABEL INFO'!K$2:K$65,MATCH($A630,'40-15 SCALE LABEL INFO'!$A$2:$A$65,0))="","",INDEX('40-15 SCALE LABEL INFO'!K$2:K$65,MATCH($A630,'40-15 SCALE LABEL INFO'!$A$2:$A$65,0))),"not found"),IF(H629="not found","not found",IF(H629="","","ditto"))))</f>
        <v/>
      </c>
    </row>
    <row r="631" spans="1:8" x14ac:dyDescent="0.25">
      <c r="A631" s="770"/>
      <c r="B631" s="770"/>
      <c r="C631" s="770"/>
      <c r="D631" s="770"/>
      <c r="E631" s="778"/>
      <c r="F631" s="781" t="str">
        <f>IF($A631="","",IF(NOT($A631=$A630),IFERROR(IF(INDEX('40-15 SCALE LABEL INFO'!I$2:I$65,MATCH($A631,'40-15 SCALE LABEL INFO'!$A$2:$A$65,0))="","",INDEX('40-15 SCALE LABEL INFO'!I$2:I$65,MATCH($A631,'40-15 SCALE LABEL INFO'!$A$2:$A$65,0))),"not found"),IF(F630="not found","not found",IF(F630="","","ditto"))))</f>
        <v/>
      </c>
      <c r="G631" s="782" t="str">
        <f>IF($A631="","",IF(NOT($A631=$A630),IFERROR(IF(INDEX('40-15 SCALE LABEL INFO'!J$2:J$65,MATCH($A631,'40-15 SCALE LABEL INFO'!$A$2:$A$65,0))="","",INDEX('40-15 SCALE LABEL INFO'!J$2:J$65,MATCH($A631,'40-15 SCALE LABEL INFO'!$A$2:$A$65,0))),"not found"),IF(G630="not found","not found",IF(G630="","","ditto"))))</f>
        <v/>
      </c>
      <c r="H631" s="775" t="str">
        <f>IF($A631="","",IF(NOT($A631=$A630),IFERROR(IF(INDEX('40-15 SCALE LABEL INFO'!K$2:K$65,MATCH($A631,'40-15 SCALE LABEL INFO'!$A$2:$A$65,0))="","",INDEX('40-15 SCALE LABEL INFO'!K$2:K$65,MATCH($A631,'40-15 SCALE LABEL INFO'!$A$2:$A$65,0))),"not found"),IF(H630="not found","not found",IF(H630="","","ditto"))))</f>
        <v/>
      </c>
    </row>
    <row r="632" spans="1:8" x14ac:dyDescent="0.25">
      <c r="A632" s="770"/>
      <c r="B632" s="770"/>
      <c r="C632" s="770"/>
      <c r="D632" s="770"/>
      <c r="E632" s="778"/>
      <c r="F632" s="781" t="str">
        <f>IF($A632="","",IF(NOT($A632=$A631),IFERROR(IF(INDEX('40-15 SCALE LABEL INFO'!I$2:I$65,MATCH($A632,'40-15 SCALE LABEL INFO'!$A$2:$A$65,0))="","",INDEX('40-15 SCALE LABEL INFO'!I$2:I$65,MATCH($A632,'40-15 SCALE LABEL INFO'!$A$2:$A$65,0))),"not found"),IF(F631="not found","not found",IF(F631="","","ditto"))))</f>
        <v/>
      </c>
      <c r="G632" s="782" t="str">
        <f>IF($A632="","",IF(NOT($A632=$A631),IFERROR(IF(INDEX('40-15 SCALE LABEL INFO'!J$2:J$65,MATCH($A632,'40-15 SCALE LABEL INFO'!$A$2:$A$65,0))="","",INDEX('40-15 SCALE LABEL INFO'!J$2:J$65,MATCH($A632,'40-15 SCALE LABEL INFO'!$A$2:$A$65,0))),"not found"),IF(G631="not found","not found",IF(G631="","","ditto"))))</f>
        <v/>
      </c>
      <c r="H632" s="775" t="str">
        <f>IF($A632="","",IF(NOT($A632=$A631),IFERROR(IF(INDEX('40-15 SCALE LABEL INFO'!K$2:K$65,MATCH($A632,'40-15 SCALE LABEL INFO'!$A$2:$A$65,0))="","",INDEX('40-15 SCALE LABEL INFO'!K$2:K$65,MATCH($A632,'40-15 SCALE LABEL INFO'!$A$2:$A$65,0))),"not found"),IF(H631="not found","not found",IF(H631="","","ditto"))))</f>
        <v/>
      </c>
    </row>
    <row r="633" spans="1:8" x14ac:dyDescent="0.25">
      <c r="A633" s="770"/>
      <c r="B633" s="770"/>
      <c r="C633" s="770"/>
      <c r="D633" s="770"/>
      <c r="E633" s="778"/>
      <c r="F633" s="781" t="str">
        <f>IF($A633="","",IF(NOT($A633=$A632),IFERROR(IF(INDEX('40-15 SCALE LABEL INFO'!I$2:I$65,MATCH($A633,'40-15 SCALE LABEL INFO'!$A$2:$A$65,0))="","",INDEX('40-15 SCALE LABEL INFO'!I$2:I$65,MATCH($A633,'40-15 SCALE LABEL INFO'!$A$2:$A$65,0))),"not found"),IF(F632="not found","not found",IF(F632="","","ditto"))))</f>
        <v/>
      </c>
      <c r="G633" s="782" t="str">
        <f>IF($A633="","",IF(NOT($A633=$A632),IFERROR(IF(INDEX('40-15 SCALE LABEL INFO'!J$2:J$65,MATCH($A633,'40-15 SCALE LABEL INFO'!$A$2:$A$65,0))="","",INDEX('40-15 SCALE LABEL INFO'!J$2:J$65,MATCH($A633,'40-15 SCALE LABEL INFO'!$A$2:$A$65,0))),"not found"),IF(G632="not found","not found",IF(G632="","","ditto"))))</f>
        <v/>
      </c>
      <c r="H633" s="775" t="str">
        <f>IF($A633="","",IF(NOT($A633=$A632),IFERROR(IF(INDEX('40-15 SCALE LABEL INFO'!K$2:K$65,MATCH($A633,'40-15 SCALE LABEL INFO'!$A$2:$A$65,0))="","",INDEX('40-15 SCALE LABEL INFO'!K$2:K$65,MATCH($A633,'40-15 SCALE LABEL INFO'!$A$2:$A$65,0))),"not found"),IF(H632="not found","not found",IF(H632="","","ditto"))))</f>
        <v/>
      </c>
    </row>
    <row r="634" spans="1:8" x14ac:dyDescent="0.25">
      <c r="A634" s="770"/>
      <c r="B634" s="770"/>
      <c r="C634" s="770"/>
      <c r="D634" s="770"/>
      <c r="E634" s="778"/>
      <c r="F634" s="781" t="str">
        <f>IF($A634="","",IF(NOT($A634=$A633),IFERROR(IF(INDEX('40-15 SCALE LABEL INFO'!I$2:I$65,MATCH($A634,'40-15 SCALE LABEL INFO'!$A$2:$A$65,0))="","",INDEX('40-15 SCALE LABEL INFO'!I$2:I$65,MATCH($A634,'40-15 SCALE LABEL INFO'!$A$2:$A$65,0))),"not found"),IF(F633="not found","not found",IF(F633="","","ditto"))))</f>
        <v/>
      </c>
      <c r="G634" s="782" t="str">
        <f>IF($A634="","",IF(NOT($A634=$A633),IFERROR(IF(INDEX('40-15 SCALE LABEL INFO'!J$2:J$65,MATCH($A634,'40-15 SCALE LABEL INFO'!$A$2:$A$65,0))="","",INDEX('40-15 SCALE LABEL INFO'!J$2:J$65,MATCH($A634,'40-15 SCALE LABEL INFO'!$A$2:$A$65,0))),"not found"),IF(G633="not found","not found",IF(G633="","","ditto"))))</f>
        <v/>
      </c>
      <c r="H634" s="775" t="str">
        <f>IF($A634="","",IF(NOT($A634=$A633),IFERROR(IF(INDEX('40-15 SCALE LABEL INFO'!K$2:K$65,MATCH($A634,'40-15 SCALE LABEL INFO'!$A$2:$A$65,0))="","",INDEX('40-15 SCALE LABEL INFO'!K$2:K$65,MATCH($A634,'40-15 SCALE LABEL INFO'!$A$2:$A$65,0))),"not found"),IF(H633="not found","not found",IF(H633="","","ditto"))))</f>
        <v/>
      </c>
    </row>
    <row r="635" spans="1:8" x14ac:dyDescent="0.25">
      <c r="A635" s="770"/>
      <c r="B635" s="770"/>
      <c r="C635" s="770"/>
      <c r="D635" s="770"/>
      <c r="E635" s="778"/>
      <c r="F635" s="781" t="str">
        <f>IF($A635="","",IF(NOT($A635=$A634),IFERROR(IF(INDEX('40-15 SCALE LABEL INFO'!I$2:I$65,MATCH($A635,'40-15 SCALE LABEL INFO'!$A$2:$A$65,0))="","",INDEX('40-15 SCALE LABEL INFO'!I$2:I$65,MATCH($A635,'40-15 SCALE LABEL INFO'!$A$2:$A$65,0))),"not found"),IF(F634="not found","not found",IF(F634="","","ditto"))))</f>
        <v/>
      </c>
      <c r="G635" s="782" t="str">
        <f>IF($A635="","",IF(NOT($A635=$A634),IFERROR(IF(INDEX('40-15 SCALE LABEL INFO'!J$2:J$65,MATCH($A635,'40-15 SCALE LABEL INFO'!$A$2:$A$65,0))="","",INDEX('40-15 SCALE LABEL INFO'!J$2:J$65,MATCH($A635,'40-15 SCALE LABEL INFO'!$A$2:$A$65,0))),"not found"),IF(G634="not found","not found",IF(G634="","","ditto"))))</f>
        <v/>
      </c>
      <c r="H635" s="775" t="str">
        <f>IF($A635="","",IF(NOT($A635=$A634),IFERROR(IF(INDEX('40-15 SCALE LABEL INFO'!K$2:K$65,MATCH($A635,'40-15 SCALE LABEL INFO'!$A$2:$A$65,0))="","",INDEX('40-15 SCALE LABEL INFO'!K$2:K$65,MATCH($A635,'40-15 SCALE LABEL INFO'!$A$2:$A$65,0))),"not found"),IF(H634="not found","not found",IF(H634="","","ditto"))))</f>
        <v/>
      </c>
    </row>
    <row r="636" spans="1:8" x14ac:dyDescent="0.25">
      <c r="A636" s="770"/>
      <c r="B636" s="770"/>
      <c r="C636" s="770"/>
      <c r="D636" s="770"/>
      <c r="E636" s="778"/>
      <c r="F636" s="781" t="str">
        <f>IF($A636="","",IF(NOT($A636=$A635),IFERROR(IF(INDEX('40-15 SCALE LABEL INFO'!I$2:I$65,MATCH($A636,'40-15 SCALE LABEL INFO'!$A$2:$A$65,0))="","",INDEX('40-15 SCALE LABEL INFO'!I$2:I$65,MATCH($A636,'40-15 SCALE LABEL INFO'!$A$2:$A$65,0))),"not found"),IF(F635="not found","not found",IF(F635="","","ditto"))))</f>
        <v/>
      </c>
      <c r="G636" s="782" t="str">
        <f>IF($A636="","",IF(NOT($A636=$A635),IFERROR(IF(INDEX('40-15 SCALE LABEL INFO'!J$2:J$65,MATCH($A636,'40-15 SCALE LABEL INFO'!$A$2:$A$65,0))="","",INDEX('40-15 SCALE LABEL INFO'!J$2:J$65,MATCH($A636,'40-15 SCALE LABEL INFO'!$A$2:$A$65,0))),"not found"),IF(G635="not found","not found",IF(G635="","","ditto"))))</f>
        <v/>
      </c>
      <c r="H636" s="775" t="str">
        <f>IF($A636="","",IF(NOT($A636=$A635),IFERROR(IF(INDEX('40-15 SCALE LABEL INFO'!K$2:K$65,MATCH($A636,'40-15 SCALE LABEL INFO'!$A$2:$A$65,0))="","",INDEX('40-15 SCALE LABEL INFO'!K$2:K$65,MATCH($A636,'40-15 SCALE LABEL INFO'!$A$2:$A$65,0))),"not found"),IF(H635="not found","not found",IF(H635="","","ditto"))))</f>
        <v/>
      </c>
    </row>
    <row r="637" spans="1:8" x14ac:dyDescent="0.25">
      <c r="A637" s="770"/>
      <c r="B637" s="770"/>
      <c r="C637" s="770"/>
      <c r="D637" s="770"/>
      <c r="E637" s="778"/>
      <c r="F637" s="781" t="str">
        <f>IF($A637="","",IF(NOT($A637=$A636),IFERROR(IF(INDEX('40-15 SCALE LABEL INFO'!I$2:I$65,MATCH($A637,'40-15 SCALE LABEL INFO'!$A$2:$A$65,0))="","",INDEX('40-15 SCALE LABEL INFO'!I$2:I$65,MATCH($A637,'40-15 SCALE LABEL INFO'!$A$2:$A$65,0))),"not found"),IF(F636="not found","not found",IF(F636="","","ditto"))))</f>
        <v/>
      </c>
      <c r="G637" s="782" t="str">
        <f>IF($A637="","",IF(NOT($A637=$A636),IFERROR(IF(INDEX('40-15 SCALE LABEL INFO'!J$2:J$65,MATCH($A637,'40-15 SCALE LABEL INFO'!$A$2:$A$65,0))="","",INDEX('40-15 SCALE LABEL INFO'!J$2:J$65,MATCH($A637,'40-15 SCALE LABEL INFO'!$A$2:$A$65,0))),"not found"),IF(G636="not found","not found",IF(G636="","","ditto"))))</f>
        <v/>
      </c>
      <c r="H637" s="775" t="str">
        <f>IF($A637="","",IF(NOT($A637=$A636),IFERROR(IF(INDEX('40-15 SCALE LABEL INFO'!K$2:K$65,MATCH($A637,'40-15 SCALE LABEL INFO'!$A$2:$A$65,0))="","",INDEX('40-15 SCALE LABEL INFO'!K$2:K$65,MATCH($A637,'40-15 SCALE LABEL INFO'!$A$2:$A$65,0))),"not found"),IF(H636="not found","not found",IF(H636="","","ditto"))))</f>
        <v/>
      </c>
    </row>
    <row r="638" spans="1:8" x14ac:dyDescent="0.25">
      <c r="A638" s="770"/>
      <c r="B638" s="770"/>
      <c r="C638" s="770"/>
      <c r="D638" s="770"/>
      <c r="E638" s="778"/>
      <c r="F638" s="781" t="str">
        <f>IF($A638="","",IF(NOT($A638=$A637),IFERROR(IF(INDEX('40-15 SCALE LABEL INFO'!I$2:I$65,MATCH($A638,'40-15 SCALE LABEL INFO'!$A$2:$A$65,0))="","",INDEX('40-15 SCALE LABEL INFO'!I$2:I$65,MATCH($A638,'40-15 SCALE LABEL INFO'!$A$2:$A$65,0))),"not found"),IF(F637="not found","not found",IF(F637="","","ditto"))))</f>
        <v/>
      </c>
      <c r="G638" s="782" t="str">
        <f>IF($A638="","",IF(NOT($A638=$A637),IFERROR(IF(INDEX('40-15 SCALE LABEL INFO'!J$2:J$65,MATCH($A638,'40-15 SCALE LABEL INFO'!$A$2:$A$65,0))="","",INDEX('40-15 SCALE LABEL INFO'!J$2:J$65,MATCH($A638,'40-15 SCALE LABEL INFO'!$A$2:$A$65,0))),"not found"),IF(G637="not found","not found",IF(G637="","","ditto"))))</f>
        <v/>
      </c>
      <c r="H638" s="775" t="str">
        <f>IF($A638="","",IF(NOT($A638=$A637),IFERROR(IF(INDEX('40-15 SCALE LABEL INFO'!K$2:K$65,MATCH($A638,'40-15 SCALE LABEL INFO'!$A$2:$A$65,0))="","",INDEX('40-15 SCALE LABEL INFO'!K$2:K$65,MATCH($A638,'40-15 SCALE LABEL INFO'!$A$2:$A$65,0))),"not found"),IF(H637="not found","not found",IF(H637="","","ditto"))))</f>
        <v/>
      </c>
    </row>
    <row r="639" spans="1:8" x14ac:dyDescent="0.25">
      <c r="A639" s="770"/>
      <c r="B639" s="770"/>
      <c r="C639" s="770"/>
      <c r="D639" s="770"/>
      <c r="E639" s="778"/>
      <c r="F639" s="781" t="str">
        <f>IF($A639="","",IF(NOT($A639=$A638),IFERROR(IF(INDEX('40-15 SCALE LABEL INFO'!I$2:I$65,MATCH($A639,'40-15 SCALE LABEL INFO'!$A$2:$A$65,0))="","",INDEX('40-15 SCALE LABEL INFO'!I$2:I$65,MATCH($A639,'40-15 SCALE LABEL INFO'!$A$2:$A$65,0))),"not found"),IF(F638="not found","not found",IF(F638="","","ditto"))))</f>
        <v/>
      </c>
      <c r="G639" s="782" t="str">
        <f>IF($A639="","",IF(NOT($A639=$A638),IFERROR(IF(INDEX('40-15 SCALE LABEL INFO'!J$2:J$65,MATCH($A639,'40-15 SCALE LABEL INFO'!$A$2:$A$65,0))="","",INDEX('40-15 SCALE LABEL INFO'!J$2:J$65,MATCH($A639,'40-15 SCALE LABEL INFO'!$A$2:$A$65,0))),"not found"),IF(G638="not found","not found",IF(G638="","","ditto"))))</f>
        <v/>
      </c>
      <c r="H639" s="775" t="str">
        <f>IF($A639="","",IF(NOT($A639=$A638),IFERROR(IF(INDEX('40-15 SCALE LABEL INFO'!K$2:K$65,MATCH($A639,'40-15 SCALE LABEL INFO'!$A$2:$A$65,0))="","",INDEX('40-15 SCALE LABEL INFO'!K$2:K$65,MATCH($A639,'40-15 SCALE LABEL INFO'!$A$2:$A$65,0))),"not found"),IF(H638="not found","not found",IF(H638="","","ditto"))))</f>
        <v/>
      </c>
    </row>
    <row r="640" spans="1:8" x14ac:dyDescent="0.25">
      <c r="A640" s="770"/>
      <c r="B640" s="770"/>
      <c r="C640" s="770"/>
      <c r="D640" s="770"/>
      <c r="E640" s="778"/>
      <c r="F640" s="781" t="str">
        <f>IF($A640="","",IF(NOT($A640=$A639),IFERROR(IF(INDEX('40-15 SCALE LABEL INFO'!I$2:I$65,MATCH($A640,'40-15 SCALE LABEL INFO'!$A$2:$A$65,0))="","",INDEX('40-15 SCALE LABEL INFO'!I$2:I$65,MATCH($A640,'40-15 SCALE LABEL INFO'!$A$2:$A$65,0))),"not found"),IF(F639="not found","not found",IF(F639="","","ditto"))))</f>
        <v/>
      </c>
      <c r="G640" s="782" t="str">
        <f>IF($A640="","",IF(NOT($A640=$A639),IFERROR(IF(INDEX('40-15 SCALE LABEL INFO'!J$2:J$65,MATCH($A640,'40-15 SCALE LABEL INFO'!$A$2:$A$65,0))="","",INDEX('40-15 SCALE LABEL INFO'!J$2:J$65,MATCH($A640,'40-15 SCALE LABEL INFO'!$A$2:$A$65,0))),"not found"),IF(G639="not found","not found",IF(G639="","","ditto"))))</f>
        <v/>
      </c>
      <c r="H640" s="775" t="str">
        <f>IF($A640="","",IF(NOT($A640=$A639),IFERROR(IF(INDEX('40-15 SCALE LABEL INFO'!K$2:K$65,MATCH($A640,'40-15 SCALE LABEL INFO'!$A$2:$A$65,0))="","",INDEX('40-15 SCALE LABEL INFO'!K$2:K$65,MATCH($A640,'40-15 SCALE LABEL INFO'!$A$2:$A$65,0))),"not found"),IF(H639="not found","not found",IF(H639="","","ditto"))))</f>
        <v/>
      </c>
    </row>
    <row r="641" spans="1:8" x14ac:dyDescent="0.25">
      <c r="A641" s="770"/>
      <c r="B641" s="770"/>
      <c r="C641" s="770"/>
      <c r="D641" s="770"/>
      <c r="E641" s="778"/>
      <c r="F641" s="781" t="str">
        <f>IF($A641="","",IF(NOT($A641=$A640),IFERROR(IF(INDEX('40-15 SCALE LABEL INFO'!I$2:I$65,MATCH($A641,'40-15 SCALE LABEL INFO'!$A$2:$A$65,0))="","",INDEX('40-15 SCALE LABEL INFO'!I$2:I$65,MATCH($A641,'40-15 SCALE LABEL INFO'!$A$2:$A$65,0))),"not found"),IF(F640="not found","not found",IF(F640="","","ditto"))))</f>
        <v/>
      </c>
      <c r="G641" s="782" t="str">
        <f>IF($A641="","",IF(NOT($A641=$A640),IFERROR(IF(INDEX('40-15 SCALE LABEL INFO'!J$2:J$65,MATCH($A641,'40-15 SCALE LABEL INFO'!$A$2:$A$65,0))="","",INDEX('40-15 SCALE LABEL INFO'!J$2:J$65,MATCH($A641,'40-15 SCALE LABEL INFO'!$A$2:$A$65,0))),"not found"),IF(G640="not found","not found",IF(G640="","","ditto"))))</f>
        <v/>
      </c>
      <c r="H641" s="775" t="str">
        <f>IF($A641="","",IF(NOT($A641=$A640),IFERROR(IF(INDEX('40-15 SCALE LABEL INFO'!K$2:K$65,MATCH($A641,'40-15 SCALE LABEL INFO'!$A$2:$A$65,0))="","",INDEX('40-15 SCALE LABEL INFO'!K$2:K$65,MATCH($A641,'40-15 SCALE LABEL INFO'!$A$2:$A$65,0))),"not found"),IF(H640="not found","not found",IF(H640="","","ditto"))))</f>
        <v/>
      </c>
    </row>
    <row r="642" spans="1:8" x14ac:dyDescent="0.25">
      <c r="A642" s="770"/>
      <c r="B642" s="770"/>
      <c r="C642" s="770"/>
      <c r="D642" s="770"/>
      <c r="E642" s="778"/>
      <c r="F642" s="781" t="str">
        <f>IF($A642="","",IF(NOT($A642=$A641),IFERROR(IF(INDEX('40-15 SCALE LABEL INFO'!I$2:I$65,MATCH($A642,'40-15 SCALE LABEL INFO'!$A$2:$A$65,0))="","",INDEX('40-15 SCALE LABEL INFO'!I$2:I$65,MATCH($A642,'40-15 SCALE LABEL INFO'!$A$2:$A$65,0))),"not found"),IF(F641="not found","not found",IF(F641="","","ditto"))))</f>
        <v/>
      </c>
      <c r="G642" s="782" t="str">
        <f>IF($A642="","",IF(NOT($A642=$A641),IFERROR(IF(INDEX('40-15 SCALE LABEL INFO'!J$2:J$65,MATCH($A642,'40-15 SCALE LABEL INFO'!$A$2:$A$65,0))="","",INDEX('40-15 SCALE LABEL INFO'!J$2:J$65,MATCH($A642,'40-15 SCALE LABEL INFO'!$A$2:$A$65,0))),"not found"),IF(G641="not found","not found",IF(G641="","","ditto"))))</f>
        <v/>
      </c>
      <c r="H642" s="775" t="str">
        <f>IF($A642="","",IF(NOT($A642=$A641),IFERROR(IF(INDEX('40-15 SCALE LABEL INFO'!K$2:K$65,MATCH($A642,'40-15 SCALE LABEL INFO'!$A$2:$A$65,0))="","",INDEX('40-15 SCALE LABEL INFO'!K$2:K$65,MATCH($A642,'40-15 SCALE LABEL INFO'!$A$2:$A$65,0))),"not found"),IF(H641="not found","not found",IF(H641="","","ditto"))))</f>
        <v/>
      </c>
    </row>
    <row r="643" spans="1:8" x14ac:dyDescent="0.25">
      <c r="A643" s="770"/>
      <c r="B643" s="770"/>
      <c r="C643" s="770"/>
      <c r="D643" s="770"/>
      <c r="E643" s="778"/>
      <c r="F643" s="781" t="str">
        <f>IF($A643="","",IF(NOT($A643=$A642),IFERROR(IF(INDEX('40-15 SCALE LABEL INFO'!I$2:I$65,MATCH($A643,'40-15 SCALE LABEL INFO'!$A$2:$A$65,0))="","",INDEX('40-15 SCALE LABEL INFO'!I$2:I$65,MATCH($A643,'40-15 SCALE LABEL INFO'!$A$2:$A$65,0))),"not found"),IF(F642="not found","not found",IF(F642="","","ditto"))))</f>
        <v/>
      </c>
      <c r="G643" s="782" t="str">
        <f>IF($A643="","",IF(NOT($A643=$A642),IFERROR(IF(INDEX('40-15 SCALE LABEL INFO'!J$2:J$65,MATCH($A643,'40-15 SCALE LABEL INFO'!$A$2:$A$65,0))="","",INDEX('40-15 SCALE LABEL INFO'!J$2:J$65,MATCH($A643,'40-15 SCALE LABEL INFO'!$A$2:$A$65,0))),"not found"),IF(G642="not found","not found",IF(G642="","","ditto"))))</f>
        <v/>
      </c>
      <c r="H643" s="775" t="str">
        <f>IF($A643="","",IF(NOT($A643=$A642),IFERROR(IF(INDEX('40-15 SCALE LABEL INFO'!K$2:K$65,MATCH($A643,'40-15 SCALE LABEL INFO'!$A$2:$A$65,0))="","",INDEX('40-15 SCALE LABEL INFO'!K$2:K$65,MATCH($A643,'40-15 SCALE LABEL INFO'!$A$2:$A$65,0))),"not found"),IF(H642="not found","not found",IF(H642="","","ditto"))))</f>
        <v/>
      </c>
    </row>
    <row r="644" spans="1:8" x14ac:dyDescent="0.25">
      <c r="A644" s="770"/>
      <c r="B644" s="770"/>
      <c r="C644" s="770"/>
      <c r="D644" s="770"/>
      <c r="E644" s="778"/>
      <c r="F644" s="781" t="str">
        <f>IF($A644="","",IF(NOT($A644=$A643),IFERROR(IF(INDEX('40-15 SCALE LABEL INFO'!I$2:I$65,MATCH($A644,'40-15 SCALE LABEL INFO'!$A$2:$A$65,0))="","",INDEX('40-15 SCALE LABEL INFO'!I$2:I$65,MATCH($A644,'40-15 SCALE LABEL INFO'!$A$2:$A$65,0))),"not found"),IF(F643="not found","not found",IF(F643="","","ditto"))))</f>
        <v/>
      </c>
      <c r="G644" s="782" t="str">
        <f>IF($A644="","",IF(NOT($A644=$A643),IFERROR(IF(INDEX('40-15 SCALE LABEL INFO'!J$2:J$65,MATCH($A644,'40-15 SCALE LABEL INFO'!$A$2:$A$65,0))="","",INDEX('40-15 SCALE LABEL INFO'!J$2:J$65,MATCH($A644,'40-15 SCALE LABEL INFO'!$A$2:$A$65,0))),"not found"),IF(G643="not found","not found",IF(G643="","","ditto"))))</f>
        <v/>
      </c>
      <c r="H644" s="775" t="str">
        <f>IF($A644="","",IF(NOT($A644=$A643),IFERROR(IF(INDEX('40-15 SCALE LABEL INFO'!K$2:K$65,MATCH($A644,'40-15 SCALE LABEL INFO'!$A$2:$A$65,0))="","",INDEX('40-15 SCALE LABEL INFO'!K$2:K$65,MATCH($A644,'40-15 SCALE LABEL INFO'!$A$2:$A$65,0))),"not found"),IF(H643="not found","not found",IF(H643="","","ditto"))))</f>
        <v/>
      </c>
    </row>
    <row r="645" spans="1:8" x14ac:dyDescent="0.25">
      <c r="A645" s="770"/>
      <c r="B645" s="770"/>
      <c r="C645" s="770"/>
      <c r="D645" s="770"/>
      <c r="E645" s="778"/>
      <c r="F645" s="781" t="str">
        <f>IF($A645="","",IF(NOT($A645=$A644),IFERROR(IF(INDEX('40-15 SCALE LABEL INFO'!I$2:I$65,MATCH($A645,'40-15 SCALE LABEL INFO'!$A$2:$A$65,0))="","",INDEX('40-15 SCALE LABEL INFO'!I$2:I$65,MATCH($A645,'40-15 SCALE LABEL INFO'!$A$2:$A$65,0))),"not found"),IF(F644="not found","not found",IF(F644="","","ditto"))))</f>
        <v/>
      </c>
      <c r="G645" s="782" t="str">
        <f>IF($A645="","",IF(NOT($A645=$A644),IFERROR(IF(INDEX('40-15 SCALE LABEL INFO'!J$2:J$65,MATCH($A645,'40-15 SCALE LABEL INFO'!$A$2:$A$65,0))="","",INDEX('40-15 SCALE LABEL INFO'!J$2:J$65,MATCH($A645,'40-15 SCALE LABEL INFO'!$A$2:$A$65,0))),"not found"),IF(G644="not found","not found",IF(G644="","","ditto"))))</f>
        <v/>
      </c>
      <c r="H645" s="775" t="str">
        <f>IF($A645="","",IF(NOT($A645=$A644),IFERROR(IF(INDEX('40-15 SCALE LABEL INFO'!K$2:K$65,MATCH($A645,'40-15 SCALE LABEL INFO'!$A$2:$A$65,0))="","",INDEX('40-15 SCALE LABEL INFO'!K$2:K$65,MATCH($A645,'40-15 SCALE LABEL INFO'!$A$2:$A$65,0))),"not found"),IF(H644="not found","not found",IF(H644="","","ditto"))))</f>
        <v/>
      </c>
    </row>
    <row r="646" spans="1:8" x14ac:dyDescent="0.25">
      <c r="A646" s="770"/>
      <c r="B646" s="770"/>
      <c r="C646" s="770"/>
      <c r="D646" s="770"/>
      <c r="E646" s="778"/>
      <c r="F646" s="781" t="str">
        <f>IF($A646="","",IF(NOT($A646=$A645),IFERROR(IF(INDEX('40-15 SCALE LABEL INFO'!I$2:I$65,MATCH($A646,'40-15 SCALE LABEL INFO'!$A$2:$A$65,0))="","",INDEX('40-15 SCALE LABEL INFO'!I$2:I$65,MATCH($A646,'40-15 SCALE LABEL INFO'!$A$2:$A$65,0))),"not found"),IF(F645="not found","not found",IF(F645="","","ditto"))))</f>
        <v/>
      </c>
      <c r="G646" s="782" t="str">
        <f>IF($A646="","",IF(NOT($A646=$A645),IFERROR(IF(INDEX('40-15 SCALE LABEL INFO'!J$2:J$65,MATCH($A646,'40-15 SCALE LABEL INFO'!$A$2:$A$65,0))="","",INDEX('40-15 SCALE LABEL INFO'!J$2:J$65,MATCH($A646,'40-15 SCALE LABEL INFO'!$A$2:$A$65,0))),"not found"),IF(G645="not found","not found",IF(G645="","","ditto"))))</f>
        <v/>
      </c>
      <c r="H646" s="775" t="str">
        <f>IF($A646="","",IF(NOT($A646=$A645),IFERROR(IF(INDEX('40-15 SCALE LABEL INFO'!K$2:K$65,MATCH($A646,'40-15 SCALE LABEL INFO'!$A$2:$A$65,0))="","",INDEX('40-15 SCALE LABEL INFO'!K$2:K$65,MATCH($A646,'40-15 SCALE LABEL INFO'!$A$2:$A$65,0))),"not found"),IF(H645="not found","not found",IF(H645="","","ditto"))))</f>
        <v/>
      </c>
    </row>
    <row r="647" spans="1:8" x14ac:dyDescent="0.25">
      <c r="A647" s="770"/>
      <c r="B647" s="770"/>
      <c r="C647" s="770"/>
      <c r="D647" s="770"/>
      <c r="E647" s="778"/>
      <c r="F647" s="781" t="str">
        <f>IF($A647="","",IF(NOT($A647=$A646),IFERROR(IF(INDEX('40-15 SCALE LABEL INFO'!I$2:I$65,MATCH($A647,'40-15 SCALE LABEL INFO'!$A$2:$A$65,0))="","",INDEX('40-15 SCALE LABEL INFO'!I$2:I$65,MATCH($A647,'40-15 SCALE LABEL INFO'!$A$2:$A$65,0))),"not found"),IF(F646="not found","not found",IF(F646="","","ditto"))))</f>
        <v/>
      </c>
      <c r="G647" s="782" t="str">
        <f>IF($A647="","",IF(NOT($A647=$A646),IFERROR(IF(INDEX('40-15 SCALE LABEL INFO'!J$2:J$65,MATCH($A647,'40-15 SCALE LABEL INFO'!$A$2:$A$65,0))="","",INDEX('40-15 SCALE LABEL INFO'!J$2:J$65,MATCH($A647,'40-15 SCALE LABEL INFO'!$A$2:$A$65,0))),"not found"),IF(G646="not found","not found",IF(G646="","","ditto"))))</f>
        <v/>
      </c>
      <c r="H647" s="775" t="str">
        <f>IF($A647="","",IF(NOT($A647=$A646),IFERROR(IF(INDEX('40-15 SCALE LABEL INFO'!K$2:K$65,MATCH($A647,'40-15 SCALE LABEL INFO'!$A$2:$A$65,0))="","",INDEX('40-15 SCALE LABEL INFO'!K$2:K$65,MATCH($A647,'40-15 SCALE LABEL INFO'!$A$2:$A$65,0))),"not found"),IF(H646="not found","not found",IF(H646="","","ditto"))))</f>
        <v/>
      </c>
    </row>
    <row r="648" spans="1:8" x14ac:dyDescent="0.25">
      <c r="A648" s="770"/>
      <c r="B648" s="770"/>
      <c r="C648" s="770"/>
      <c r="D648" s="770"/>
      <c r="E648" s="778"/>
      <c r="F648" s="781" t="str">
        <f>IF($A648="","",IF(NOT($A648=$A647),IFERROR(IF(INDEX('40-15 SCALE LABEL INFO'!I$2:I$65,MATCH($A648,'40-15 SCALE LABEL INFO'!$A$2:$A$65,0))="","",INDEX('40-15 SCALE LABEL INFO'!I$2:I$65,MATCH($A648,'40-15 SCALE LABEL INFO'!$A$2:$A$65,0))),"not found"),IF(F647="not found","not found",IF(F647="","","ditto"))))</f>
        <v/>
      </c>
      <c r="G648" s="782" t="str">
        <f>IF($A648="","",IF(NOT($A648=$A647),IFERROR(IF(INDEX('40-15 SCALE LABEL INFO'!J$2:J$65,MATCH($A648,'40-15 SCALE LABEL INFO'!$A$2:$A$65,0))="","",INDEX('40-15 SCALE LABEL INFO'!J$2:J$65,MATCH($A648,'40-15 SCALE LABEL INFO'!$A$2:$A$65,0))),"not found"),IF(G647="not found","not found",IF(G647="","","ditto"))))</f>
        <v/>
      </c>
      <c r="H648" s="775" t="str">
        <f>IF($A648="","",IF(NOT($A648=$A647),IFERROR(IF(INDEX('40-15 SCALE LABEL INFO'!K$2:K$65,MATCH($A648,'40-15 SCALE LABEL INFO'!$A$2:$A$65,0))="","",INDEX('40-15 SCALE LABEL INFO'!K$2:K$65,MATCH($A648,'40-15 SCALE LABEL INFO'!$A$2:$A$65,0))),"not found"),IF(H647="not found","not found",IF(H647="","","ditto"))))</f>
        <v/>
      </c>
    </row>
    <row r="649" spans="1:8" x14ac:dyDescent="0.25">
      <c r="A649" s="770"/>
      <c r="B649" s="770"/>
      <c r="C649" s="770"/>
      <c r="D649" s="770"/>
      <c r="E649" s="778"/>
      <c r="F649" s="781" t="str">
        <f>IF($A649="","",IF(NOT($A649=$A648),IFERROR(IF(INDEX('40-15 SCALE LABEL INFO'!I$2:I$65,MATCH($A649,'40-15 SCALE LABEL INFO'!$A$2:$A$65,0))="","",INDEX('40-15 SCALE LABEL INFO'!I$2:I$65,MATCH($A649,'40-15 SCALE LABEL INFO'!$A$2:$A$65,0))),"not found"),IF(F648="not found","not found",IF(F648="","","ditto"))))</f>
        <v/>
      </c>
      <c r="G649" s="782" t="str">
        <f>IF($A649="","",IF(NOT($A649=$A648),IFERROR(IF(INDEX('40-15 SCALE LABEL INFO'!J$2:J$65,MATCH($A649,'40-15 SCALE LABEL INFO'!$A$2:$A$65,0))="","",INDEX('40-15 SCALE LABEL INFO'!J$2:J$65,MATCH($A649,'40-15 SCALE LABEL INFO'!$A$2:$A$65,0))),"not found"),IF(G648="not found","not found",IF(G648="","","ditto"))))</f>
        <v/>
      </c>
      <c r="H649" s="775" t="str">
        <f>IF($A649="","",IF(NOT($A649=$A648),IFERROR(IF(INDEX('40-15 SCALE LABEL INFO'!K$2:K$65,MATCH($A649,'40-15 SCALE LABEL INFO'!$A$2:$A$65,0))="","",INDEX('40-15 SCALE LABEL INFO'!K$2:K$65,MATCH($A649,'40-15 SCALE LABEL INFO'!$A$2:$A$65,0))),"not found"),IF(H648="not found","not found",IF(H648="","","ditto"))))</f>
        <v/>
      </c>
    </row>
    <row r="650" spans="1:8" x14ac:dyDescent="0.25">
      <c r="A650" s="770"/>
      <c r="B650" s="770"/>
      <c r="C650" s="770"/>
      <c r="D650" s="770"/>
      <c r="E650" s="778"/>
      <c r="F650" s="781" t="str">
        <f>IF($A650="","",IF(NOT($A650=$A649),IFERROR(IF(INDEX('40-15 SCALE LABEL INFO'!I$2:I$65,MATCH($A650,'40-15 SCALE LABEL INFO'!$A$2:$A$65,0))="","",INDEX('40-15 SCALE LABEL INFO'!I$2:I$65,MATCH($A650,'40-15 SCALE LABEL INFO'!$A$2:$A$65,0))),"not found"),IF(F649="not found","not found",IF(F649="","","ditto"))))</f>
        <v/>
      </c>
      <c r="G650" s="782" t="str">
        <f>IF($A650="","",IF(NOT($A650=$A649),IFERROR(IF(INDEX('40-15 SCALE LABEL INFO'!J$2:J$65,MATCH($A650,'40-15 SCALE LABEL INFO'!$A$2:$A$65,0))="","",INDEX('40-15 SCALE LABEL INFO'!J$2:J$65,MATCH($A650,'40-15 SCALE LABEL INFO'!$A$2:$A$65,0))),"not found"),IF(G649="not found","not found",IF(G649="","","ditto"))))</f>
        <v/>
      </c>
      <c r="H650" s="775" t="str">
        <f>IF($A650="","",IF(NOT($A650=$A649),IFERROR(IF(INDEX('40-15 SCALE LABEL INFO'!K$2:K$65,MATCH($A650,'40-15 SCALE LABEL INFO'!$A$2:$A$65,0))="","",INDEX('40-15 SCALE LABEL INFO'!K$2:K$65,MATCH($A650,'40-15 SCALE LABEL INFO'!$A$2:$A$65,0))),"not found"),IF(H649="not found","not found",IF(H649="","","ditto"))))</f>
        <v/>
      </c>
    </row>
    <row r="651" spans="1:8" x14ac:dyDescent="0.25">
      <c r="A651" s="770"/>
      <c r="B651" s="770"/>
      <c r="C651" s="770"/>
      <c r="D651" s="770"/>
      <c r="E651" s="778"/>
      <c r="F651" s="781" t="str">
        <f>IF($A651="","",IF(NOT($A651=$A650),IFERROR(IF(INDEX('40-15 SCALE LABEL INFO'!I$2:I$65,MATCH($A651,'40-15 SCALE LABEL INFO'!$A$2:$A$65,0))="","",INDEX('40-15 SCALE LABEL INFO'!I$2:I$65,MATCH($A651,'40-15 SCALE LABEL INFO'!$A$2:$A$65,0))),"not found"),IF(F650="not found","not found",IF(F650="","","ditto"))))</f>
        <v/>
      </c>
      <c r="G651" s="782" t="str">
        <f>IF($A651="","",IF(NOT($A651=$A650),IFERROR(IF(INDEX('40-15 SCALE LABEL INFO'!J$2:J$65,MATCH($A651,'40-15 SCALE LABEL INFO'!$A$2:$A$65,0))="","",INDEX('40-15 SCALE LABEL INFO'!J$2:J$65,MATCH($A651,'40-15 SCALE LABEL INFO'!$A$2:$A$65,0))),"not found"),IF(G650="not found","not found",IF(G650="","","ditto"))))</f>
        <v/>
      </c>
      <c r="H651" s="775" t="str">
        <f>IF($A651="","",IF(NOT($A651=$A650),IFERROR(IF(INDEX('40-15 SCALE LABEL INFO'!K$2:K$65,MATCH($A651,'40-15 SCALE LABEL INFO'!$A$2:$A$65,0))="","",INDEX('40-15 SCALE LABEL INFO'!K$2:K$65,MATCH($A651,'40-15 SCALE LABEL INFO'!$A$2:$A$65,0))),"not found"),IF(H650="not found","not found",IF(H650="","","ditto"))))</f>
        <v/>
      </c>
    </row>
    <row r="652" spans="1:8" x14ac:dyDescent="0.25">
      <c r="A652" s="770"/>
      <c r="B652" s="770"/>
      <c r="C652" s="770"/>
      <c r="D652" s="770"/>
      <c r="E652" s="778"/>
      <c r="F652" s="781" t="str">
        <f>IF($A652="","",IF(NOT($A652=$A651),IFERROR(IF(INDEX('40-15 SCALE LABEL INFO'!I$2:I$65,MATCH($A652,'40-15 SCALE LABEL INFO'!$A$2:$A$65,0))="","",INDEX('40-15 SCALE LABEL INFO'!I$2:I$65,MATCH($A652,'40-15 SCALE LABEL INFO'!$A$2:$A$65,0))),"not found"),IF(F651="not found","not found",IF(F651="","","ditto"))))</f>
        <v/>
      </c>
      <c r="G652" s="782" t="str">
        <f>IF($A652="","",IF(NOT($A652=$A651),IFERROR(IF(INDEX('40-15 SCALE LABEL INFO'!J$2:J$65,MATCH($A652,'40-15 SCALE LABEL INFO'!$A$2:$A$65,0))="","",INDEX('40-15 SCALE LABEL INFO'!J$2:J$65,MATCH($A652,'40-15 SCALE LABEL INFO'!$A$2:$A$65,0))),"not found"),IF(G651="not found","not found",IF(G651="","","ditto"))))</f>
        <v/>
      </c>
      <c r="H652" s="775" t="str">
        <f>IF($A652="","",IF(NOT($A652=$A651),IFERROR(IF(INDEX('40-15 SCALE LABEL INFO'!K$2:K$65,MATCH($A652,'40-15 SCALE LABEL INFO'!$A$2:$A$65,0))="","",INDEX('40-15 SCALE LABEL INFO'!K$2:K$65,MATCH($A652,'40-15 SCALE LABEL INFO'!$A$2:$A$65,0))),"not found"),IF(H651="not found","not found",IF(H651="","","ditto"))))</f>
        <v/>
      </c>
    </row>
    <row r="653" spans="1:8" x14ac:dyDescent="0.25">
      <c r="A653" s="770"/>
      <c r="B653" s="770"/>
      <c r="C653" s="770"/>
      <c r="D653" s="770"/>
      <c r="E653" s="778"/>
      <c r="F653" s="781" t="str">
        <f>IF($A653="","",IF(NOT($A653=$A652),IFERROR(IF(INDEX('40-15 SCALE LABEL INFO'!I$2:I$65,MATCH($A653,'40-15 SCALE LABEL INFO'!$A$2:$A$65,0))="","",INDEX('40-15 SCALE LABEL INFO'!I$2:I$65,MATCH($A653,'40-15 SCALE LABEL INFO'!$A$2:$A$65,0))),"not found"),IF(F652="not found","not found",IF(F652="","","ditto"))))</f>
        <v/>
      </c>
      <c r="G653" s="782" t="str">
        <f>IF($A653="","",IF(NOT($A653=$A652),IFERROR(IF(INDEX('40-15 SCALE LABEL INFO'!J$2:J$65,MATCH($A653,'40-15 SCALE LABEL INFO'!$A$2:$A$65,0))="","",INDEX('40-15 SCALE LABEL INFO'!J$2:J$65,MATCH($A653,'40-15 SCALE LABEL INFO'!$A$2:$A$65,0))),"not found"),IF(G652="not found","not found",IF(G652="","","ditto"))))</f>
        <v/>
      </c>
      <c r="H653" s="775" t="str">
        <f>IF($A653="","",IF(NOT($A653=$A652),IFERROR(IF(INDEX('40-15 SCALE LABEL INFO'!K$2:K$65,MATCH($A653,'40-15 SCALE LABEL INFO'!$A$2:$A$65,0))="","",INDEX('40-15 SCALE LABEL INFO'!K$2:K$65,MATCH($A653,'40-15 SCALE LABEL INFO'!$A$2:$A$65,0))),"not found"),IF(H652="not found","not found",IF(H652="","","ditto"))))</f>
        <v/>
      </c>
    </row>
    <row r="654" spans="1:8" x14ac:dyDescent="0.25">
      <c r="A654" s="770"/>
      <c r="B654" s="770"/>
      <c r="C654" s="770"/>
      <c r="D654" s="770"/>
      <c r="E654" s="778"/>
      <c r="F654" s="781" t="str">
        <f>IF($A654="","",IF(NOT($A654=$A653),IFERROR(IF(INDEX('40-15 SCALE LABEL INFO'!I$2:I$65,MATCH($A654,'40-15 SCALE LABEL INFO'!$A$2:$A$65,0))="","",INDEX('40-15 SCALE LABEL INFO'!I$2:I$65,MATCH($A654,'40-15 SCALE LABEL INFO'!$A$2:$A$65,0))),"not found"),IF(F653="not found","not found",IF(F653="","","ditto"))))</f>
        <v/>
      </c>
      <c r="G654" s="782" t="str">
        <f>IF($A654="","",IF(NOT($A654=$A653),IFERROR(IF(INDEX('40-15 SCALE LABEL INFO'!J$2:J$65,MATCH($A654,'40-15 SCALE LABEL INFO'!$A$2:$A$65,0))="","",INDEX('40-15 SCALE LABEL INFO'!J$2:J$65,MATCH($A654,'40-15 SCALE LABEL INFO'!$A$2:$A$65,0))),"not found"),IF(G653="not found","not found",IF(G653="","","ditto"))))</f>
        <v/>
      </c>
      <c r="H654" s="775" t="str">
        <f>IF($A654="","",IF(NOT($A654=$A653),IFERROR(IF(INDEX('40-15 SCALE LABEL INFO'!K$2:K$65,MATCH($A654,'40-15 SCALE LABEL INFO'!$A$2:$A$65,0))="","",INDEX('40-15 SCALE LABEL INFO'!K$2:K$65,MATCH($A654,'40-15 SCALE LABEL INFO'!$A$2:$A$65,0))),"not found"),IF(H653="not found","not found",IF(H653="","","ditto"))))</f>
        <v/>
      </c>
    </row>
    <row r="655" spans="1:8" x14ac:dyDescent="0.25">
      <c r="A655" s="770"/>
      <c r="B655" s="770"/>
      <c r="C655" s="770"/>
      <c r="D655" s="770"/>
      <c r="E655" s="778"/>
      <c r="F655" s="781" t="str">
        <f>IF($A655="","",IF(NOT($A655=$A654),IFERROR(IF(INDEX('40-15 SCALE LABEL INFO'!I$2:I$65,MATCH($A655,'40-15 SCALE LABEL INFO'!$A$2:$A$65,0))="","",INDEX('40-15 SCALE LABEL INFO'!I$2:I$65,MATCH($A655,'40-15 SCALE LABEL INFO'!$A$2:$A$65,0))),"not found"),IF(F654="not found","not found",IF(F654="","","ditto"))))</f>
        <v/>
      </c>
      <c r="G655" s="782" t="str">
        <f>IF($A655="","",IF(NOT($A655=$A654),IFERROR(IF(INDEX('40-15 SCALE LABEL INFO'!J$2:J$65,MATCH($A655,'40-15 SCALE LABEL INFO'!$A$2:$A$65,0))="","",INDEX('40-15 SCALE LABEL INFO'!J$2:J$65,MATCH($A655,'40-15 SCALE LABEL INFO'!$A$2:$A$65,0))),"not found"),IF(G654="not found","not found",IF(G654="","","ditto"))))</f>
        <v/>
      </c>
      <c r="H655" s="775" t="str">
        <f>IF($A655="","",IF(NOT($A655=$A654),IFERROR(IF(INDEX('40-15 SCALE LABEL INFO'!K$2:K$65,MATCH($A655,'40-15 SCALE LABEL INFO'!$A$2:$A$65,0))="","",INDEX('40-15 SCALE LABEL INFO'!K$2:K$65,MATCH($A655,'40-15 SCALE LABEL INFO'!$A$2:$A$65,0))),"not found"),IF(H654="not found","not found",IF(H654="","","ditto"))))</f>
        <v/>
      </c>
    </row>
    <row r="656" spans="1:8" x14ac:dyDescent="0.25">
      <c r="A656" s="770"/>
      <c r="B656" s="770"/>
      <c r="C656" s="770"/>
      <c r="D656" s="770"/>
      <c r="E656" s="778"/>
      <c r="F656" s="781" t="str">
        <f>IF($A656="","",IF(NOT($A656=$A655),IFERROR(IF(INDEX('40-15 SCALE LABEL INFO'!I$2:I$65,MATCH($A656,'40-15 SCALE LABEL INFO'!$A$2:$A$65,0))="","",INDEX('40-15 SCALE LABEL INFO'!I$2:I$65,MATCH($A656,'40-15 SCALE LABEL INFO'!$A$2:$A$65,0))),"not found"),IF(F655="not found","not found",IF(F655="","","ditto"))))</f>
        <v/>
      </c>
      <c r="G656" s="782" t="str">
        <f>IF($A656="","",IF(NOT($A656=$A655),IFERROR(IF(INDEX('40-15 SCALE LABEL INFO'!J$2:J$65,MATCH($A656,'40-15 SCALE LABEL INFO'!$A$2:$A$65,0))="","",INDEX('40-15 SCALE LABEL INFO'!J$2:J$65,MATCH($A656,'40-15 SCALE LABEL INFO'!$A$2:$A$65,0))),"not found"),IF(G655="not found","not found",IF(G655="","","ditto"))))</f>
        <v/>
      </c>
      <c r="H656" s="775" t="str">
        <f>IF($A656="","",IF(NOT($A656=$A655),IFERROR(IF(INDEX('40-15 SCALE LABEL INFO'!K$2:K$65,MATCH($A656,'40-15 SCALE LABEL INFO'!$A$2:$A$65,0))="","",INDEX('40-15 SCALE LABEL INFO'!K$2:K$65,MATCH($A656,'40-15 SCALE LABEL INFO'!$A$2:$A$65,0))),"not found"),IF(H655="not found","not found",IF(H655="","","ditto"))))</f>
        <v/>
      </c>
    </row>
    <row r="657" spans="1:8" x14ac:dyDescent="0.25">
      <c r="A657" s="770"/>
      <c r="B657" s="770"/>
      <c r="C657" s="770"/>
      <c r="D657" s="770"/>
      <c r="E657" s="778"/>
      <c r="F657" s="781" t="str">
        <f>IF($A657="","",IF(NOT($A657=$A656),IFERROR(IF(INDEX('40-15 SCALE LABEL INFO'!I$2:I$65,MATCH($A657,'40-15 SCALE LABEL INFO'!$A$2:$A$65,0))="","",INDEX('40-15 SCALE LABEL INFO'!I$2:I$65,MATCH($A657,'40-15 SCALE LABEL INFO'!$A$2:$A$65,0))),"not found"),IF(F656="not found","not found",IF(F656="","","ditto"))))</f>
        <v/>
      </c>
      <c r="G657" s="782" t="str">
        <f>IF($A657="","",IF(NOT($A657=$A656),IFERROR(IF(INDEX('40-15 SCALE LABEL INFO'!J$2:J$65,MATCH($A657,'40-15 SCALE LABEL INFO'!$A$2:$A$65,0))="","",INDEX('40-15 SCALE LABEL INFO'!J$2:J$65,MATCH($A657,'40-15 SCALE LABEL INFO'!$A$2:$A$65,0))),"not found"),IF(G656="not found","not found",IF(G656="","","ditto"))))</f>
        <v/>
      </c>
      <c r="H657" s="775" t="str">
        <f>IF($A657="","",IF(NOT($A657=$A656),IFERROR(IF(INDEX('40-15 SCALE LABEL INFO'!K$2:K$65,MATCH($A657,'40-15 SCALE LABEL INFO'!$A$2:$A$65,0))="","",INDEX('40-15 SCALE LABEL INFO'!K$2:K$65,MATCH($A657,'40-15 SCALE LABEL INFO'!$A$2:$A$65,0))),"not found"),IF(H656="not found","not found",IF(H656="","","ditto"))))</f>
        <v/>
      </c>
    </row>
    <row r="658" spans="1:8" x14ac:dyDescent="0.25">
      <c r="A658" s="770"/>
      <c r="B658" s="770"/>
      <c r="C658" s="770"/>
      <c r="D658" s="770"/>
      <c r="E658" s="778"/>
      <c r="F658" s="781" t="str">
        <f>IF($A658="","",IF(NOT($A658=$A657),IFERROR(IF(INDEX('40-15 SCALE LABEL INFO'!I$2:I$65,MATCH($A658,'40-15 SCALE LABEL INFO'!$A$2:$A$65,0))="","",INDEX('40-15 SCALE LABEL INFO'!I$2:I$65,MATCH($A658,'40-15 SCALE LABEL INFO'!$A$2:$A$65,0))),"not found"),IF(F657="not found","not found",IF(F657="","","ditto"))))</f>
        <v/>
      </c>
      <c r="G658" s="782" t="str">
        <f>IF($A658="","",IF(NOT($A658=$A657),IFERROR(IF(INDEX('40-15 SCALE LABEL INFO'!J$2:J$65,MATCH($A658,'40-15 SCALE LABEL INFO'!$A$2:$A$65,0))="","",INDEX('40-15 SCALE LABEL INFO'!J$2:J$65,MATCH($A658,'40-15 SCALE LABEL INFO'!$A$2:$A$65,0))),"not found"),IF(G657="not found","not found",IF(G657="","","ditto"))))</f>
        <v/>
      </c>
      <c r="H658" s="775" t="str">
        <f>IF($A658="","",IF(NOT($A658=$A657),IFERROR(IF(INDEX('40-15 SCALE LABEL INFO'!K$2:K$65,MATCH($A658,'40-15 SCALE LABEL INFO'!$A$2:$A$65,0))="","",INDEX('40-15 SCALE LABEL INFO'!K$2:K$65,MATCH($A658,'40-15 SCALE LABEL INFO'!$A$2:$A$65,0))),"not found"),IF(H657="not found","not found",IF(H657="","","ditto"))))</f>
        <v/>
      </c>
    </row>
    <row r="659" spans="1:8" x14ac:dyDescent="0.25">
      <c r="A659" s="770"/>
      <c r="B659" s="770"/>
      <c r="C659" s="770"/>
      <c r="D659" s="770"/>
      <c r="E659" s="778"/>
      <c r="F659" s="781" t="str">
        <f>IF($A659="","",IF(NOT($A659=$A658),IFERROR(IF(INDEX('40-15 SCALE LABEL INFO'!I$2:I$65,MATCH($A659,'40-15 SCALE LABEL INFO'!$A$2:$A$65,0))="","",INDEX('40-15 SCALE LABEL INFO'!I$2:I$65,MATCH($A659,'40-15 SCALE LABEL INFO'!$A$2:$A$65,0))),"not found"),IF(F658="not found","not found",IF(F658="","","ditto"))))</f>
        <v/>
      </c>
      <c r="G659" s="782" t="str">
        <f>IF($A659="","",IF(NOT($A659=$A658),IFERROR(IF(INDEX('40-15 SCALE LABEL INFO'!J$2:J$65,MATCH($A659,'40-15 SCALE LABEL INFO'!$A$2:$A$65,0))="","",INDEX('40-15 SCALE LABEL INFO'!J$2:J$65,MATCH($A659,'40-15 SCALE LABEL INFO'!$A$2:$A$65,0))),"not found"),IF(G658="not found","not found",IF(G658="","","ditto"))))</f>
        <v/>
      </c>
      <c r="H659" s="775" t="str">
        <f>IF($A659="","",IF(NOT($A659=$A658),IFERROR(IF(INDEX('40-15 SCALE LABEL INFO'!K$2:K$65,MATCH($A659,'40-15 SCALE LABEL INFO'!$A$2:$A$65,0))="","",INDEX('40-15 SCALE LABEL INFO'!K$2:K$65,MATCH($A659,'40-15 SCALE LABEL INFO'!$A$2:$A$65,0))),"not found"),IF(H658="not found","not found",IF(H658="","","ditto"))))</f>
        <v/>
      </c>
    </row>
    <row r="660" spans="1:8" x14ac:dyDescent="0.25">
      <c r="A660" s="770"/>
      <c r="B660" s="770"/>
      <c r="C660" s="770"/>
      <c r="D660" s="770"/>
      <c r="E660" s="778"/>
      <c r="F660" s="781" t="str">
        <f>IF($A660="","",IF(NOT($A660=$A659),IFERROR(IF(INDEX('40-15 SCALE LABEL INFO'!I$2:I$65,MATCH($A660,'40-15 SCALE LABEL INFO'!$A$2:$A$65,0))="","",INDEX('40-15 SCALE LABEL INFO'!I$2:I$65,MATCH($A660,'40-15 SCALE LABEL INFO'!$A$2:$A$65,0))),"not found"),IF(F659="not found","not found",IF(F659="","","ditto"))))</f>
        <v/>
      </c>
      <c r="G660" s="782" t="str">
        <f>IF($A660="","",IF(NOT($A660=$A659),IFERROR(IF(INDEX('40-15 SCALE LABEL INFO'!J$2:J$65,MATCH($A660,'40-15 SCALE LABEL INFO'!$A$2:$A$65,0))="","",INDEX('40-15 SCALE LABEL INFO'!J$2:J$65,MATCH($A660,'40-15 SCALE LABEL INFO'!$A$2:$A$65,0))),"not found"),IF(G659="not found","not found",IF(G659="","","ditto"))))</f>
        <v/>
      </c>
      <c r="H660" s="775" t="str">
        <f>IF($A660="","",IF(NOT($A660=$A659),IFERROR(IF(INDEX('40-15 SCALE LABEL INFO'!K$2:K$65,MATCH($A660,'40-15 SCALE LABEL INFO'!$A$2:$A$65,0))="","",INDEX('40-15 SCALE LABEL INFO'!K$2:K$65,MATCH($A660,'40-15 SCALE LABEL INFO'!$A$2:$A$65,0))),"not found"),IF(H659="not found","not found",IF(H659="","","ditto"))))</f>
        <v/>
      </c>
    </row>
    <row r="661" spans="1:8" x14ac:dyDescent="0.25">
      <c r="A661" s="770"/>
      <c r="B661" s="770"/>
      <c r="C661" s="770"/>
      <c r="D661" s="770"/>
      <c r="E661" s="778"/>
      <c r="F661" s="781" t="str">
        <f>IF($A661="","",IF(NOT($A661=$A660),IFERROR(IF(INDEX('40-15 SCALE LABEL INFO'!I$2:I$65,MATCH($A661,'40-15 SCALE LABEL INFO'!$A$2:$A$65,0))="","",INDEX('40-15 SCALE LABEL INFO'!I$2:I$65,MATCH($A661,'40-15 SCALE LABEL INFO'!$A$2:$A$65,0))),"not found"),IF(F660="not found","not found",IF(F660="","","ditto"))))</f>
        <v/>
      </c>
      <c r="G661" s="782" t="str">
        <f>IF($A661="","",IF(NOT($A661=$A660),IFERROR(IF(INDEX('40-15 SCALE LABEL INFO'!J$2:J$65,MATCH($A661,'40-15 SCALE LABEL INFO'!$A$2:$A$65,0))="","",INDEX('40-15 SCALE LABEL INFO'!J$2:J$65,MATCH($A661,'40-15 SCALE LABEL INFO'!$A$2:$A$65,0))),"not found"),IF(G660="not found","not found",IF(G660="","","ditto"))))</f>
        <v/>
      </c>
      <c r="H661" s="775" t="str">
        <f>IF($A661="","",IF(NOT($A661=$A660),IFERROR(IF(INDEX('40-15 SCALE LABEL INFO'!K$2:K$65,MATCH($A661,'40-15 SCALE LABEL INFO'!$A$2:$A$65,0))="","",INDEX('40-15 SCALE LABEL INFO'!K$2:K$65,MATCH($A661,'40-15 SCALE LABEL INFO'!$A$2:$A$65,0))),"not found"),IF(H660="not found","not found",IF(H660="","","ditto"))))</f>
        <v/>
      </c>
    </row>
    <row r="662" spans="1:8" x14ac:dyDescent="0.25">
      <c r="A662" s="770"/>
      <c r="B662" s="770"/>
      <c r="C662" s="770"/>
      <c r="D662" s="770"/>
      <c r="E662" s="778"/>
      <c r="F662" s="781" t="str">
        <f>IF($A662="","",IF(NOT($A662=$A661),IFERROR(IF(INDEX('40-15 SCALE LABEL INFO'!I$2:I$65,MATCH($A662,'40-15 SCALE LABEL INFO'!$A$2:$A$65,0))="","",INDEX('40-15 SCALE LABEL INFO'!I$2:I$65,MATCH($A662,'40-15 SCALE LABEL INFO'!$A$2:$A$65,0))),"not found"),IF(F661="not found","not found",IF(F661="","","ditto"))))</f>
        <v/>
      </c>
      <c r="G662" s="782" t="str">
        <f>IF($A662="","",IF(NOT($A662=$A661),IFERROR(IF(INDEX('40-15 SCALE LABEL INFO'!J$2:J$65,MATCH($A662,'40-15 SCALE LABEL INFO'!$A$2:$A$65,0))="","",INDEX('40-15 SCALE LABEL INFO'!J$2:J$65,MATCH($A662,'40-15 SCALE LABEL INFO'!$A$2:$A$65,0))),"not found"),IF(G661="not found","not found",IF(G661="","","ditto"))))</f>
        <v/>
      </c>
      <c r="H662" s="775" t="str">
        <f>IF($A662="","",IF(NOT($A662=$A661),IFERROR(IF(INDEX('40-15 SCALE LABEL INFO'!K$2:K$65,MATCH($A662,'40-15 SCALE LABEL INFO'!$A$2:$A$65,0))="","",INDEX('40-15 SCALE LABEL INFO'!K$2:K$65,MATCH($A662,'40-15 SCALE LABEL INFO'!$A$2:$A$65,0))),"not found"),IF(H661="not found","not found",IF(H661="","","ditto"))))</f>
        <v/>
      </c>
    </row>
    <row r="663" spans="1:8" x14ac:dyDescent="0.25">
      <c r="A663" s="770"/>
      <c r="B663" s="770"/>
      <c r="C663" s="770"/>
      <c r="D663" s="770"/>
      <c r="E663" s="778"/>
      <c r="F663" s="781" t="str">
        <f>IF($A663="","",IF(NOT($A663=$A662),IFERROR(IF(INDEX('40-15 SCALE LABEL INFO'!I$2:I$65,MATCH($A663,'40-15 SCALE LABEL INFO'!$A$2:$A$65,0))="","",INDEX('40-15 SCALE LABEL INFO'!I$2:I$65,MATCH($A663,'40-15 SCALE LABEL INFO'!$A$2:$A$65,0))),"not found"),IF(F662="not found","not found",IF(F662="","","ditto"))))</f>
        <v/>
      </c>
      <c r="G663" s="782" t="str">
        <f>IF($A663="","",IF(NOT($A663=$A662),IFERROR(IF(INDEX('40-15 SCALE LABEL INFO'!J$2:J$65,MATCH($A663,'40-15 SCALE LABEL INFO'!$A$2:$A$65,0))="","",INDEX('40-15 SCALE LABEL INFO'!J$2:J$65,MATCH($A663,'40-15 SCALE LABEL INFO'!$A$2:$A$65,0))),"not found"),IF(G662="not found","not found",IF(G662="","","ditto"))))</f>
        <v/>
      </c>
      <c r="H663" s="775" t="str">
        <f>IF($A663="","",IF(NOT($A663=$A662),IFERROR(IF(INDEX('40-15 SCALE LABEL INFO'!K$2:K$65,MATCH($A663,'40-15 SCALE LABEL INFO'!$A$2:$A$65,0))="","",INDEX('40-15 SCALE LABEL INFO'!K$2:K$65,MATCH($A663,'40-15 SCALE LABEL INFO'!$A$2:$A$65,0))),"not found"),IF(H662="not found","not found",IF(H662="","","ditto"))))</f>
        <v/>
      </c>
    </row>
    <row r="664" spans="1:8" x14ac:dyDescent="0.25">
      <c r="A664" s="770"/>
      <c r="B664" s="770"/>
      <c r="C664" s="770"/>
      <c r="D664" s="770"/>
      <c r="E664" s="778"/>
      <c r="F664" s="781" t="str">
        <f>IF($A664="","",IF(NOT($A664=$A663),IFERROR(IF(INDEX('40-15 SCALE LABEL INFO'!I$2:I$65,MATCH($A664,'40-15 SCALE LABEL INFO'!$A$2:$A$65,0))="","",INDEX('40-15 SCALE LABEL INFO'!I$2:I$65,MATCH($A664,'40-15 SCALE LABEL INFO'!$A$2:$A$65,0))),"not found"),IF(F663="not found","not found",IF(F663="","","ditto"))))</f>
        <v/>
      </c>
      <c r="G664" s="782" t="str">
        <f>IF($A664="","",IF(NOT($A664=$A663),IFERROR(IF(INDEX('40-15 SCALE LABEL INFO'!J$2:J$65,MATCH($A664,'40-15 SCALE LABEL INFO'!$A$2:$A$65,0))="","",INDEX('40-15 SCALE LABEL INFO'!J$2:J$65,MATCH($A664,'40-15 SCALE LABEL INFO'!$A$2:$A$65,0))),"not found"),IF(G663="not found","not found",IF(G663="","","ditto"))))</f>
        <v/>
      </c>
      <c r="H664" s="775" t="str">
        <f>IF($A664="","",IF(NOT($A664=$A663),IFERROR(IF(INDEX('40-15 SCALE LABEL INFO'!K$2:K$65,MATCH($A664,'40-15 SCALE LABEL INFO'!$A$2:$A$65,0))="","",INDEX('40-15 SCALE LABEL INFO'!K$2:K$65,MATCH($A664,'40-15 SCALE LABEL INFO'!$A$2:$A$65,0))),"not found"),IF(H663="not found","not found",IF(H663="","","ditto"))))</f>
        <v/>
      </c>
    </row>
    <row r="665" spans="1:8" x14ac:dyDescent="0.25">
      <c r="A665" s="770"/>
      <c r="B665" s="770"/>
      <c r="C665" s="770"/>
      <c r="D665" s="770"/>
      <c r="E665" s="778"/>
      <c r="F665" s="781" t="str">
        <f>IF($A665="","",IF(NOT($A665=$A664),IFERROR(IF(INDEX('40-15 SCALE LABEL INFO'!I$2:I$65,MATCH($A665,'40-15 SCALE LABEL INFO'!$A$2:$A$65,0))="","",INDEX('40-15 SCALE LABEL INFO'!I$2:I$65,MATCH($A665,'40-15 SCALE LABEL INFO'!$A$2:$A$65,0))),"not found"),IF(F664="not found","not found",IF(F664="","","ditto"))))</f>
        <v/>
      </c>
      <c r="G665" s="782" t="str">
        <f>IF($A665="","",IF(NOT($A665=$A664),IFERROR(IF(INDEX('40-15 SCALE LABEL INFO'!J$2:J$65,MATCH($A665,'40-15 SCALE LABEL INFO'!$A$2:$A$65,0))="","",INDEX('40-15 SCALE LABEL INFO'!J$2:J$65,MATCH($A665,'40-15 SCALE LABEL INFO'!$A$2:$A$65,0))),"not found"),IF(G664="not found","not found",IF(G664="","","ditto"))))</f>
        <v/>
      </c>
      <c r="H665" s="775" t="str">
        <f>IF($A665="","",IF(NOT($A665=$A664),IFERROR(IF(INDEX('40-15 SCALE LABEL INFO'!K$2:K$65,MATCH($A665,'40-15 SCALE LABEL INFO'!$A$2:$A$65,0))="","",INDEX('40-15 SCALE LABEL INFO'!K$2:K$65,MATCH($A665,'40-15 SCALE LABEL INFO'!$A$2:$A$65,0))),"not found"),IF(H664="not found","not found",IF(H664="","","ditto"))))</f>
        <v/>
      </c>
    </row>
    <row r="666" spans="1:8" x14ac:dyDescent="0.25">
      <c r="A666" s="770"/>
      <c r="B666" s="770"/>
      <c r="C666" s="770"/>
      <c r="D666" s="770"/>
      <c r="E666" s="778"/>
      <c r="F666" s="781" t="str">
        <f>IF($A666="","",IF(NOT($A666=$A665),IFERROR(IF(INDEX('40-15 SCALE LABEL INFO'!I$2:I$65,MATCH($A666,'40-15 SCALE LABEL INFO'!$A$2:$A$65,0))="","",INDEX('40-15 SCALE LABEL INFO'!I$2:I$65,MATCH($A666,'40-15 SCALE LABEL INFO'!$A$2:$A$65,0))),"not found"),IF(F665="not found","not found",IF(F665="","","ditto"))))</f>
        <v/>
      </c>
      <c r="G666" s="782" t="str">
        <f>IF($A666="","",IF(NOT($A666=$A665),IFERROR(IF(INDEX('40-15 SCALE LABEL INFO'!J$2:J$65,MATCH($A666,'40-15 SCALE LABEL INFO'!$A$2:$A$65,0))="","",INDEX('40-15 SCALE LABEL INFO'!J$2:J$65,MATCH($A666,'40-15 SCALE LABEL INFO'!$A$2:$A$65,0))),"not found"),IF(G665="not found","not found",IF(G665="","","ditto"))))</f>
        <v/>
      </c>
      <c r="H666" s="775" t="str">
        <f>IF($A666="","",IF(NOT($A666=$A665),IFERROR(IF(INDEX('40-15 SCALE LABEL INFO'!K$2:K$65,MATCH($A666,'40-15 SCALE LABEL INFO'!$A$2:$A$65,0))="","",INDEX('40-15 SCALE LABEL INFO'!K$2:K$65,MATCH($A666,'40-15 SCALE LABEL INFO'!$A$2:$A$65,0))),"not found"),IF(H665="not found","not found",IF(H665="","","ditto"))))</f>
        <v/>
      </c>
    </row>
    <row r="667" spans="1:8" x14ac:dyDescent="0.25">
      <c r="A667" s="770"/>
      <c r="B667" s="770"/>
      <c r="C667" s="770"/>
      <c r="D667" s="770"/>
      <c r="E667" s="778"/>
      <c r="F667" s="781" t="str">
        <f>IF($A667="","",IF(NOT($A667=$A666),IFERROR(IF(INDEX('40-15 SCALE LABEL INFO'!I$2:I$65,MATCH($A667,'40-15 SCALE LABEL INFO'!$A$2:$A$65,0))="","",INDEX('40-15 SCALE LABEL INFO'!I$2:I$65,MATCH($A667,'40-15 SCALE LABEL INFO'!$A$2:$A$65,0))),"not found"),IF(F666="not found","not found",IF(F666="","","ditto"))))</f>
        <v/>
      </c>
      <c r="G667" s="782" t="str">
        <f>IF($A667="","",IF(NOT($A667=$A666),IFERROR(IF(INDEX('40-15 SCALE LABEL INFO'!J$2:J$65,MATCH($A667,'40-15 SCALE LABEL INFO'!$A$2:$A$65,0))="","",INDEX('40-15 SCALE LABEL INFO'!J$2:J$65,MATCH($A667,'40-15 SCALE LABEL INFO'!$A$2:$A$65,0))),"not found"),IF(G666="not found","not found",IF(G666="","","ditto"))))</f>
        <v/>
      </c>
      <c r="H667" s="775" t="str">
        <f>IF($A667="","",IF(NOT($A667=$A666),IFERROR(IF(INDEX('40-15 SCALE LABEL INFO'!K$2:K$65,MATCH($A667,'40-15 SCALE LABEL INFO'!$A$2:$A$65,0))="","",INDEX('40-15 SCALE LABEL INFO'!K$2:K$65,MATCH($A667,'40-15 SCALE LABEL INFO'!$A$2:$A$65,0))),"not found"),IF(H666="not found","not found",IF(H666="","","ditto"))))</f>
        <v/>
      </c>
    </row>
    <row r="668" spans="1:8" x14ac:dyDescent="0.25">
      <c r="A668" s="770"/>
      <c r="B668" s="770"/>
      <c r="C668" s="770"/>
      <c r="D668" s="770"/>
      <c r="E668" s="778"/>
      <c r="F668" s="781" t="str">
        <f>IF($A668="","",IF(NOT($A668=$A667),IFERROR(IF(INDEX('40-15 SCALE LABEL INFO'!I$2:I$65,MATCH($A668,'40-15 SCALE LABEL INFO'!$A$2:$A$65,0))="","",INDEX('40-15 SCALE LABEL INFO'!I$2:I$65,MATCH($A668,'40-15 SCALE LABEL INFO'!$A$2:$A$65,0))),"not found"),IF(F667="not found","not found",IF(F667="","","ditto"))))</f>
        <v/>
      </c>
      <c r="G668" s="782" t="str">
        <f>IF($A668="","",IF(NOT($A668=$A667),IFERROR(IF(INDEX('40-15 SCALE LABEL INFO'!J$2:J$65,MATCH($A668,'40-15 SCALE LABEL INFO'!$A$2:$A$65,0))="","",INDEX('40-15 SCALE LABEL INFO'!J$2:J$65,MATCH($A668,'40-15 SCALE LABEL INFO'!$A$2:$A$65,0))),"not found"),IF(G667="not found","not found",IF(G667="","","ditto"))))</f>
        <v/>
      </c>
      <c r="H668" s="775" t="str">
        <f>IF($A668="","",IF(NOT($A668=$A667),IFERROR(IF(INDEX('40-15 SCALE LABEL INFO'!K$2:K$65,MATCH($A668,'40-15 SCALE LABEL INFO'!$A$2:$A$65,0))="","",INDEX('40-15 SCALE LABEL INFO'!K$2:K$65,MATCH($A668,'40-15 SCALE LABEL INFO'!$A$2:$A$65,0))),"not found"),IF(H667="not found","not found",IF(H667="","","ditto"))))</f>
        <v/>
      </c>
    </row>
    <row r="669" spans="1:8" x14ac:dyDescent="0.25">
      <c r="A669" s="770"/>
      <c r="B669" s="770"/>
      <c r="C669" s="770"/>
      <c r="D669" s="770"/>
      <c r="E669" s="778"/>
      <c r="F669" s="781" t="str">
        <f>IF($A669="","",IF(NOT($A669=$A668),IFERROR(IF(INDEX('40-15 SCALE LABEL INFO'!I$2:I$65,MATCH($A669,'40-15 SCALE LABEL INFO'!$A$2:$A$65,0))="","",INDEX('40-15 SCALE LABEL INFO'!I$2:I$65,MATCH($A669,'40-15 SCALE LABEL INFO'!$A$2:$A$65,0))),"not found"),IF(F668="not found","not found",IF(F668="","","ditto"))))</f>
        <v/>
      </c>
      <c r="G669" s="782" t="str">
        <f>IF($A669="","",IF(NOT($A669=$A668),IFERROR(IF(INDEX('40-15 SCALE LABEL INFO'!J$2:J$65,MATCH($A669,'40-15 SCALE LABEL INFO'!$A$2:$A$65,0))="","",INDEX('40-15 SCALE LABEL INFO'!J$2:J$65,MATCH($A669,'40-15 SCALE LABEL INFO'!$A$2:$A$65,0))),"not found"),IF(G668="not found","not found",IF(G668="","","ditto"))))</f>
        <v/>
      </c>
      <c r="H669" s="775" t="str">
        <f>IF($A669="","",IF(NOT($A669=$A668),IFERROR(IF(INDEX('40-15 SCALE LABEL INFO'!K$2:K$65,MATCH($A669,'40-15 SCALE LABEL INFO'!$A$2:$A$65,0))="","",INDEX('40-15 SCALE LABEL INFO'!K$2:K$65,MATCH($A669,'40-15 SCALE LABEL INFO'!$A$2:$A$65,0))),"not found"),IF(H668="not found","not found",IF(H668="","","ditto"))))</f>
        <v/>
      </c>
    </row>
    <row r="670" spans="1:8" x14ac:dyDescent="0.25">
      <c r="A670" s="770"/>
      <c r="B670" s="770"/>
      <c r="C670" s="770"/>
      <c r="D670" s="770"/>
      <c r="E670" s="778"/>
      <c r="F670" s="781" t="str">
        <f>IF($A670="","",IF(NOT($A670=$A669),IFERROR(IF(INDEX('40-15 SCALE LABEL INFO'!I$2:I$65,MATCH($A670,'40-15 SCALE LABEL INFO'!$A$2:$A$65,0))="","",INDEX('40-15 SCALE LABEL INFO'!I$2:I$65,MATCH($A670,'40-15 SCALE LABEL INFO'!$A$2:$A$65,0))),"not found"),IF(F669="not found","not found",IF(F669="","","ditto"))))</f>
        <v/>
      </c>
      <c r="G670" s="782" t="str">
        <f>IF($A670="","",IF(NOT($A670=$A669),IFERROR(IF(INDEX('40-15 SCALE LABEL INFO'!J$2:J$65,MATCH($A670,'40-15 SCALE LABEL INFO'!$A$2:$A$65,0))="","",INDEX('40-15 SCALE LABEL INFO'!J$2:J$65,MATCH($A670,'40-15 SCALE LABEL INFO'!$A$2:$A$65,0))),"not found"),IF(G669="not found","not found",IF(G669="","","ditto"))))</f>
        <v/>
      </c>
      <c r="H670" s="775" t="str">
        <f>IF($A670="","",IF(NOT($A670=$A669),IFERROR(IF(INDEX('40-15 SCALE LABEL INFO'!K$2:K$65,MATCH($A670,'40-15 SCALE LABEL INFO'!$A$2:$A$65,0))="","",INDEX('40-15 SCALE LABEL INFO'!K$2:K$65,MATCH($A670,'40-15 SCALE LABEL INFO'!$A$2:$A$65,0))),"not found"),IF(H669="not found","not found",IF(H669="","","ditto"))))</f>
        <v/>
      </c>
    </row>
    <row r="671" spans="1:8" x14ac:dyDescent="0.25">
      <c r="A671" s="770"/>
      <c r="B671" s="770"/>
      <c r="C671" s="770"/>
      <c r="D671" s="770"/>
      <c r="E671" s="778"/>
      <c r="F671" s="781" t="str">
        <f>IF($A671="","",IF(NOT($A671=$A670),IFERROR(IF(INDEX('40-15 SCALE LABEL INFO'!I$2:I$65,MATCH($A671,'40-15 SCALE LABEL INFO'!$A$2:$A$65,0))="","",INDEX('40-15 SCALE LABEL INFO'!I$2:I$65,MATCH($A671,'40-15 SCALE LABEL INFO'!$A$2:$A$65,0))),"not found"),IF(F670="not found","not found",IF(F670="","","ditto"))))</f>
        <v/>
      </c>
      <c r="G671" s="782" t="str">
        <f>IF($A671="","",IF(NOT($A671=$A670),IFERROR(IF(INDEX('40-15 SCALE LABEL INFO'!J$2:J$65,MATCH($A671,'40-15 SCALE LABEL INFO'!$A$2:$A$65,0))="","",INDEX('40-15 SCALE LABEL INFO'!J$2:J$65,MATCH($A671,'40-15 SCALE LABEL INFO'!$A$2:$A$65,0))),"not found"),IF(G670="not found","not found",IF(G670="","","ditto"))))</f>
        <v/>
      </c>
      <c r="H671" s="775" t="str">
        <f>IF($A671="","",IF(NOT($A671=$A670),IFERROR(IF(INDEX('40-15 SCALE LABEL INFO'!K$2:K$65,MATCH($A671,'40-15 SCALE LABEL INFO'!$A$2:$A$65,0))="","",INDEX('40-15 SCALE LABEL INFO'!K$2:K$65,MATCH($A671,'40-15 SCALE LABEL INFO'!$A$2:$A$65,0))),"not found"),IF(H670="not found","not found",IF(H670="","","ditto"))))</f>
        <v/>
      </c>
    </row>
    <row r="672" spans="1:8" x14ac:dyDescent="0.25">
      <c r="A672" s="770"/>
      <c r="B672" s="770"/>
      <c r="C672" s="770"/>
      <c r="D672" s="770"/>
      <c r="E672" s="778"/>
      <c r="F672" s="781" t="str">
        <f>IF($A672="","",IF(NOT($A672=$A671),IFERROR(IF(INDEX('40-15 SCALE LABEL INFO'!I$2:I$65,MATCH($A672,'40-15 SCALE LABEL INFO'!$A$2:$A$65,0))="","",INDEX('40-15 SCALE LABEL INFO'!I$2:I$65,MATCH($A672,'40-15 SCALE LABEL INFO'!$A$2:$A$65,0))),"not found"),IF(F671="not found","not found",IF(F671="","","ditto"))))</f>
        <v/>
      </c>
      <c r="G672" s="782" t="str">
        <f>IF($A672="","",IF(NOT($A672=$A671),IFERROR(IF(INDEX('40-15 SCALE LABEL INFO'!J$2:J$65,MATCH($A672,'40-15 SCALE LABEL INFO'!$A$2:$A$65,0))="","",INDEX('40-15 SCALE LABEL INFO'!J$2:J$65,MATCH($A672,'40-15 SCALE LABEL INFO'!$A$2:$A$65,0))),"not found"),IF(G671="not found","not found",IF(G671="","","ditto"))))</f>
        <v/>
      </c>
      <c r="H672" s="775" t="str">
        <f>IF($A672="","",IF(NOT($A672=$A671),IFERROR(IF(INDEX('40-15 SCALE LABEL INFO'!K$2:K$65,MATCH($A672,'40-15 SCALE LABEL INFO'!$A$2:$A$65,0))="","",INDEX('40-15 SCALE LABEL INFO'!K$2:K$65,MATCH($A672,'40-15 SCALE LABEL INFO'!$A$2:$A$65,0))),"not found"),IF(H671="not found","not found",IF(H671="","","ditto"))))</f>
        <v/>
      </c>
    </row>
    <row r="673" spans="1:8" x14ac:dyDescent="0.25">
      <c r="A673" s="770"/>
      <c r="B673" s="770"/>
      <c r="C673" s="770"/>
      <c r="D673" s="770"/>
      <c r="E673" s="778"/>
      <c r="F673" s="781" t="str">
        <f>IF($A673="","",IF(NOT($A673=$A672),IFERROR(IF(INDEX('40-15 SCALE LABEL INFO'!I$2:I$65,MATCH($A673,'40-15 SCALE LABEL INFO'!$A$2:$A$65,0))="","",INDEX('40-15 SCALE LABEL INFO'!I$2:I$65,MATCH($A673,'40-15 SCALE LABEL INFO'!$A$2:$A$65,0))),"not found"),IF(F672="not found","not found",IF(F672="","","ditto"))))</f>
        <v/>
      </c>
      <c r="G673" s="782" t="str">
        <f>IF($A673="","",IF(NOT($A673=$A672),IFERROR(IF(INDEX('40-15 SCALE LABEL INFO'!J$2:J$65,MATCH($A673,'40-15 SCALE LABEL INFO'!$A$2:$A$65,0))="","",INDEX('40-15 SCALE LABEL INFO'!J$2:J$65,MATCH($A673,'40-15 SCALE LABEL INFO'!$A$2:$A$65,0))),"not found"),IF(G672="not found","not found",IF(G672="","","ditto"))))</f>
        <v/>
      </c>
      <c r="H673" s="775" t="str">
        <f>IF($A673="","",IF(NOT($A673=$A672),IFERROR(IF(INDEX('40-15 SCALE LABEL INFO'!K$2:K$65,MATCH($A673,'40-15 SCALE LABEL INFO'!$A$2:$A$65,0))="","",INDEX('40-15 SCALE LABEL INFO'!K$2:K$65,MATCH($A673,'40-15 SCALE LABEL INFO'!$A$2:$A$65,0))),"not found"),IF(H672="not found","not found",IF(H672="","","ditto"))))</f>
        <v/>
      </c>
    </row>
    <row r="674" spans="1:8" x14ac:dyDescent="0.25">
      <c r="A674" s="770"/>
      <c r="B674" s="770"/>
      <c r="C674" s="770"/>
      <c r="D674" s="770"/>
      <c r="E674" s="778"/>
      <c r="F674" s="781" t="str">
        <f>IF($A674="","",IF(NOT($A674=$A673),IFERROR(IF(INDEX('40-15 SCALE LABEL INFO'!I$2:I$65,MATCH($A674,'40-15 SCALE LABEL INFO'!$A$2:$A$65,0))="","",INDEX('40-15 SCALE LABEL INFO'!I$2:I$65,MATCH($A674,'40-15 SCALE LABEL INFO'!$A$2:$A$65,0))),"not found"),IF(F673="not found","not found",IF(F673="","","ditto"))))</f>
        <v/>
      </c>
      <c r="G674" s="782" t="str">
        <f>IF($A674="","",IF(NOT($A674=$A673),IFERROR(IF(INDEX('40-15 SCALE LABEL INFO'!J$2:J$65,MATCH($A674,'40-15 SCALE LABEL INFO'!$A$2:$A$65,0))="","",INDEX('40-15 SCALE LABEL INFO'!J$2:J$65,MATCH($A674,'40-15 SCALE LABEL INFO'!$A$2:$A$65,0))),"not found"),IF(G673="not found","not found",IF(G673="","","ditto"))))</f>
        <v/>
      </c>
      <c r="H674" s="775" t="str">
        <f>IF($A674="","",IF(NOT($A674=$A673),IFERROR(IF(INDEX('40-15 SCALE LABEL INFO'!K$2:K$65,MATCH($A674,'40-15 SCALE LABEL INFO'!$A$2:$A$65,0))="","",INDEX('40-15 SCALE LABEL INFO'!K$2:K$65,MATCH($A674,'40-15 SCALE LABEL INFO'!$A$2:$A$65,0))),"not found"),IF(H673="not found","not found",IF(H673="","","ditto"))))</f>
        <v/>
      </c>
    </row>
    <row r="675" spans="1:8" x14ac:dyDescent="0.25">
      <c r="A675" s="770"/>
      <c r="B675" s="770"/>
      <c r="C675" s="770"/>
      <c r="D675" s="770"/>
      <c r="E675" s="778"/>
      <c r="F675" s="781" t="str">
        <f>IF($A675="","",IF(NOT($A675=$A674),IFERROR(IF(INDEX('40-15 SCALE LABEL INFO'!I$2:I$65,MATCH($A675,'40-15 SCALE LABEL INFO'!$A$2:$A$65,0))="","",INDEX('40-15 SCALE LABEL INFO'!I$2:I$65,MATCH($A675,'40-15 SCALE LABEL INFO'!$A$2:$A$65,0))),"not found"),IF(F674="not found","not found",IF(F674="","","ditto"))))</f>
        <v/>
      </c>
      <c r="G675" s="782" t="str">
        <f>IF($A675="","",IF(NOT($A675=$A674),IFERROR(IF(INDEX('40-15 SCALE LABEL INFO'!J$2:J$65,MATCH($A675,'40-15 SCALE LABEL INFO'!$A$2:$A$65,0))="","",INDEX('40-15 SCALE LABEL INFO'!J$2:J$65,MATCH($A675,'40-15 SCALE LABEL INFO'!$A$2:$A$65,0))),"not found"),IF(G674="not found","not found",IF(G674="","","ditto"))))</f>
        <v/>
      </c>
      <c r="H675" s="775" t="str">
        <f>IF($A675="","",IF(NOT($A675=$A674),IFERROR(IF(INDEX('40-15 SCALE LABEL INFO'!K$2:K$65,MATCH($A675,'40-15 SCALE LABEL INFO'!$A$2:$A$65,0))="","",INDEX('40-15 SCALE LABEL INFO'!K$2:K$65,MATCH($A675,'40-15 SCALE LABEL INFO'!$A$2:$A$65,0))),"not found"),IF(H674="not found","not found",IF(H674="","","ditto"))))</f>
        <v/>
      </c>
    </row>
    <row r="676" spans="1:8" x14ac:dyDescent="0.25">
      <c r="A676" s="770"/>
      <c r="B676" s="770"/>
      <c r="C676" s="770"/>
      <c r="D676" s="770"/>
      <c r="E676" s="778"/>
      <c r="F676" s="781" t="str">
        <f>IF($A676="","",IF(NOT($A676=$A675),IFERROR(IF(INDEX('40-15 SCALE LABEL INFO'!I$2:I$65,MATCH($A676,'40-15 SCALE LABEL INFO'!$A$2:$A$65,0))="","",INDEX('40-15 SCALE LABEL INFO'!I$2:I$65,MATCH($A676,'40-15 SCALE LABEL INFO'!$A$2:$A$65,0))),"not found"),IF(F675="not found","not found",IF(F675="","","ditto"))))</f>
        <v/>
      </c>
      <c r="G676" s="782" t="str">
        <f>IF($A676="","",IF(NOT($A676=$A675),IFERROR(IF(INDEX('40-15 SCALE LABEL INFO'!J$2:J$65,MATCH($A676,'40-15 SCALE LABEL INFO'!$A$2:$A$65,0))="","",INDEX('40-15 SCALE LABEL INFO'!J$2:J$65,MATCH($A676,'40-15 SCALE LABEL INFO'!$A$2:$A$65,0))),"not found"),IF(G675="not found","not found",IF(G675="","","ditto"))))</f>
        <v/>
      </c>
      <c r="H676" s="775" t="str">
        <f>IF($A676="","",IF(NOT($A676=$A675),IFERROR(IF(INDEX('40-15 SCALE LABEL INFO'!K$2:K$65,MATCH($A676,'40-15 SCALE LABEL INFO'!$A$2:$A$65,0))="","",INDEX('40-15 SCALE LABEL INFO'!K$2:K$65,MATCH($A676,'40-15 SCALE LABEL INFO'!$A$2:$A$65,0))),"not found"),IF(H675="not found","not found",IF(H675="","","ditto"))))</f>
        <v/>
      </c>
    </row>
    <row r="677" spans="1:8" x14ac:dyDescent="0.25">
      <c r="A677" s="770"/>
      <c r="B677" s="770"/>
      <c r="C677" s="770"/>
      <c r="D677" s="770"/>
      <c r="E677" s="778"/>
      <c r="F677" s="781" t="str">
        <f>IF($A677="","",IF(NOT($A677=$A676),IFERROR(IF(INDEX('40-15 SCALE LABEL INFO'!I$2:I$65,MATCH($A677,'40-15 SCALE LABEL INFO'!$A$2:$A$65,0))="","",INDEX('40-15 SCALE LABEL INFO'!I$2:I$65,MATCH($A677,'40-15 SCALE LABEL INFO'!$A$2:$A$65,0))),"not found"),IF(F676="not found","not found",IF(F676="","","ditto"))))</f>
        <v/>
      </c>
      <c r="G677" s="782" t="str">
        <f>IF($A677="","",IF(NOT($A677=$A676),IFERROR(IF(INDEX('40-15 SCALE LABEL INFO'!J$2:J$65,MATCH($A677,'40-15 SCALE LABEL INFO'!$A$2:$A$65,0))="","",INDEX('40-15 SCALE LABEL INFO'!J$2:J$65,MATCH($A677,'40-15 SCALE LABEL INFO'!$A$2:$A$65,0))),"not found"),IF(G676="not found","not found",IF(G676="","","ditto"))))</f>
        <v/>
      </c>
      <c r="H677" s="775" t="str">
        <f>IF($A677="","",IF(NOT($A677=$A676),IFERROR(IF(INDEX('40-15 SCALE LABEL INFO'!K$2:K$65,MATCH($A677,'40-15 SCALE LABEL INFO'!$A$2:$A$65,0))="","",INDEX('40-15 SCALE LABEL INFO'!K$2:K$65,MATCH($A677,'40-15 SCALE LABEL INFO'!$A$2:$A$65,0))),"not found"),IF(H676="not found","not found",IF(H676="","","ditto"))))</f>
        <v/>
      </c>
    </row>
    <row r="678" spans="1:8" x14ac:dyDescent="0.25">
      <c r="A678" s="770"/>
      <c r="B678" s="770"/>
      <c r="C678" s="770"/>
      <c r="D678" s="770"/>
      <c r="E678" s="778"/>
      <c r="F678" s="781" t="str">
        <f>IF($A678="","",IF(NOT($A678=$A677),IFERROR(IF(INDEX('40-15 SCALE LABEL INFO'!I$2:I$65,MATCH($A678,'40-15 SCALE LABEL INFO'!$A$2:$A$65,0))="","",INDEX('40-15 SCALE LABEL INFO'!I$2:I$65,MATCH($A678,'40-15 SCALE LABEL INFO'!$A$2:$A$65,0))),"not found"),IF(F677="not found","not found",IF(F677="","","ditto"))))</f>
        <v/>
      </c>
      <c r="G678" s="782" t="str">
        <f>IF($A678="","",IF(NOT($A678=$A677),IFERROR(IF(INDEX('40-15 SCALE LABEL INFO'!J$2:J$65,MATCH($A678,'40-15 SCALE LABEL INFO'!$A$2:$A$65,0))="","",INDEX('40-15 SCALE LABEL INFO'!J$2:J$65,MATCH($A678,'40-15 SCALE LABEL INFO'!$A$2:$A$65,0))),"not found"),IF(G677="not found","not found",IF(G677="","","ditto"))))</f>
        <v/>
      </c>
      <c r="H678" s="775" t="str">
        <f>IF($A678="","",IF(NOT($A678=$A677),IFERROR(IF(INDEX('40-15 SCALE LABEL INFO'!K$2:K$65,MATCH($A678,'40-15 SCALE LABEL INFO'!$A$2:$A$65,0))="","",INDEX('40-15 SCALE LABEL INFO'!K$2:K$65,MATCH($A678,'40-15 SCALE LABEL INFO'!$A$2:$A$65,0))),"not found"),IF(H677="not found","not found",IF(H677="","","ditto"))))</f>
        <v/>
      </c>
    </row>
    <row r="679" spans="1:8" x14ac:dyDescent="0.25">
      <c r="A679" s="770"/>
      <c r="B679" s="770"/>
      <c r="C679" s="770"/>
      <c r="D679" s="770"/>
      <c r="E679" s="778"/>
      <c r="F679" s="781" t="str">
        <f>IF($A679="","",IF(NOT($A679=$A678),IFERROR(IF(INDEX('40-15 SCALE LABEL INFO'!I$2:I$65,MATCH($A679,'40-15 SCALE LABEL INFO'!$A$2:$A$65,0))="","",INDEX('40-15 SCALE LABEL INFO'!I$2:I$65,MATCH($A679,'40-15 SCALE LABEL INFO'!$A$2:$A$65,0))),"not found"),IF(F678="not found","not found",IF(F678="","","ditto"))))</f>
        <v/>
      </c>
      <c r="G679" s="782" t="str">
        <f>IF($A679="","",IF(NOT($A679=$A678),IFERROR(IF(INDEX('40-15 SCALE LABEL INFO'!J$2:J$65,MATCH($A679,'40-15 SCALE LABEL INFO'!$A$2:$A$65,0))="","",INDEX('40-15 SCALE LABEL INFO'!J$2:J$65,MATCH($A679,'40-15 SCALE LABEL INFO'!$A$2:$A$65,0))),"not found"),IF(G678="not found","not found",IF(G678="","","ditto"))))</f>
        <v/>
      </c>
      <c r="H679" s="775" t="str">
        <f>IF($A679="","",IF(NOT($A679=$A678),IFERROR(IF(INDEX('40-15 SCALE LABEL INFO'!K$2:K$65,MATCH($A679,'40-15 SCALE LABEL INFO'!$A$2:$A$65,0))="","",INDEX('40-15 SCALE LABEL INFO'!K$2:K$65,MATCH($A679,'40-15 SCALE LABEL INFO'!$A$2:$A$65,0))),"not found"),IF(H678="not found","not found",IF(H678="","","ditto"))))</f>
        <v/>
      </c>
    </row>
    <row r="680" spans="1:8" x14ac:dyDescent="0.25">
      <c r="A680" s="770"/>
      <c r="B680" s="770"/>
      <c r="C680" s="770"/>
      <c r="D680" s="770"/>
      <c r="E680" s="778"/>
      <c r="F680" s="781" t="str">
        <f>IF($A680="","",IF(NOT($A680=$A679),IFERROR(IF(INDEX('40-15 SCALE LABEL INFO'!I$2:I$65,MATCH($A680,'40-15 SCALE LABEL INFO'!$A$2:$A$65,0))="","",INDEX('40-15 SCALE LABEL INFO'!I$2:I$65,MATCH($A680,'40-15 SCALE LABEL INFO'!$A$2:$A$65,0))),"not found"),IF(F679="not found","not found",IF(F679="","","ditto"))))</f>
        <v/>
      </c>
      <c r="G680" s="782" t="str">
        <f>IF($A680="","",IF(NOT($A680=$A679),IFERROR(IF(INDEX('40-15 SCALE LABEL INFO'!J$2:J$65,MATCH($A680,'40-15 SCALE LABEL INFO'!$A$2:$A$65,0))="","",INDEX('40-15 SCALE LABEL INFO'!J$2:J$65,MATCH($A680,'40-15 SCALE LABEL INFO'!$A$2:$A$65,0))),"not found"),IF(G679="not found","not found",IF(G679="","","ditto"))))</f>
        <v/>
      </c>
      <c r="H680" s="775" t="str">
        <f>IF($A680="","",IF(NOT($A680=$A679),IFERROR(IF(INDEX('40-15 SCALE LABEL INFO'!K$2:K$65,MATCH($A680,'40-15 SCALE LABEL INFO'!$A$2:$A$65,0))="","",INDEX('40-15 SCALE LABEL INFO'!K$2:K$65,MATCH($A680,'40-15 SCALE LABEL INFO'!$A$2:$A$65,0))),"not found"),IF(H679="not found","not found",IF(H679="","","ditto"))))</f>
        <v/>
      </c>
    </row>
    <row r="681" spans="1:8" x14ac:dyDescent="0.25">
      <c r="A681" s="770"/>
      <c r="B681" s="770"/>
      <c r="C681" s="770"/>
      <c r="D681" s="770"/>
      <c r="E681" s="778"/>
      <c r="F681" s="781" t="str">
        <f>IF($A681="","",IF(NOT($A681=$A680),IFERROR(IF(INDEX('40-15 SCALE LABEL INFO'!I$2:I$65,MATCH($A681,'40-15 SCALE LABEL INFO'!$A$2:$A$65,0))="","",INDEX('40-15 SCALE LABEL INFO'!I$2:I$65,MATCH($A681,'40-15 SCALE LABEL INFO'!$A$2:$A$65,0))),"not found"),IF(F680="not found","not found",IF(F680="","","ditto"))))</f>
        <v/>
      </c>
      <c r="G681" s="782" t="str">
        <f>IF($A681="","",IF(NOT($A681=$A680),IFERROR(IF(INDEX('40-15 SCALE LABEL INFO'!J$2:J$65,MATCH($A681,'40-15 SCALE LABEL INFO'!$A$2:$A$65,0))="","",INDEX('40-15 SCALE LABEL INFO'!J$2:J$65,MATCH($A681,'40-15 SCALE LABEL INFO'!$A$2:$A$65,0))),"not found"),IF(G680="not found","not found",IF(G680="","","ditto"))))</f>
        <v/>
      </c>
      <c r="H681" s="775" t="str">
        <f>IF($A681="","",IF(NOT($A681=$A680),IFERROR(IF(INDEX('40-15 SCALE LABEL INFO'!K$2:K$65,MATCH($A681,'40-15 SCALE LABEL INFO'!$A$2:$A$65,0))="","",INDEX('40-15 SCALE LABEL INFO'!K$2:K$65,MATCH($A681,'40-15 SCALE LABEL INFO'!$A$2:$A$65,0))),"not found"),IF(H680="not found","not found",IF(H680="","","ditto"))))</f>
        <v/>
      </c>
    </row>
    <row r="682" spans="1:8" x14ac:dyDescent="0.25">
      <c r="A682" s="770"/>
      <c r="B682" s="770"/>
      <c r="C682" s="770"/>
      <c r="D682" s="770"/>
      <c r="E682" s="778"/>
      <c r="F682" s="781" t="str">
        <f>IF($A682="","",IF(NOT($A682=$A681),IFERROR(IF(INDEX('40-15 SCALE LABEL INFO'!I$2:I$65,MATCH($A682,'40-15 SCALE LABEL INFO'!$A$2:$A$65,0))="","",INDEX('40-15 SCALE LABEL INFO'!I$2:I$65,MATCH($A682,'40-15 SCALE LABEL INFO'!$A$2:$A$65,0))),"not found"),IF(F681="not found","not found",IF(F681="","","ditto"))))</f>
        <v/>
      </c>
      <c r="G682" s="782" t="str">
        <f>IF($A682="","",IF(NOT($A682=$A681),IFERROR(IF(INDEX('40-15 SCALE LABEL INFO'!J$2:J$65,MATCH($A682,'40-15 SCALE LABEL INFO'!$A$2:$A$65,0))="","",INDEX('40-15 SCALE LABEL INFO'!J$2:J$65,MATCH($A682,'40-15 SCALE LABEL INFO'!$A$2:$A$65,0))),"not found"),IF(G681="not found","not found",IF(G681="","","ditto"))))</f>
        <v/>
      </c>
      <c r="H682" s="775" t="str">
        <f>IF($A682="","",IF(NOT($A682=$A681),IFERROR(IF(INDEX('40-15 SCALE LABEL INFO'!K$2:K$65,MATCH($A682,'40-15 SCALE LABEL INFO'!$A$2:$A$65,0))="","",INDEX('40-15 SCALE LABEL INFO'!K$2:K$65,MATCH($A682,'40-15 SCALE LABEL INFO'!$A$2:$A$65,0))),"not found"),IF(H681="not found","not found",IF(H681="","","ditto"))))</f>
        <v/>
      </c>
    </row>
    <row r="683" spans="1:8" x14ac:dyDescent="0.25">
      <c r="A683" s="770"/>
      <c r="B683" s="770"/>
      <c r="C683" s="770"/>
      <c r="D683" s="770"/>
      <c r="E683" s="778"/>
      <c r="F683" s="781" t="str">
        <f>IF($A683="","",IF(NOT($A683=$A682),IFERROR(IF(INDEX('40-15 SCALE LABEL INFO'!I$2:I$65,MATCH($A683,'40-15 SCALE LABEL INFO'!$A$2:$A$65,0))="","",INDEX('40-15 SCALE LABEL INFO'!I$2:I$65,MATCH($A683,'40-15 SCALE LABEL INFO'!$A$2:$A$65,0))),"not found"),IF(F682="not found","not found",IF(F682="","","ditto"))))</f>
        <v/>
      </c>
      <c r="G683" s="782" t="str">
        <f>IF($A683="","",IF(NOT($A683=$A682),IFERROR(IF(INDEX('40-15 SCALE LABEL INFO'!J$2:J$65,MATCH($A683,'40-15 SCALE LABEL INFO'!$A$2:$A$65,0))="","",INDEX('40-15 SCALE LABEL INFO'!J$2:J$65,MATCH($A683,'40-15 SCALE LABEL INFO'!$A$2:$A$65,0))),"not found"),IF(G682="not found","not found",IF(G682="","","ditto"))))</f>
        <v/>
      </c>
      <c r="H683" s="775" t="str">
        <f>IF($A683="","",IF(NOT($A683=$A682),IFERROR(IF(INDEX('40-15 SCALE LABEL INFO'!K$2:K$65,MATCH($A683,'40-15 SCALE LABEL INFO'!$A$2:$A$65,0))="","",INDEX('40-15 SCALE LABEL INFO'!K$2:K$65,MATCH($A683,'40-15 SCALE LABEL INFO'!$A$2:$A$65,0))),"not found"),IF(H682="not found","not found",IF(H682="","","ditto"))))</f>
        <v/>
      </c>
    </row>
    <row r="684" spans="1:8" x14ac:dyDescent="0.25">
      <c r="A684" s="770"/>
      <c r="B684" s="770"/>
      <c r="C684" s="770"/>
      <c r="D684" s="770"/>
      <c r="E684" s="778"/>
      <c r="F684" s="781" t="str">
        <f>IF($A684="","",IF(NOT($A684=$A683),IFERROR(IF(INDEX('40-15 SCALE LABEL INFO'!I$2:I$65,MATCH($A684,'40-15 SCALE LABEL INFO'!$A$2:$A$65,0))="","",INDEX('40-15 SCALE LABEL INFO'!I$2:I$65,MATCH($A684,'40-15 SCALE LABEL INFO'!$A$2:$A$65,0))),"not found"),IF(F683="not found","not found",IF(F683="","","ditto"))))</f>
        <v/>
      </c>
      <c r="G684" s="782" t="str">
        <f>IF($A684="","",IF(NOT($A684=$A683),IFERROR(IF(INDEX('40-15 SCALE LABEL INFO'!J$2:J$65,MATCH($A684,'40-15 SCALE LABEL INFO'!$A$2:$A$65,0))="","",INDEX('40-15 SCALE LABEL INFO'!J$2:J$65,MATCH($A684,'40-15 SCALE LABEL INFO'!$A$2:$A$65,0))),"not found"),IF(G683="not found","not found",IF(G683="","","ditto"))))</f>
        <v/>
      </c>
      <c r="H684" s="775" t="str">
        <f>IF($A684="","",IF(NOT($A684=$A683),IFERROR(IF(INDEX('40-15 SCALE LABEL INFO'!K$2:K$65,MATCH($A684,'40-15 SCALE LABEL INFO'!$A$2:$A$65,0))="","",INDEX('40-15 SCALE LABEL INFO'!K$2:K$65,MATCH($A684,'40-15 SCALE LABEL INFO'!$A$2:$A$65,0))),"not found"),IF(H683="not found","not found",IF(H683="","","ditto"))))</f>
        <v/>
      </c>
    </row>
    <row r="685" spans="1:8" x14ac:dyDescent="0.25">
      <c r="A685" s="770"/>
      <c r="B685" s="770"/>
      <c r="C685" s="770"/>
      <c r="D685" s="770"/>
      <c r="E685" s="778"/>
      <c r="F685" s="781" t="str">
        <f>IF($A685="","",IF(NOT($A685=$A684),IFERROR(IF(INDEX('40-15 SCALE LABEL INFO'!I$2:I$65,MATCH($A685,'40-15 SCALE LABEL INFO'!$A$2:$A$65,0))="","",INDEX('40-15 SCALE LABEL INFO'!I$2:I$65,MATCH($A685,'40-15 SCALE LABEL INFO'!$A$2:$A$65,0))),"not found"),IF(F684="not found","not found",IF(F684="","","ditto"))))</f>
        <v/>
      </c>
      <c r="G685" s="782" t="str">
        <f>IF($A685="","",IF(NOT($A685=$A684),IFERROR(IF(INDEX('40-15 SCALE LABEL INFO'!J$2:J$65,MATCH($A685,'40-15 SCALE LABEL INFO'!$A$2:$A$65,0))="","",INDEX('40-15 SCALE LABEL INFO'!J$2:J$65,MATCH($A685,'40-15 SCALE LABEL INFO'!$A$2:$A$65,0))),"not found"),IF(G684="not found","not found",IF(G684="","","ditto"))))</f>
        <v/>
      </c>
      <c r="H685" s="775" t="str">
        <f>IF($A685="","",IF(NOT($A685=$A684),IFERROR(IF(INDEX('40-15 SCALE LABEL INFO'!K$2:K$65,MATCH($A685,'40-15 SCALE LABEL INFO'!$A$2:$A$65,0))="","",INDEX('40-15 SCALE LABEL INFO'!K$2:K$65,MATCH($A685,'40-15 SCALE LABEL INFO'!$A$2:$A$65,0))),"not found"),IF(H684="not found","not found",IF(H684="","","ditto"))))</f>
        <v/>
      </c>
    </row>
    <row r="686" spans="1:8" x14ac:dyDescent="0.25">
      <c r="A686" s="770"/>
      <c r="B686" s="770"/>
      <c r="C686" s="770"/>
      <c r="D686" s="770"/>
      <c r="E686" s="778"/>
      <c r="F686" s="781" t="str">
        <f>IF($A686="","",IF(NOT($A686=$A685),IFERROR(IF(INDEX('40-15 SCALE LABEL INFO'!I$2:I$65,MATCH($A686,'40-15 SCALE LABEL INFO'!$A$2:$A$65,0))="","",INDEX('40-15 SCALE LABEL INFO'!I$2:I$65,MATCH($A686,'40-15 SCALE LABEL INFO'!$A$2:$A$65,0))),"not found"),IF(F685="not found","not found",IF(F685="","","ditto"))))</f>
        <v/>
      </c>
      <c r="G686" s="782" t="str">
        <f>IF($A686="","",IF(NOT($A686=$A685),IFERROR(IF(INDEX('40-15 SCALE LABEL INFO'!J$2:J$65,MATCH($A686,'40-15 SCALE LABEL INFO'!$A$2:$A$65,0))="","",INDEX('40-15 SCALE LABEL INFO'!J$2:J$65,MATCH($A686,'40-15 SCALE LABEL INFO'!$A$2:$A$65,0))),"not found"),IF(G685="not found","not found",IF(G685="","","ditto"))))</f>
        <v/>
      </c>
      <c r="H686" s="775" t="str">
        <f>IF($A686="","",IF(NOT($A686=$A685),IFERROR(IF(INDEX('40-15 SCALE LABEL INFO'!K$2:K$65,MATCH($A686,'40-15 SCALE LABEL INFO'!$A$2:$A$65,0))="","",INDEX('40-15 SCALE LABEL INFO'!K$2:K$65,MATCH($A686,'40-15 SCALE LABEL INFO'!$A$2:$A$65,0))),"not found"),IF(H685="not found","not found",IF(H685="","","ditto"))))</f>
        <v/>
      </c>
    </row>
    <row r="687" spans="1:8" x14ac:dyDescent="0.25">
      <c r="A687" s="770"/>
      <c r="B687" s="770"/>
      <c r="C687" s="770"/>
      <c r="D687" s="770"/>
      <c r="E687" s="778"/>
      <c r="F687" s="781" t="str">
        <f>IF($A687="","",IF(NOT($A687=$A686),IFERROR(IF(INDEX('40-15 SCALE LABEL INFO'!I$2:I$65,MATCH($A687,'40-15 SCALE LABEL INFO'!$A$2:$A$65,0))="","",INDEX('40-15 SCALE LABEL INFO'!I$2:I$65,MATCH($A687,'40-15 SCALE LABEL INFO'!$A$2:$A$65,0))),"not found"),IF(F686="not found","not found",IF(F686="","","ditto"))))</f>
        <v/>
      </c>
      <c r="G687" s="782" t="str">
        <f>IF($A687="","",IF(NOT($A687=$A686),IFERROR(IF(INDEX('40-15 SCALE LABEL INFO'!J$2:J$65,MATCH($A687,'40-15 SCALE LABEL INFO'!$A$2:$A$65,0))="","",INDEX('40-15 SCALE LABEL INFO'!J$2:J$65,MATCH($A687,'40-15 SCALE LABEL INFO'!$A$2:$A$65,0))),"not found"),IF(G686="not found","not found",IF(G686="","","ditto"))))</f>
        <v/>
      </c>
      <c r="H687" s="775" t="str">
        <f>IF($A687="","",IF(NOT($A687=$A686),IFERROR(IF(INDEX('40-15 SCALE LABEL INFO'!K$2:K$65,MATCH($A687,'40-15 SCALE LABEL INFO'!$A$2:$A$65,0))="","",INDEX('40-15 SCALE LABEL INFO'!K$2:K$65,MATCH($A687,'40-15 SCALE LABEL INFO'!$A$2:$A$65,0))),"not found"),IF(H686="not found","not found",IF(H686="","","ditto"))))</f>
        <v/>
      </c>
    </row>
    <row r="688" spans="1:8" x14ac:dyDescent="0.25">
      <c r="A688" s="770"/>
      <c r="B688" s="770"/>
      <c r="C688" s="770"/>
      <c r="D688" s="770"/>
      <c r="E688" s="778"/>
      <c r="F688" s="781" t="str">
        <f>IF($A688="","",IF(NOT($A688=$A687),IFERROR(IF(INDEX('40-15 SCALE LABEL INFO'!I$2:I$65,MATCH($A688,'40-15 SCALE LABEL INFO'!$A$2:$A$65,0))="","",INDEX('40-15 SCALE LABEL INFO'!I$2:I$65,MATCH($A688,'40-15 SCALE LABEL INFO'!$A$2:$A$65,0))),"not found"),IF(F687="not found","not found",IF(F687="","","ditto"))))</f>
        <v/>
      </c>
      <c r="G688" s="782" t="str">
        <f>IF($A688="","",IF(NOT($A688=$A687),IFERROR(IF(INDEX('40-15 SCALE LABEL INFO'!J$2:J$65,MATCH($A688,'40-15 SCALE LABEL INFO'!$A$2:$A$65,0))="","",INDEX('40-15 SCALE LABEL INFO'!J$2:J$65,MATCH($A688,'40-15 SCALE LABEL INFO'!$A$2:$A$65,0))),"not found"),IF(G687="not found","not found",IF(G687="","","ditto"))))</f>
        <v/>
      </c>
      <c r="H688" s="775" t="str">
        <f>IF($A688="","",IF(NOT($A688=$A687),IFERROR(IF(INDEX('40-15 SCALE LABEL INFO'!K$2:K$65,MATCH($A688,'40-15 SCALE LABEL INFO'!$A$2:$A$65,0))="","",INDEX('40-15 SCALE LABEL INFO'!K$2:K$65,MATCH($A688,'40-15 SCALE LABEL INFO'!$A$2:$A$65,0))),"not found"),IF(H687="not found","not found",IF(H687="","","ditto"))))</f>
        <v/>
      </c>
    </row>
    <row r="689" spans="1:8" x14ac:dyDescent="0.25">
      <c r="A689" s="770"/>
      <c r="B689" s="770"/>
      <c r="C689" s="770"/>
      <c r="D689" s="770"/>
      <c r="E689" s="778"/>
      <c r="F689" s="781" t="str">
        <f>IF($A689="","",IF(NOT($A689=$A688),IFERROR(IF(INDEX('40-15 SCALE LABEL INFO'!I$2:I$65,MATCH($A689,'40-15 SCALE LABEL INFO'!$A$2:$A$65,0))="","",INDEX('40-15 SCALE LABEL INFO'!I$2:I$65,MATCH($A689,'40-15 SCALE LABEL INFO'!$A$2:$A$65,0))),"not found"),IF(F688="not found","not found",IF(F688="","","ditto"))))</f>
        <v/>
      </c>
      <c r="G689" s="782" t="str">
        <f>IF($A689="","",IF(NOT($A689=$A688),IFERROR(IF(INDEX('40-15 SCALE LABEL INFO'!J$2:J$65,MATCH($A689,'40-15 SCALE LABEL INFO'!$A$2:$A$65,0))="","",INDEX('40-15 SCALE LABEL INFO'!J$2:J$65,MATCH($A689,'40-15 SCALE LABEL INFO'!$A$2:$A$65,0))),"not found"),IF(G688="not found","not found",IF(G688="","","ditto"))))</f>
        <v/>
      </c>
      <c r="H689" s="775" t="str">
        <f>IF($A689="","",IF(NOT($A689=$A688),IFERROR(IF(INDEX('40-15 SCALE LABEL INFO'!K$2:K$65,MATCH($A689,'40-15 SCALE LABEL INFO'!$A$2:$A$65,0))="","",INDEX('40-15 SCALE LABEL INFO'!K$2:K$65,MATCH($A689,'40-15 SCALE LABEL INFO'!$A$2:$A$65,0))),"not found"),IF(H688="not found","not found",IF(H688="","","ditto"))))</f>
        <v/>
      </c>
    </row>
    <row r="690" spans="1:8" x14ac:dyDescent="0.25">
      <c r="A690" s="770"/>
      <c r="B690" s="770"/>
      <c r="C690" s="770"/>
      <c r="D690" s="770"/>
      <c r="E690" s="778"/>
      <c r="F690" s="781" t="str">
        <f>IF($A690="","",IF(NOT($A690=$A689),IFERROR(IF(INDEX('40-15 SCALE LABEL INFO'!I$2:I$65,MATCH($A690,'40-15 SCALE LABEL INFO'!$A$2:$A$65,0))="","",INDEX('40-15 SCALE LABEL INFO'!I$2:I$65,MATCH($A690,'40-15 SCALE LABEL INFO'!$A$2:$A$65,0))),"not found"),IF(F689="not found","not found",IF(F689="","","ditto"))))</f>
        <v/>
      </c>
      <c r="G690" s="782" t="str">
        <f>IF($A690="","",IF(NOT($A690=$A689),IFERROR(IF(INDEX('40-15 SCALE LABEL INFO'!J$2:J$65,MATCH($A690,'40-15 SCALE LABEL INFO'!$A$2:$A$65,0))="","",INDEX('40-15 SCALE LABEL INFO'!J$2:J$65,MATCH($A690,'40-15 SCALE LABEL INFO'!$A$2:$A$65,0))),"not found"),IF(G689="not found","not found",IF(G689="","","ditto"))))</f>
        <v/>
      </c>
      <c r="H690" s="775" t="str">
        <f>IF($A690="","",IF(NOT($A690=$A689),IFERROR(IF(INDEX('40-15 SCALE LABEL INFO'!K$2:K$65,MATCH($A690,'40-15 SCALE LABEL INFO'!$A$2:$A$65,0))="","",INDEX('40-15 SCALE LABEL INFO'!K$2:K$65,MATCH($A690,'40-15 SCALE LABEL INFO'!$A$2:$A$65,0))),"not found"),IF(H689="not found","not found",IF(H689="","","ditto"))))</f>
        <v/>
      </c>
    </row>
    <row r="691" spans="1:8" x14ac:dyDescent="0.25">
      <c r="A691" s="770"/>
      <c r="B691" s="770"/>
      <c r="C691" s="770"/>
      <c r="D691" s="770"/>
      <c r="E691" s="778"/>
      <c r="F691" s="781" t="str">
        <f>IF($A691="","",IF(NOT($A691=$A690),IFERROR(IF(INDEX('40-15 SCALE LABEL INFO'!I$2:I$65,MATCH($A691,'40-15 SCALE LABEL INFO'!$A$2:$A$65,0))="","",INDEX('40-15 SCALE LABEL INFO'!I$2:I$65,MATCH($A691,'40-15 SCALE LABEL INFO'!$A$2:$A$65,0))),"not found"),IF(F690="not found","not found",IF(F690="","","ditto"))))</f>
        <v/>
      </c>
      <c r="G691" s="782" t="str">
        <f>IF($A691="","",IF(NOT($A691=$A690),IFERROR(IF(INDEX('40-15 SCALE LABEL INFO'!J$2:J$65,MATCH($A691,'40-15 SCALE LABEL INFO'!$A$2:$A$65,0))="","",INDEX('40-15 SCALE LABEL INFO'!J$2:J$65,MATCH($A691,'40-15 SCALE LABEL INFO'!$A$2:$A$65,0))),"not found"),IF(G690="not found","not found",IF(G690="","","ditto"))))</f>
        <v/>
      </c>
      <c r="H691" s="775" t="str">
        <f>IF($A691="","",IF(NOT($A691=$A690),IFERROR(IF(INDEX('40-15 SCALE LABEL INFO'!K$2:K$65,MATCH($A691,'40-15 SCALE LABEL INFO'!$A$2:$A$65,0))="","",INDEX('40-15 SCALE LABEL INFO'!K$2:K$65,MATCH($A691,'40-15 SCALE LABEL INFO'!$A$2:$A$65,0))),"not found"),IF(H690="not found","not found",IF(H690="","","ditto"))))</f>
        <v/>
      </c>
    </row>
    <row r="692" spans="1:8" x14ac:dyDescent="0.25">
      <c r="A692" s="770"/>
      <c r="B692" s="770"/>
      <c r="C692" s="770"/>
      <c r="D692" s="770"/>
      <c r="E692" s="778"/>
      <c r="F692" s="781" t="str">
        <f>IF($A692="","",IF(NOT($A692=$A691),IFERROR(IF(INDEX('40-15 SCALE LABEL INFO'!I$2:I$65,MATCH($A692,'40-15 SCALE LABEL INFO'!$A$2:$A$65,0))="","",INDEX('40-15 SCALE LABEL INFO'!I$2:I$65,MATCH($A692,'40-15 SCALE LABEL INFO'!$A$2:$A$65,0))),"not found"),IF(F691="not found","not found",IF(F691="","","ditto"))))</f>
        <v/>
      </c>
      <c r="G692" s="782" t="str">
        <f>IF($A692="","",IF(NOT($A692=$A691),IFERROR(IF(INDEX('40-15 SCALE LABEL INFO'!J$2:J$65,MATCH($A692,'40-15 SCALE LABEL INFO'!$A$2:$A$65,0))="","",INDEX('40-15 SCALE LABEL INFO'!J$2:J$65,MATCH($A692,'40-15 SCALE LABEL INFO'!$A$2:$A$65,0))),"not found"),IF(G691="not found","not found",IF(G691="","","ditto"))))</f>
        <v/>
      </c>
      <c r="H692" s="775" t="str">
        <f>IF($A692="","",IF(NOT($A692=$A691),IFERROR(IF(INDEX('40-15 SCALE LABEL INFO'!K$2:K$65,MATCH($A692,'40-15 SCALE LABEL INFO'!$A$2:$A$65,0))="","",INDEX('40-15 SCALE LABEL INFO'!K$2:K$65,MATCH($A692,'40-15 SCALE LABEL INFO'!$A$2:$A$65,0))),"not found"),IF(H691="not found","not found",IF(H691="","","ditto"))))</f>
        <v/>
      </c>
    </row>
    <row r="693" spans="1:8" x14ac:dyDescent="0.25">
      <c r="A693" s="770"/>
      <c r="B693" s="770"/>
      <c r="C693" s="770"/>
      <c r="D693" s="770"/>
      <c r="E693" s="778"/>
      <c r="F693" s="781" t="str">
        <f>IF($A693="","",IF(NOT($A693=$A692),IFERROR(IF(INDEX('40-15 SCALE LABEL INFO'!I$2:I$65,MATCH($A693,'40-15 SCALE LABEL INFO'!$A$2:$A$65,0))="","",INDEX('40-15 SCALE LABEL INFO'!I$2:I$65,MATCH($A693,'40-15 SCALE LABEL INFO'!$A$2:$A$65,0))),"not found"),IF(F692="not found","not found",IF(F692="","","ditto"))))</f>
        <v/>
      </c>
      <c r="G693" s="782" t="str">
        <f>IF($A693="","",IF(NOT($A693=$A692),IFERROR(IF(INDEX('40-15 SCALE LABEL INFO'!J$2:J$65,MATCH($A693,'40-15 SCALE LABEL INFO'!$A$2:$A$65,0))="","",INDEX('40-15 SCALE LABEL INFO'!J$2:J$65,MATCH($A693,'40-15 SCALE LABEL INFO'!$A$2:$A$65,0))),"not found"),IF(G692="not found","not found",IF(G692="","","ditto"))))</f>
        <v/>
      </c>
      <c r="H693" s="775" t="str">
        <f>IF($A693="","",IF(NOT($A693=$A692),IFERROR(IF(INDEX('40-15 SCALE LABEL INFO'!K$2:K$65,MATCH($A693,'40-15 SCALE LABEL INFO'!$A$2:$A$65,0))="","",INDEX('40-15 SCALE LABEL INFO'!K$2:K$65,MATCH($A693,'40-15 SCALE LABEL INFO'!$A$2:$A$65,0))),"not found"),IF(H692="not found","not found",IF(H692="","","ditto"))))</f>
        <v/>
      </c>
    </row>
    <row r="694" spans="1:8" x14ac:dyDescent="0.25">
      <c r="A694" s="770"/>
      <c r="B694" s="770"/>
      <c r="C694" s="770"/>
      <c r="D694" s="770"/>
      <c r="E694" s="778"/>
      <c r="F694" s="781" t="str">
        <f>IF($A694="","",IF(NOT($A694=$A693),IFERROR(IF(INDEX('40-15 SCALE LABEL INFO'!I$2:I$65,MATCH($A694,'40-15 SCALE LABEL INFO'!$A$2:$A$65,0))="","",INDEX('40-15 SCALE LABEL INFO'!I$2:I$65,MATCH($A694,'40-15 SCALE LABEL INFO'!$A$2:$A$65,0))),"not found"),IF(F693="not found","not found",IF(F693="","","ditto"))))</f>
        <v/>
      </c>
      <c r="G694" s="782" t="str">
        <f>IF($A694="","",IF(NOT($A694=$A693),IFERROR(IF(INDEX('40-15 SCALE LABEL INFO'!J$2:J$65,MATCH($A694,'40-15 SCALE LABEL INFO'!$A$2:$A$65,0))="","",INDEX('40-15 SCALE LABEL INFO'!J$2:J$65,MATCH($A694,'40-15 SCALE LABEL INFO'!$A$2:$A$65,0))),"not found"),IF(G693="not found","not found",IF(G693="","","ditto"))))</f>
        <v/>
      </c>
      <c r="H694" s="775" t="str">
        <f>IF($A694="","",IF(NOT($A694=$A693),IFERROR(IF(INDEX('40-15 SCALE LABEL INFO'!K$2:K$65,MATCH($A694,'40-15 SCALE LABEL INFO'!$A$2:$A$65,0))="","",INDEX('40-15 SCALE LABEL INFO'!K$2:K$65,MATCH($A694,'40-15 SCALE LABEL INFO'!$A$2:$A$65,0))),"not found"),IF(H693="not found","not found",IF(H693="","","ditto"))))</f>
        <v/>
      </c>
    </row>
    <row r="695" spans="1:8" x14ac:dyDescent="0.25">
      <c r="A695" s="770"/>
      <c r="B695" s="770"/>
      <c r="C695" s="770"/>
      <c r="D695" s="770"/>
      <c r="E695" s="778"/>
      <c r="F695" s="781" t="str">
        <f>IF($A695="","",IF(NOT($A695=$A694),IFERROR(IF(INDEX('40-15 SCALE LABEL INFO'!I$2:I$65,MATCH($A695,'40-15 SCALE LABEL INFO'!$A$2:$A$65,0))="","",INDEX('40-15 SCALE LABEL INFO'!I$2:I$65,MATCH($A695,'40-15 SCALE LABEL INFO'!$A$2:$A$65,0))),"not found"),IF(F694="not found","not found",IF(F694="","","ditto"))))</f>
        <v/>
      </c>
      <c r="G695" s="782" t="str">
        <f>IF($A695="","",IF(NOT($A695=$A694),IFERROR(IF(INDEX('40-15 SCALE LABEL INFO'!J$2:J$65,MATCH($A695,'40-15 SCALE LABEL INFO'!$A$2:$A$65,0))="","",INDEX('40-15 SCALE LABEL INFO'!J$2:J$65,MATCH($A695,'40-15 SCALE LABEL INFO'!$A$2:$A$65,0))),"not found"),IF(G694="not found","not found",IF(G694="","","ditto"))))</f>
        <v/>
      </c>
      <c r="H695" s="775" t="str">
        <f>IF($A695="","",IF(NOT($A695=$A694),IFERROR(IF(INDEX('40-15 SCALE LABEL INFO'!K$2:K$65,MATCH($A695,'40-15 SCALE LABEL INFO'!$A$2:$A$65,0))="","",INDEX('40-15 SCALE LABEL INFO'!K$2:K$65,MATCH($A695,'40-15 SCALE LABEL INFO'!$A$2:$A$65,0))),"not found"),IF(H694="not found","not found",IF(H694="","","ditto"))))</f>
        <v/>
      </c>
    </row>
    <row r="696" spans="1:8" x14ac:dyDescent="0.25">
      <c r="A696" s="770"/>
      <c r="B696" s="770"/>
      <c r="C696" s="770"/>
      <c r="D696" s="770"/>
      <c r="E696" s="778"/>
      <c r="F696" s="781" t="str">
        <f>IF($A696="","",IF(NOT($A696=$A695),IFERROR(IF(INDEX('40-15 SCALE LABEL INFO'!I$2:I$65,MATCH($A696,'40-15 SCALE LABEL INFO'!$A$2:$A$65,0))="","",INDEX('40-15 SCALE LABEL INFO'!I$2:I$65,MATCH($A696,'40-15 SCALE LABEL INFO'!$A$2:$A$65,0))),"not found"),IF(F695="not found","not found",IF(F695="","","ditto"))))</f>
        <v/>
      </c>
      <c r="G696" s="782" t="str">
        <f>IF($A696="","",IF(NOT($A696=$A695),IFERROR(IF(INDEX('40-15 SCALE LABEL INFO'!J$2:J$65,MATCH($A696,'40-15 SCALE LABEL INFO'!$A$2:$A$65,0))="","",INDEX('40-15 SCALE LABEL INFO'!J$2:J$65,MATCH($A696,'40-15 SCALE LABEL INFO'!$A$2:$A$65,0))),"not found"),IF(G695="not found","not found",IF(G695="","","ditto"))))</f>
        <v/>
      </c>
      <c r="H696" s="775" t="str">
        <f>IF($A696="","",IF(NOT($A696=$A695),IFERROR(IF(INDEX('40-15 SCALE LABEL INFO'!K$2:K$65,MATCH($A696,'40-15 SCALE LABEL INFO'!$A$2:$A$65,0))="","",INDEX('40-15 SCALE LABEL INFO'!K$2:K$65,MATCH($A696,'40-15 SCALE LABEL INFO'!$A$2:$A$65,0))),"not found"),IF(H695="not found","not found",IF(H695="","","ditto"))))</f>
        <v/>
      </c>
    </row>
    <row r="697" spans="1:8" x14ac:dyDescent="0.25">
      <c r="A697" s="770"/>
      <c r="B697" s="770"/>
      <c r="C697" s="770"/>
      <c r="D697" s="770"/>
      <c r="E697" s="778"/>
      <c r="F697" s="781" t="str">
        <f>IF($A697="","",IF(NOT($A697=$A696),IFERROR(IF(INDEX('40-15 SCALE LABEL INFO'!I$2:I$65,MATCH($A697,'40-15 SCALE LABEL INFO'!$A$2:$A$65,0))="","",INDEX('40-15 SCALE LABEL INFO'!I$2:I$65,MATCH($A697,'40-15 SCALE LABEL INFO'!$A$2:$A$65,0))),"not found"),IF(F696="not found","not found",IF(F696="","","ditto"))))</f>
        <v/>
      </c>
      <c r="G697" s="782" t="str">
        <f>IF($A697="","",IF(NOT($A697=$A696),IFERROR(IF(INDEX('40-15 SCALE LABEL INFO'!J$2:J$65,MATCH($A697,'40-15 SCALE LABEL INFO'!$A$2:$A$65,0))="","",INDEX('40-15 SCALE LABEL INFO'!J$2:J$65,MATCH($A697,'40-15 SCALE LABEL INFO'!$A$2:$A$65,0))),"not found"),IF(G696="not found","not found",IF(G696="","","ditto"))))</f>
        <v/>
      </c>
      <c r="H697" s="775" t="str">
        <f>IF($A697="","",IF(NOT($A697=$A696),IFERROR(IF(INDEX('40-15 SCALE LABEL INFO'!K$2:K$65,MATCH($A697,'40-15 SCALE LABEL INFO'!$A$2:$A$65,0))="","",INDEX('40-15 SCALE LABEL INFO'!K$2:K$65,MATCH($A697,'40-15 SCALE LABEL INFO'!$A$2:$A$65,0))),"not found"),IF(H696="not found","not found",IF(H696="","","ditto"))))</f>
        <v/>
      </c>
    </row>
    <row r="698" spans="1:8" x14ac:dyDescent="0.25">
      <c r="A698" s="770"/>
      <c r="B698" s="770"/>
      <c r="C698" s="770"/>
      <c r="D698" s="770"/>
      <c r="E698" s="778"/>
      <c r="F698" s="781" t="str">
        <f>IF($A698="","",IF(NOT($A698=$A697),IFERROR(IF(INDEX('40-15 SCALE LABEL INFO'!I$2:I$65,MATCH($A698,'40-15 SCALE LABEL INFO'!$A$2:$A$65,0))="","",INDEX('40-15 SCALE LABEL INFO'!I$2:I$65,MATCH($A698,'40-15 SCALE LABEL INFO'!$A$2:$A$65,0))),"not found"),IF(F697="not found","not found",IF(F697="","","ditto"))))</f>
        <v/>
      </c>
      <c r="G698" s="782" t="str">
        <f>IF($A698="","",IF(NOT($A698=$A697),IFERROR(IF(INDEX('40-15 SCALE LABEL INFO'!J$2:J$65,MATCH($A698,'40-15 SCALE LABEL INFO'!$A$2:$A$65,0))="","",INDEX('40-15 SCALE LABEL INFO'!J$2:J$65,MATCH($A698,'40-15 SCALE LABEL INFO'!$A$2:$A$65,0))),"not found"),IF(G697="not found","not found",IF(G697="","","ditto"))))</f>
        <v/>
      </c>
      <c r="H698" s="775" t="str">
        <f>IF($A698="","",IF(NOT($A698=$A697),IFERROR(IF(INDEX('40-15 SCALE LABEL INFO'!K$2:K$65,MATCH($A698,'40-15 SCALE LABEL INFO'!$A$2:$A$65,0))="","",INDEX('40-15 SCALE LABEL INFO'!K$2:K$65,MATCH($A698,'40-15 SCALE LABEL INFO'!$A$2:$A$65,0))),"not found"),IF(H697="not found","not found",IF(H697="","","ditto"))))</f>
        <v/>
      </c>
    </row>
    <row r="699" spans="1:8" x14ac:dyDescent="0.25">
      <c r="A699" s="770"/>
      <c r="B699" s="770"/>
      <c r="C699" s="770"/>
      <c r="D699" s="770"/>
      <c r="E699" s="778"/>
      <c r="F699" s="781" t="str">
        <f>IF($A699="","",IF(NOT($A699=$A698),IFERROR(IF(INDEX('40-15 SCALE LABEL INFO'!I$2:I$65,MATCH($A699,'40-15 SCALE LABEL INFO'!$A$2:$A$65,0))="","",INDEX('40-15 SCALE LABEL INFO'!I$2:I$65,MATCH($A699,'40-15 SCALE LABEL INFO'!$A$2:$A$65,0))),"not found"),IF(F698="not found","not found",IF(F698="","","ditto"))))</f>
        <v/>
      </c>
      <c r="G699" s="782" t="str">
        <f>IF($A699="","",IF(NOT($A699=$A698),IFERROR(IF(INDEX('40-15 SCALE LABEL INFO'!J$2:J$65,MATCH($A699,'40-15 SCALE LABEL INFO'!$A$2:$A$65,0))="","",INDEX('40-15 SCALE LABEL INFO'!J$2:J$65,MATCH($A699,'40-15 SCALE LABEL INFO'!$A$2:$A$65,0))),"not found"),IF(G698="not found","not found",IF(G698="","","ditto"))))</f>
        <v/>
      </c>
      <c r="H699" s="775" t="str">
        <f>IF($A699="","",IF(NOT($A699=$A698),IFERROR(IF(INDEX('40-15 SCALE LABEL INFO'!K$2:K$65,MATCH($A699,'40-15 SCALE LABEL INFO'!$A$2:$A$65,0))="","",INDEX('40-15 SCALE LABEL INFO'!K$2:K$65,MATCH($A699,'40-15 SCALE LABEL INFO'!$A$2:$A$65,0))),"not found"),IF(H698="not found","not found",IF(H698="","","ditto"))))</f>
        <v/>
      </c>
    </row>
    <row r="700" spans="1:8" x14ac:dyDescent="0.25">
      <c r="A700" s="770"/>
      <c r="B700" s="770"/>
      <c r="C700" s="770"/>
      <c r="D700" s="770"/>
      <c r="E700" s="778"/>
      <c r="F700" s="781" t="str">
        <f>IF($A700="","",IF(NOT($A700=$A699),IFERROR(IF(INDEX('40-15 SCALE LABEL INFO'!I$2:I$65,MATCH($A700,'40-15 SCALE LABEL INFO'!$A$2:$A$65,0))="","",INDEX('40-15 SCALE LABEL INFO'!I$2:I$65,MATCH($A700,'40-15 SCALE LABEL INFO'!$A$2:$A$65,0))),"not found"),IF(F699="not found","not found",IF(F699="","","ditto"))))</f>
        <v/>
      </c>
      <c r="G700" s="782" t="str">
        <f>IF($A700="","",IF(NOT($A700=$A699),IFERROR(IF(INDEX('40-15 SCALE LABEL INFO'!J$2:J$65,MATCH($A700,'40-15 SCALE LABEL INFO'!$A$2:$A$65,0))="","",INDEX('40-15 SCALE LABEL INFO'!J$2:J$65,MATCH($A700,'40-15 SCALE LABEL INFO'!$A$2:$A$65,0))),"not found"),IF(G699="not found","not found",IF(G699="","","ditto"))))</f>
        <v/>
      </c>
      <c r="H700" s="775" t="str">
        <f>IF($A700="","",IF(NOT($A700=$A699),IFERROR(IF(INDEX('40-15 SCALE LABEL INFO'!K$2:K$65,MATCH($A700,'40-15 SCALE LABEL INFO'!$A$2:$A$65,0))="","",INDEX('40-15 SCALE LABEL INFO'!K$2:K$65,MATCH($A700,'40-15 SCALE LABEL INFO'!$A$2:$A$65,0))),"not found"),IF(H699="not found","not found",IF(H699="","","ditto"))))</f>
        <v/>
      </c>
    </row>
    <row r="701" spans="1:8" x14ac:dyDescent="0.25">
      <c r="A701" s="770"/>
      <c r="B701" s="770"/>
      <c r="C701" s="770"/>
      <c r="D701" s="770"/>
      <c r="E701" s="778"/>
      <c r="F701" s="781" t="str">
        <f>IF($A701="","",IF(NOT($A701=$A700),IFERROR(IF(INDEX('40-15 SCALE LABEL INFO'!I$2:I$65,MATCH($A701,'40-15 SCALE LABEL INFO'!$A$2:$A$65,0))="","",INDEX('40-15 SCALE LABEL INFO'!I$2:I$65,MATCH($A701,'40-15 SCALE LABEL INFO'!$A$2:$A$65,0))),"not found"),IF(F700="not found","not found",IF(F700="","","ditto"))))</f>
        <v/>
      </c>
      <c r="G701" s="782" t="str">
        <f>IF($A701="","",IF(NOT($A701=$A700),IFERROR(IF(INDEX('40-15 SCALE LABEL INFO'!J$2:J$65,MATCH($A701,'40-15 SCALE LABEL INFO'!$A$2:$A$65,0))="","",INDEX('40-15 SCALE LABEL INFO'!J$2:J$65,MATCH($A701,'40-15 SCALE LABEL INFO'!$A$2:$A$65,0))),"not found"),IF(G700="not found","not found",IF(G700="","","ditto"))))</f>
        <v/>
      </c>
      <c r="H701" s="775" t="str">
        <f>IF($A701="","",IF(NOT($A701=$A700),IFERROR(IF(INDEX('40-15 SCALE LABEL INFO'!K$2:K$65,MATCH($A701,'40-15 SCALE LABEL INFO'!$A$2:$A$65,0))="","",INDEX('40-15 SCALE LABEL INFO'!K$2:K$65,MATCH($A701,'40-15 SCALE LABEL INFO'!$A$2:$A$65,0))),"not found"),IF(H700="not found","not found",IF(H700="","","ditto"))))</f>
        <v/>
      </c>
    </row>
    <row r="702" spans="1:8" x14ac:dyDescent="0.25">
      <c r="A702" s="770"/>
      <c r="B702" s="770"/>
      <c r="C702" s="770"/>
      <c r="D702" s="770"/>
      <c r="E702" s="778"/>
      <c r="F702" s="781" t="str">
        <f>IF($A702="","",IF(NOT($A702=$A701),IFERROR(IF(INDEX('40-15 SCALE LABEL INFO'!I$2:I$65,MATCH($A702,'40-15 SCALE LABEL INFO'!$A$2:$A$65,0))="","",INDEX('40-15 SCALE LABEL INFO'!I$2:I$65,MATCH($A702,'40-15 SCALE LABEL INFO'!$A$2:$A$65,0))),"not found"),IF(F701="not found","not found",IF(F701="","","ditto"))))</f>
        <v/>
      </c>
      <c r="G702" s="782" t="str">
        <f>IF($A702="","",IF(NOT($A702=$A701),IFERROR(IF(INDEX('40-15 SCALE LABEL INFO'!J$2:J$65,MATCH($A702,'40-15 SCALE LABEL INFO'!$A$2:$A$65,0))="","",INDEX('40-15 SCALE LABEL INFO'!J$2:J$65,MATCH($A702,'40-15 SCALE LABEL INFO'!$A$2:$A$65,0))),"not found"),IF(G701="not found","not found",IF(G701="","","ditto"))))</f>
        <v/>
      </c>
      <c r="H702" s="775" t="str">
        <f>IF($A702="","",IF(NOT($A702=$A701),IFERROR(IF(INDEX('40-15 SCALE LABEL INFO'!K$2:K$65,MATCH($A702,'40-15 SCALE LABEL INFO'!$A$2:$A$65,0))="","",INDEX('40-15 SCALE LABEL INFO'!K$2:K$65,MATCH($A702,'40-15 SCALE LABEL INFO'!$A$2:$A$65,0))),"not found"),IF(H701="not found","not found",IF(H701="","","ditto"))))</f>
        <v/>
      </c>
    </row>
    <row r="703" spans="1:8" x14ac:dyDescent="0.25">
      <c r="A703" s="770"/>
      <c r="B703" s="770"/>
      <c r="C703" s="770"/>
      <c r="D703" s="770"/>
      <c r="E703" s="778"/>
      <c r="F703" s="781" t="str">
        <f>IF($A703="","",IF(NOT($A703=$A702),IFERROR(IF(INDEX('40-15 SCALE LABEL INFO'!I$2:I$65,MATCH($A703,'40-15 SCALE LABEL INFO'!$A$2:$A$65,0))="","",INDEX('40-15 SCALE LABEL INFO'!I$2:I$65,MATCH($A703,'40-15 SCALE LABEL INFO'!$A$2:$A$65,0))),"not found"),IF(F702="not found","not found",IF(F702="","","ditto"))))</f>
        <v/>
      </c>
      <c r="G703" s="782" t="str">
        <f>IF($A703="","",IF(NOT($A703=$A702),IFERROR(IF(INDEX('40-15 SCALE LABEL INFO'!J$2:J$65,MATCH($A703,'40-15 SCALE LABEL INFO'!$A$2:$A$65,0))="","",INDEX('40-15 SCALE LABEL INFO'!J$2:J$65,MATCH($A703,'40-15 SCALE LABEL INFO'!$A$2:$A$65,0))),"not found"),IF(G702="not found","not found",IF(G702="","","ditto"))))</f>
        <v/>
      </c>
      <c r="H703" s="775" t="str">
        <f>IF($A703="","",IF(NOT($A703=$A702),IFERROR(IF(INDEX('40-15 SCALE LABEL INFO'!K$2:K$65,MATCH($A703,'40-15 SCALE LABEL INFO'!$A$2:$A$65,0))="","",INDEX('40-15 SCALE LABEL INFO'!K$2:K$65,MATCH($A703,'40-15 SCALE LABEL INFO'!$A$2:$A$65,0))),"not found"),IF(H702="not found","not found",IF(H702="","","ditto"))))</f>
        <v/>
      </c>
    </row>
    <row r="704" spans="1:8" x14ac:dyDescent="0.25">
      <c r="A704" s="770"/>
      <c r="B704" s="770"/>
      <c r="C704" s="770"/>
      <c r="D704" s="770"/>
      <c r="E704" s="778"/>
      <c r="F704" s="781" t="str">
        <f>IF($A704="","",IF(NOT($A704=$A703),IFERROR(IF(INDEX('40-15 SCALE LABEL INFO'!I$2:I$65,MATCH($A704,'40-15 SCALE LABEL INFO'!$A$2:$A$65,0))="","",INDEX('40-15 SCALE LABEL INFO'!I$2:I$65,MATCH($A704,'40-15 SCALE LABEL INFO'!$A$2:$A$65,0))),"not found"),IF(F703="not found","not found",IF(F703="","","ditto"))))</f>
        <v/>
      </c>
      <c r="G704" s="782" t="str">
        <f>IF($A704="","",IF(NOT($A704=$A703),IFERROR(IF(INDEX('40-15 SCALE LABEL INFO'!J$2:J$65,MATCH($A704,'40-15 SCALE LABEL INFO'!$A$2:$A$65,0))="","",INDEX('40-15 SCALE LABEL INFO'!J$2:J$65,MATCH($A704,'40-15 SCALE LABEL INFO'!$A$2:$A$65,0))),"not found"),IF(G703="not found","not found",IF(G703="","","ditto"))))</f>
        <v/>
      </c>
      <c r="H704" s="775" t="str">
        <f>IF($A704="","",IF(NOT($A704=$A703),IFERROR(IF(INDEX('40-15 SCALE LABEL INFO'!K$2:K$65,MATCH($A704,'40-15 SCALE LABEL INFO'!$A$2:$A$65,0))="","",INDEX('40-15 SCALE LABEL INFO'!K$2:K$65,MATCH($A704,'40-15 SCALE LABEL INFO'!$A$2:$A$65,0))),"not found"),IF(H703="not found","not found",IF(H703="","","ditto"))))</f>
        <v/>
      </c>
    </row>
    <row r="705" spans="1:8" x14ac:dyDescent="0.25">
      <c r="A705" s="770"/>
      <c r="B705" s="770"/>
      <c r="C705" s="770"/>
      <c r="D705" s="770"/>
      <c r="E705" s="778"/>
      <c r="F705" s="781" t="str">
        <f>IF($A705="","",IF(NOT($A705=$A704),IFERROR(IF(INDEX('40-15 SCALE LABEL INFO'!I$2:I$65,MATCH($A705,'40-15 SCALE LABEL INFO'!$A$2:$A$65,0))="","",INDEX('40-15 SCALE LABEL INFO'!I$2:I$65,MATCH($A705,'40-15 SCALE LABEL INFO'!$A$2:$A$65,0))),"not found"),IF(F704="not found","not found",IF(F704="","","ditto"))))</f>
        <v/>
      </c>
      <c r="G705" s="782" t="str">
        <f>IF($A705="","",IF(NOT($A705=$A704),IFERROR(IF(INDEX('40-15 SCALE LABEL INFO'!J$2:J$65,MATCH($A705,'40-15 SCALE LABEL INFO'!$A$2:$A$65,0))="","",INDEX('40-15 SCALE LABEL INFO'!J$2:J$65,MATCH($A705,'40-15 SCALE LABEL INFO'!$A$2:$A$65,0))),"not found"),IF(G704="not found","not found",IF(G704="","","ditto"))))</f>
        <v/>
      </c>
      <c r="H705" s="775" t="str">
        <f>IF($A705="","",IF(NOT($A705=$A704),IFERROR(IF(INDEX('40-15 SCALE LABEL INFO'!K$2:K$65,MATCH($A705,'40-15 SCALE LABEL INFO'!$A$2:$A$65,0))="","",INDEX('40-15 SCALE LABEL INFO'!K$2:K$65,MATCH($A705,'40-15 SCALE LABEL INFO'!$A$2:$A$65,0))),"not found"),IF(H704="not found","not found",IF(H704="","","ditto"))))</f>
        <v/>
      </c>
    </row>
    <row r="706" spans="1:8" x14ac:dyDescent="0.25">
      <c r="A706" s="770"/>
      <c r="B706" s="770"/>
      <c r="C706" s="770"/>
      <c r="D706" s="770"/>
      <c r="E706" s="778"/>
      <c r="F706" s="781" t="str">
        <f>IF($A706="","",IF(NOT($A706=$A705),IFERROR(IF(INDEX('40-15 SCALE LABEL INFO'!I$2:I$65,MATCH($A706,'40-15 SCALE LABEL INFO'!$A$2:$A$65,0))="","",INDEX('40-15 SCALE LABEL INFO'!I$2:I$65,MATCH($A706,'40-15 SCALE LABEL INFO'!$A$2:$A$65,0))),"not found"),IF(F705="not found","not found",IF(F705="","","ditto"))))</f>
        <v/>
      </c>
      <c r="G706" s="782" t="str">
        <f>IF($A706="","",IF(NOT($A706=$A705),IFERROR(IF(INDEX('40-15 SCALE LABEL INFO'!J$2:J$65,MATCH($A706,'40-15 SCALE LABEL INFO'!$A$2:$A$65,0))="","",INDEX('40-15 SCALE LABEL INFO'!J$2:J$65,MATCH($A706,'40-15 SCALE LABEL INFO'!$A$2:$A$65,0))),"not found"),IF(G705="not found","not found",IF(G705="","","ditto"))))</f>
        <v/>
      </c>
      <c r="H706" s="775" t="str">
        <f>IF($A706="","",IF(NOT($A706=$A705),IFERROR(IF(INDEX('40-15 SCALE LABEL INFO'!K$2:K$65,MATCH($A706,'40-15 SCALE LABEL INFO'!$A$2:$A$65,0))="","",INDEX('40-15 SCALE LABEL INFO'!K$2:K$65,MATCH($A706,'40-15 SCALE LABEL INFO'!$A$2:$A$65,0))),"not found"),IF(H705="not found","not found",IF(H705="","","ditto"))))</f>
        <v/>
      </c>
    </row>
    <row r="707" spans="1:8" x14ac:dyDescent="0.25">
      <c r="A707" s="770"/>
      <c r="B707" s="770"/>
      <c r="C707" s="770"/>
      <c r="D707" s="770"/>
      <c r="E707" s="778"/>
      <c r="F707" s="781" t="str">
        <f>IF($A707="","",IF(NOT($A707=$A706),IFERROR(IF(INDEX('40-15 SCALE LABEL INFO'!I$2:I$65,MATCH($A707,'40-15 SCALE LABEL INFO'!$A$2:$A$65,0))="","",INDEX('40-15 SCALE LABEL INFO'!I$2:I$65,MATCH($A707,'40-15 SCALE LABEL INFO'!$A$2:$A$65,0))),"not found"),IF(F706="not found","not found",IF(F706="","","ditto"))))</f>
        <v/>
      </c>
      <c r="G707" s="782" t="str">
        <f>IF($A707="","",IF(NOT($A707=$A706),IFERROR(IF(INDEX('40-15 SCALE LABEL INFO'!J$2:J$65,MATCH($A707,'40-15 SCALE LABEL INFO'!$A$2:$A$65,0))="","",INDEX('40-15 SCALE LABEL INFO'!J$2:J$65,MATCH($A707,'40-15 SCALE LABEL INFO'!$A$2:$A$65,0))),"not found"),IF(G706="not found","not found",IF(G706="","","ditto"))))</f>
        <v/>
      </c>
      <c r="H707" s="775" t="str">
        <f>IF($A707="","",IF(NOT($A707=$A706),IFERROR(IF(INDEX('40-15 SCALE LABEL INFO'!K$2:K$65,MATCH($A707,'40-15 SCALE LABEL INFO'!$A$2:$A$65,0))="","",INDEX('40-15 SCALE LABEL INFO'!K$2:K$65,MATCH($A707,'40-15 SCALE LABEL INFO'!$A$2:$A$65,0))),"not found"),IF(H706="not found","not found",IF(H706="","","ditto"))))</f>
        <v/>
      </c>
    </row>
    <row r="708" spans="1:8" x14ac:dyDescent="0.25">
      <c r="A708" s="770"/>
      <c r="B708" s="770"/>
      <c r="C708" s="770"/>
      <c r="D708" s="770"/>
      <c r="E708" s="778"/>
      <c r="F708" s="781" t="str">
        <f>IF($A708="","",IF(NOT($A708=$A707),IFERROR(IF(INDEX('40-15 SCALE LABEL INFO'!I$2:I$65,MATCH($A708,'40-15 SCALE LABEL INFO'!$A$2:$A$65,0))="","",INDEX('40-15 SCALE LABEL INFO'!I$2:I$65,MATCH($A708,'40-15 SCALE LABEL INFO'!$A$2:$A$65,0))),"not found"),IF(F707="not found","not found",IF(F707="","","ditto"))))</f>
        <v/>
      </c>
      <c r="G708" s="782" t="str">
        <f>IF($A708="","",IF(NOT($A708=$A707),IFERROR(IF(INDEX('40-15 SCALE LABEL INFO'!J$2:J$65,MATCH($A708,'40-15 SCALE LABEL INFO'!$A$2:$A$65,0))="","",INDEX('40-15 SCALE LABEL INFO'!J$2:J$65,MATCH($A708,'40-15 SCALE LABEL INFO'!$A$2:$A$65,0))),"not found"),IF(G707="not found","not found",IF(G707="","","ditto"))))</f>
        <v/>
      </c>
      <c r="H708" s="775" t="str">
        <f>IF($A708="","",IF(NOT($A708=$A707),IFERROR(IF(INDEX('40-15 SCALE LABEL INFO'!K$2:K$65,MATCH($A708,'40-15 SCALE LABEL INFO'!$A$2:$A$65,0))="","",INDEX('40-15 SCALE LABEL INFO'!K$2:K$65,MATCH($A708,'40-15 SCALE LABEL INFO'!$A$2:$A$65,0))),"not found"),IF(H707="not found","not found",IF(H707="","","ditto"))))</f>
        <v/>
      </c>
    </row>
    <row r="709" spans="1:8" x14ac:dyDescent="0.25">
      <c r="A709" s="770"/>
      <c r="B709" s="770"/>
      <c r="C709" s="770"/>
      <c r="D709" s="770"/>
      <c r="E709" s="778"/>
      <c r="F709" s="781" t="str">
        <f>IF($A709="","",IF(NOT($A709=$A708),IFERROR(IF(INDEX('40-15 SCALE LABEL INFO'!I$2:I$65,MATCH($A709,'40-15 SCALE LABEL INFO'!$A$2:$A$65,0))="","",INDEX('40-15 SCALE LABEL INFO'!I$2:I$65,MATCH($A709,'40-15 SCALE LABEL INFO'!$A$2:$A$65,0))),"not found"),IF(F708="not found","not found",IF(F708="","","ditto"))))</f>
        <v/>
      </c>
      <c r="G709" s="782" t="str">
        <f>IF($A709="","",IF(NOT($A709=$A708),IFERROR(IF(INDEX('40-15 SCALE LABEL INFO'!J$2:J$65,MATCH($A709,'40-15 SCALE LABEL INFO'!$A$2:$A$65,0))="","",INDEX('40-15 SCALE LABEL INFO'!J$2:J$65,MATCH($A709,'40-15 SCALE LABEL INFO'!$A$2:$A$65,0))),"not found"),IF(G708="not found","not found",IF(G708="","","ditto"))))</f>
        <v/>
      </c>
      <c r="H709" s="775" t="str">
        <f>IF($A709="","",IF(NOT($A709=$A708),IFERROR(IF(INDEX('40-15 SCALE LABEL INFO'!K$2:K$65,MATCH($A709,'40-15 SCALE LABEL INFO'!$A$2:$A$65,0))="","",INDEX('40-15 SCALE LABEL INFO'!K$2:K$65,MATCH($A709,'40-15 SCALE LABEL INFO'!$A$2:$A$65,0))),"not found"),IF(H708="not found","not found",IF(H708="","","ditto"))))</f>
        <v/>
      </c>
    </row>
    <row r="710" spans="1:8" x14ac:dyDescent="0.25">
      <c r="A710" s="770"/>
      <c r="B710" s="770"/>
      <c r="C710" s="770"/>
      <c r="D710" s="770"/>
      <c r="E710" s="778"/>
      <c r="F710" s="781" t="str">
        <f>IF($A710="","",IF(NOT($A710=$A709),IFERROR(IF(INDEX('40-15 SCALE LABEL INFO'!I$2:I$65,MATCH($A710,'40-15 SCALE LABEL INFO'!$A$2:$A$65,0))="","",INDEX('40-15 SCALE LABEL INFO'!I$2:I$65,MATCH($A710,'40-15 SCALE LABEL INFO'!$A$2:$A$65,0))),"not found"),IF(F709="not found","not found",IF(F709="","","ditto"))))</f>
        <v/>
      </c>
      <c r="G710" s="782" t="str">
        <f>IF($A710="","",IF(NOT($A710=$A709),IFERROR(IF(INDEX('40-15 SCALE LABEL INFO'!J$2:J$65,MATCH($A710,'40-15 SCALE LABEL INFO'!$A$2:$A$65,0))="","",INDEX('40-15 SCALE LABEL INFO'!J$2:J$65,MATCH($A710,'40-15 SCALE LABEL INFO'!$A$2:$A$65,0))),"not found"),IF(G709="not found","not found",IF(G709="","","ditto"))))</f>
        <v/>
      </c>
      <c r="H710" s="775" t="str">
        <f>IF($A710="","",IF(NOT($A710=$A709),IFERROR(IF(INDEX('40-15 SCALE LABEL INFO'!K$2:K$65,MATCH($A710,'40-15 SCALE LABEL INFO'!$A$2:$A$65,0))="","",INDEX('40-15 SCALE LABEL INFO'!K$2:K$65,MATCH($A710,'40-15 SCALE LABEL INFO'!$A$2:$A$65,0))),"not found"),IF(H709="not found","not found",IF(H709="","","ditto"))))</f>
        <v/>
      </c>
    </row>
    <row r="711" spans="1:8" x14ac:dyDescent="0.25">
      <c r="A711" s="770"/>
      <c r="B711" s="770"/>
      <c r="C711" s="770"/>
      <c r="D711" s="770"/>
      <c r="E711" s="778"/>
      <c r="F711" s="781" t="str">
        <f>IF($A711="","",IF(NOT($A711=$A710),IFERROR(IF(INDEX('40-15 SCALE LABEL INFO'!I$2:I$65,MATCH($A711,'40-15 SCALE LABEL INFO'!$A$2:$A$65,0))="","",INDEX('40-15 SCALE LABEL INFO'!I$2:I$65,MATCH($A711,'40-15 SCALE LABEL INFO'!$A$2:$A$65,0))),"not found"),IF(F710="not found","not found",IF(F710="","","ditto"))))</f>
        <v/>
      </c>
      <c r="G711" s="782" t="str">
        <f>IF($A711="","",IF(NOT($A711=$A710),IFERROR(IF(INDEX('40-15 SCALE LABEL INFO'!J$2:J$65,MATCH($A711,'40-15 SCALE LABEL INFO'!$A$2:$A$65,0))="","",INDEX('40-15 SCALE LABEL INFO'!J$2:J$65,MATCH($A711,'40-15 SCALE LABEL INFO'!$A$2:$A$65,0))),"not found"),IF(G710="not found","not found",IF(G710="","","ditto"))))</f>
        <v/>
      </c>
      <c r="H711" s="775" t="str">
        <f>IF($A711="","",IF(NOT($A711=$A710),IFERROR(IF(INDEX('40-15 SCALE LABEL INFO'!K$2:K$65,MATCH($A711,'40-15 SCALE LABEL INFO'!$A$2:$A$65,0))="","",INDEX('40-15 SCALE LABEL INFO'!K$2:K$65,MATCH($A711,'40-15 SCALE LABEL INFO'!$A$2:$A$65,0))),"not found"),IF(H710="not found","not found",IF(H710="","","ditto"))))</f>
        <v/>
      </c>
    </row>
    <row r="712" spans="1:8" x14ac:dyDescent="0.25">
      <c r="A712" s="770"/>
      <c r="B712" s="770"/>
      <c r="C712" s="770"/>
      <c r="D712" s="770"/>
      <c r="E712" s="778"/>
      <c r="F712" s="781" t="str">
        <f>IF($A712="","",IF(NOT($A712=$A711),IFERROR(IF(INDEX('40-15 SCALE LABEL INFO'!I$2:I$65,MATCH($A712,'40-15 SCALE LABEL INFO'!$A$2:$A$65,0))="","",INDEX('40-15 SCALE LABEL INFO'!I$2:I$65,MATCH($A712,'40-15 SCALE LABEL INFO'!$A$2:$A$65,0))),"not found"),IF(F711="not found","not found",IF(F711="","","ditto"))))</f>
        <v/>
      </c>
      <c r="G712" s="782" t="str">
        <f>IF($A712="","",IF(NOT($A712=$A711),IFERROR(IF(INDEX('40-15 SCALE LABEL INFO'!J$2:J$65,MATCH($A712,'40-15 SCALE LABEL INFO'!$A$2:$A$65,0))="","",INDEX('40-15 SCALE LABEL INFO'!J$2:J$65,MATCH($A712,'40-15 SCALE LABEL INFO'!$A$2:$A$65,0))),"not found"),IF(G711="not found","not found",IF(G711="","","ditto"))))</f>
        <v/>
      </c>
      <c r="H712" s="775" t="str">
        <f>IF($A712="","",IF(NOT($A712=$A711),IFERROR(IF(INDEX('40-15 SCALE LABEL INFO'!K$2:K$65,MATCH($A712,'40-15 SCALE LABEL INFO'!$A$2:$A$65,0))="","",INDEX('40-15 SCALE LABEL INFO'!K$2:K$65,MATCH($A712,'40-15 SCALE LABEL INFO'!$A$2:$A$65,0))),"not found"),IF(H711="not found","not found",IF(H711="","","ditto"))))</f>
        <v/>
      </c>
    </row>
    <row r="713" spans="1:8" x14ac:dyDescent="0.25">
      <c r="A713" s="770"/>
      <c r="B713" s="770"/>
      <c r="C713" s="770"/>
      <c r="D713" s="770"/>
      <c r="E713" s="778"/>
      <c r="F713" s="781" t="str">
        <f>IF($A713="","",IF(NOT($A713=$A712),IFERROR(IF(INDEX('40-15 SCALE LABEL INFO'!I$2:I$65,MATCH($A713,'40-15 SCALE LABEL INFO'!$A$2:$A$65,0))="","",INDEX('40-15 SCALE LABEL INFO'!I$2:I$65,MATCH($A713,'40-15 SCALE LABEL INFO'!$A$2:$A$65,0))),"not found"),IF(F712="not found","not found",IF(F712="","","ditto"))))</f>
        <v/>
      </c>
      <c r="G713" s="782" t="str">
        <f>IF($A713="","",IF(NOT($A713=$A712),IFERROR(IF(INDEX('40-15 SCALE LABEL INFO'!J$2:J$65,MATCH($A713,'40-15 SCALE LABEL INFO'!$A$2:$A$65,0))="","",INDEX('40-15 SCALE LABEL INFO'!J$2:J$65,MATCH($A713,'40-15 SCALE LABEL INFO'!$A$2:$A$65,0))),"not found"),IF(G712="not found","not found",IF(G712="","","ditto"))))</f>
        <v/>
      </c>
      <c r="H713" s="775" t="str">
        <f>IF($A713="","",IF(NOT($A713=$A712),IFERROR(IF(INDEX('40-15 SCALE LABEL INFO'!K$2:K$65,MATCH($A713,'40-15 SCALE LABEL INFO'!$A$2:$A$65,0))="","",INDEX('40-15 SCALE LABEL INFO'!K$2:K$65,MATCH($A713,'40-15 SCALE LABEL INFO'!$A$2:$A$65,0))),"not found"),IF(H712="not found","not found",IF(H712="","","ditto"))))</f>
        <v/>
      </c>
    </row>
    <row r="714" spans="1:8" x14ac:dyDescent="0.25">
      <c r="A714" s="770"/>
      <c r="B714" s="770"/>
      <c r="C714" s="770"/>
      <c r="D714" s="770"/>
      <c r="E714" s="778"/>
      <c r="F714" s="781" t="str">
        <f>IF($A714="","",IF(NOT($A714=$A713),IFERROR(IF(INDEX('40-15 SCALE LABEL INFO'!I$2:I$65,MATCH($A714,'40-15 SCALE LABEL INFO'!$A$2:$A$65,0))="","",INDEX('40-15 SCALE LABEL INFO'!I$2:I$65,MATCH($A714,'40-15 SCALE LABEL INFO'!$A$2:$A$65,0))),"not found"),IF(F713="not found","not found",IF(F713="","","ditto"))))</f>
        <v/>
      </c>
      <c r="G714" s="782" t="str">
        <f>IF($A714="","",IF(NOT($A714=$A713),IFERROR(IF(INDEX('40-15 SCALE LABEL INFO'!J$2:J$65,MATCH($A714,'40-15 SCALE LABEL INFO'!$A$2:$A$65,0))="","",INDEX('40-15 SCALE LABEL INFO'!J$2:J$65,MATCH($A714,'40-15 SCALE LABEL INFO'!$A$2:$A$65,0))),"not found"),IF(G713="not found","not found",IF(G713="","","ditto"))))</f>
        <v/>
      </c>
      <c r="H714" s="775" t="str">
        <f>IF($A714="","",IF(NOT($A714=$A713),IFERROR(IF(INDEX('40-15 SCALE LABEL INFO'!K$2:K$65,MATCH($A714,'40-15 SCALE LABEL INFO'!$A$2:$A$65,0))="","",INDEX('40-15 SCALE LABEL INFO'!K$2:K$65,MATCH($A714,'40-15 SCALE LABEL INFO'!$A$2:$A$65,0))),"not found"),IF(H713="not found","not found",IF(H713="","","ditto"))))</f>
        <v/>
      </c>
    </row>
    <row r="715" spans="1:8" x14ac:dyDescent="0.25">
      <c r="A715" s="770"/>
      <c r="B715" s="770"/>
      <c r="C715" s="770"/>
      <c r="D715" s="770"/>
      <c r="E715" s="778"/>
      <c r="F715" s="781" t="str">
        <f>IF($A715="","",IF(NOT($A715=$A714),IFERROR(IF(INDEX('40-15 SCALE LABEL INFO'!I$2:I$65,MATCH($A715,'40-15 SCALE LABEL INFO'!$A$2:$A$65,0))="","",INDEX('40-15 SCALE LABEL INFO'!I$2:I$65,MATCH($A715,'40-15 SCALE LABEL INFO'!$A$2:$A$65,0))),"not found"),IF(F714="not found","not found",IF(F714="","","ditto"))))</f>
        <v/>
      </c>
      <c r="G715" s="782" t="str">
        <f>IF($A715="","",IF(NOT($A715=$A714),IFERROR(IF(INDEX('40-15 SCALE LABEL INFO'!J$2:J$65,MATCH($A715,'40-15 SCALE LABEL INFO'!$A$2:$A$65,0))="","",INDEX('40-15 SCALE LABEL INFO'!J$2:J$65,MATCH($A715,'40-15 SCALE LABEL INFO'!$A$2:$A$65,0))),"not found"),IF(G714="not found","not found",IF(G714="","","ditto"))))</f>
        <v/>
      </c>
      <c r="H715" s="775" t="str">
        <f>IF($A715="","",IF(NOT($A715=$A714),IFERROR(IF(INDEX('40-15 SCALE LABEL INFO'!K$2:K$65,MATCH($A715,'40-15 SCALE LABEL INFO'!$A$2:$A$65,0))="","",INDEX('40-15 SCALE LABEL INFO'!K$2:K$65,MATCH($A715,'40-15 SCALE LABEL INFO'!$A$2:$A$65,0))),"not found"),IF(H714="not found","not found",IF(H714="","","ditto"))))</f>
        <v/>
      </c>
    </row>
    <row r="716" spans="1:8" x14ac:dyDescent="0.25">
      <c r="A716" s="770"/>
      <c r="B716" s="770"/>
      <c r="C716" s="770"/>
      <c r="D716" s="770"/>
      <c r="E716" s="778"/>
      <c r="F716" s="781" t="str">
        <f>IF($A716="","",IF(NOT($A716=$A715),IFERROR(IF(INDEX('40-15 SCALE LABEL INFO'!I$2:I$65,MATCH($A716,'40-15 SCALE LABEL INFO'!$A$2:$A$65,0))="","",INDEX('40-15 SCALE LABEL INFO'!I$2:I$65,MATCH($A716,'40-15 SCALE LABEL INFO'!$A$2:$A$65,0))),"not found"),IF(F715="not found","not found",IF(F715="","","ditto"))))</f>
        <v/>
      </c>
      <c r="G716" s="782" t="str">
        <f>IF($A716="","",IF(NOT($A716=$A715),IFERROR(IF(INDEX('40-15 SCALE LABEL INFO'!J$2:J$65,MATCH($A716,'40-15 SCALE LABEL INFO'!$A$2:$A$65,0))="","",INDEX('40-15 SCALE LABEL INFO'!J$2:J$65,MATCH($A716,'40-15 SCALE LABEL INFO'!$A$2:$A$65,0))),"not found"),IF(G715="not found","not found",IF(G715="","","ditto"))))</f>
        <v/>
      </c>
      <c r="H716" s="775" t="str">
        <f>IF($A716="","",IF(NOT($A716=$A715),IFERROR(IF(INDEX('40-15 SCALE LABEL INFO'!K$2:K$65,MATCH($A716,'40-15 SCALE LABEL INFO'!$A$2:$A$65,0))="","",INDEX('40-15 SCALE LABEL INFO'!K$2:K$65,MATCH($A716,'40-15 SCALE LABEL INFO'!$A$2:$A$65,0))),"not found"),IF(H715="not found","not found",IF(H715="","","ditto"))))</f>
        <v/>
      </c>
    </row>
    <row r="717" spans="1:8" x14ac:dyDescent="0.25">
      <c r="A717" s="770"/>
      <c r="B717" s="770"/>
      <c r="C717" s="770"/>
      <c r="D717" s="770"/>
      <c r="E717" s="778"/>
      <c r="F717" s="781" t="str">
        <f>IF($A717="","",IF(NOT($A717=$A716),IFERROR(IF(INDEX('40-15 SCALE LABEL INFO'!I$2:I$65,MATCH($A717,'40-15 SCALE LABEL INFO'!$A$2:$A$65,0))="","",INDEX('40-15 SCALE LABEL INFO'!I$2:I$65,MATCH($A717,'40-15 SCALE LABEL INFO'!$A$2:$A$65,0))),"not found"),IF(F716="not found","not found",IF(F716="","","ditto"))))</f>
        <v/>
      </c>
      <c r="G717" s="782" t="str">
        <f>IF($A717="","",IF(NOT($A717=$A716),IFERROR(IF(INDEX('40-15 SCALE LABEL INFO'!J$2:J$65,MATCH($A717,'40-15 SCALE LABEL INFO'!$A$2:$A$65,0))="","",INDEX('40-15 SCALE LABEL INFO'!J$2:J$65,MATCH($A717,'40-15 SCALE LABEL INFO'!$A$2:$A$65,0))),"not found"),IF(G716="not found","not found",IF(G716="","","ditto"))))</f>
        <v/>
      </c>
      <c r="H717" s="775" t="str">
        <f>IF($A717="","",IF(NOT($A717=$A716),IFERROR(IF(INDEX('40-15 SCALE LABEL INFO'!K$2:K$65,MATCH($A717,'40-15 SCALE LABEL INFO'!$A$2:$A$65,0))="","",INDEX('40-15 SCALE LABEL INFO'!K$2:K$65,MATCH($A717,'40-15 SCALE LABEL INFO'!$A$2:$A$65,0))),"not found"),IF(H716="not found","not found",IF(H716="","","ditto"))))</f>
        <v/>
      </c>
    </row>
    <row r="718" spans="1:8" x14ac:dyDescent="0.25">
      <c r="A718" s="770"/>
      <c r="B718" s="770"/>
      <c r="C718" s="770"/>
      <c r="D718" s="770"/>
      <c r="E718" s="778"/>
      <c r="F718" s="781" t="str">
        <f>IF($A718="","",IF(NOT($A718=$A717),IFERROR(IF(INDEX('40-15 SCALE LABEL INFO'!I$2:I$65,MATCH($A718,'40-15 SCALE LABEL INFO'!$A$2:$A$65,0))="","",INDEX('40-15 SCALE LABEL INFO'!I$2:I$65,MATCH($A718,'40-15 SCALE LABEL INFO'!$A$2:$A$65,0))),"not found"),IF(F717="not found","not found",IF(F717="","","ditto"))))</f>
        <v/>
      </c>
      <c r="G718" s="782" t="str">
        <f>IF($A718="","",IF(NOT($A718=$A717),IFERROR(IF(INDEX('40-15 SCALE LABEL INFO'!J$2:J$65,MATCH($A718,'40-15 SCALE LABEL INFO'!$A$2:$A$65,0))="","",INDEX('40-15 SCALE LABEL INFO'!J$2:J$65,MATCH($A718,'40-15 SCALE LABEL INFO'!$A$2:$A$65,0))),"not found"),IF(G717="not found","not found",IF(G717="","","ditto"))))</f>
        <v/>
      </c>
      <c r="H718" s="775" t="str">
        <f>IF($A718="","",IF(NOT($A718=$A717),IFERROR(IF(INDEX('40-15 SCALE LABEL INFO'!K$2:K$65,MATCH($A718,'40-15 SCALE LABEL INFO'!$A$2:$A$65,0))="","",INDEX('40-15 SCALE LABEL INFO'!K$2:K$65,MATCH($A718,'40-15 SCALE LABEL INFO'!$A$2:$A$65,0))),"not found"),IF(H717="not found","not found",IF(H717="","","ditto"))))</f>
        <v/>
      </c>
    </row>
    <row r="719" spans="1:8" x14ac:dyDescent="0.25">
      <c r="A719" s="770"/>
      <c r="B719" s="770"/>
      <c r="C719" s="770"/>
      <c r="D719" s="770"/>
      <c r="E719" s="778"/>
      <c r="F719" s="781" t="str">
        <f>IF($A719="","",IF(NOT($A719=$A718),IFERROR(IF(INDEX('40-15 SCALE LABEL INFO'!I$2:I$65,MATCH($A719,'40-15 SCALE LABEL INFO'!$A$2:$A$65,0))="","",INDEX('40-15 SCALE LABEL INFO'!I$2:I$65,MATCH($A719,'40-15 SCALE LABEL INFO'!$A$2:$A$65,0))),"not found"),IF(F718="not found","not found",IF(F718="","","ditto"))))</f>
        <v/>
      </c>
      <c r="G719" s="782" t="str">
        <f>IF($A719="","",IF(NOT($A719=$A718),IFERROR(IF(INDEX('40-15 SCALE LABEL INFO'!J$2:J$65,MATCH($A719,'40-15 SCALE LABEL INFO'!$A$2:$A$65,0))="","",INDEX('40-15 SCALE LABEL INFO'!J$2:J$65,MATCH($A719,'40-15 SCALE LABEL INFO'!$A$2:$A$65,0))),"not found"),IF(G718="not found","not found",IF(G718="","","ditto"))))</f>
        <v/>
      </c>
      <c r="H719" s="775" t="str">
        <f>IF($A719="","",IF(NOT($A719=$A718),IFERROR(IF(INDEX('40-15 SCALE LABEL INFO'!K$2:K$65,MATCH($A719,'40-15 SCALE LABEL INFO'!$A$2:$A$65,0))="","",INDEX('40-15 SCALE LABEL INFO'!K$2:K$65,MATCH($A719,'40-15 SCALE LABEL INFO'!$A$2:$A$65,0))),"not found"),IF(H718="not found","not found",IF(H718="","","ditto"))))</f>
        <v/>
      </c>
    </row>
    <row r="720" spans="1:8" x14ac:dyDescent="0.25">
      <c r="A720" s="770"/>
      <c r="B720" s="770"/>
      <c r="C720" s="770"/>
      <c r="D720" s="770"/>
      <c r="E720" s="778"/>
      <c r="F720" s="781" t="str">
        <f>IF($A720="","",IF(NOT($A720=$A719),IFERROR(IF(INDEX('40-15 SCALE LABEL INFO'!I$2:I$65,MATCH($A720,'40-15 SCALE LABEL INFO'!$A$2:$A$65,0))="","",INDEX('40-15 SCALE LABEL INFO'!I$2:I$65,MATCH($A720,'40-15 SCALE LABEL INFO'!$A$2:$A$65,0))),"not found"),IF(F719="not found","not found",IF(F719="","","ditto"))))</f>
        <v/>
      </c>
      <c r="G720" s="782" t="str">
        <f>IF($A720="","",IF(NOT($A720=$A719),IFERROR(IF(INDEX('40-15 SCALE LABEL INFO'!J$2:J$65,MATCH($A720,'40-15 SCALE LABEL INFO'!$A$2:$A$65,0))="","",INDEX('40-15 SCALE LABEL INFO'!J$2:J$65,MATCH($A720,'40-15 SCALE LABEL INFO'!$A$2:$A$65,0))),"not found"),IF(G719="not found","not found",IF(G719="","","ditto"))))</f>
        <v/>
      </c>
      <c r="H720" s="775" t="str">
        <f>IF($A720="","",IF(NOT($A720=$A719),IFERROR(IF(INDEX('40-15 SCALE LABEL INFO'!K$2:K$65,MATCH($A720,'40-15 SCALE LABEL INFO'!$A$2:$A$65,0))="","",INDEX('40-15 SCALE LABEL INFO'!K$2:K$65,MATCH($A720,'40-15 SCALE LABEL INFO'!$A$2:$A$65,0))),"not found"),IF(H719="not found","not found",IF(H719="","","ditto"))))</f>
        <v/>
      </c>
    </row>
    <row r="721" spans="1:8" x14ac:dyDescent="0.25">
      <c r="A721" s="770"/>
      <c r="B721" s="770"/>
      <c r="C721" s="770"/>
      <c r="D721" s="770"/>
      <c r="E721" s="778"/>
      <c r="F721" s="781" t="str">
        <f>IF($A721="","",IF(NOT($A721=$A720),IFERROR(IF(INDEX('40-15 SCALE LABEL INFO'!I$2:I$65,MATCH($A721,'40-15 SCALE LABEL INFO'!$A$2:$A$65,0))="","",INDEX('40-15 SCALE LABEL INFO'!I$2:I$65,MATCH($A721,'40-15 SCALE LABEL INFO'!$A$2:$A$65,0))),"not found"),IF(F720="not found","not found",IF(F720="","","ditto"))))</f>
        <v/>
      </c>
      <c r="G721" s="782" t="str">
        <f>IF($A721="","",IF(NOT($A721=$A720),IFERROR(IF(INDEX('40-15 SCALE LABEL INFO'!J$2:J$65,MATCH($A721,'40-15 SCALE LABEL INFO'!$A$2:$A$65,0))="","",INDEX('40-15 SCALE LABEL INFO'!J$2:J$65,MATCH($A721,'40-15 SCALE LABEL INFO'!$A$2:$A$65,0))),"not found"),IF(G720="not found","not found",IF(G720="","","ditto"))))</f>
        <v/>
      </c>
      <c r="H721" s="775" t="str">
        <f>IF($A721="","",IF(NOT($A721=$A720),IFERROR(IF(INDEX('40-15 SCALE LABEL INFO'!K$2:K$65,MATCH($A721,'40-15 SCALE LABEL INFO'!$A$2:$A$65,0))="","",INDEX('40-15 SCALE LABEL INFO'!K$2:K$65,MATCH($A721,'40-15 SCALE LABEL INFO'!$A$2:$A$65,0))),"not found"),IF(H720="not found","not found",IF(H720="","","ditto"))))</f>
        <v/>
      </c>
    </row>
    <row r="722" spans="1:8" x14ac:dyDescent="0.25">
      <c r="A722" s="770"/>
      <c r="B722" s="770"/>
      <c r="C722" s="770"/>
      <c r="D722" s="770"/>
      <c r="E722" s="778"/>
      <c r="F722" s="781" t="str">
        <f>IF($A722="","",IF(NOT($A722=$A721),IFERROR(IF(INDEX('40-15 SCALE LABEL INFO'!I$2:I$65,MATCH($A722,'40-15 SCALE LABEL INFO'!$A$2:$A$65,0))="","",INDEX('40-15 SCALE LABEL INFO'!I$2:I$65,MATCH($A722,'40-15 SCALE LABEL INFO'!$A$2:$A$65,0))),"not found"),IF(F721="not found","not found",IF(F721="","","ditto"))))</f>
        <v/>
      </c>
      <c r="G722" s="782" t="str">
        <f>IF($A722="","",IF(NOT($A722=$A721),IFERROR(IF(INDEX('40-15 SCALE LABEL INFO'!J$2:J$65,MATCH($A722,'40-15 SCALE LABEL INFO'!$A$2:$A$65,0))="","",INDEX('40-15 SCALE LABEL INFO'!J$2:J$65,MATCH($A722,'40-15 SCALE LABEL INFO'!$A$2:$A$65,0))),"not found"),IF(G721="not found","not found",IF(G721="","","ditto"))))</f>
        <v/>
      </c>
      <c r="H722" s="775" t="str">
        <f>IF($A722="","",IF(NOT($A722=$A721),IFERROR(IF(INDEX('40-15 SCALE LABEL INFO'!K$2:K$65,MATCH($A722,'40-15 SCALE LABEL INFO'!$A$2:$A$65,0))="","",INDEX('40-15 SCALE LABEL INFO'!K$2:K$65,MATCH($A722,'40-15 SCALE LABEL INFO'!$A$2:$A$65,0))),"not found"),IF(H721="not found","not found",IF(H721="","","ditto"))))</f>
        <v/>
      </c>
    </row>
    <row r="723" spans="1:8" x14ac:dyDescent="0.25">
      <c r="A723" s="770"/>
      <c r="B723" s="770"/>
      <c r="C723" s="770"/>
      <c r="D723" s="770"/>
      <c r="E723" s="778"/>
      <c r="F723" s="781" t="str">
        <f>IF($A723="","",IF(NOT($A723=$A722),IFERROR(IF(INDEX('40-15 SCALE LABEL INFO'!I$2:I$65,MATCH($A723,'40-15 SCALE LABEL INFO'!$A$2:$A$65,0))="","",INDEX('40-15 SCALE LABEL INFO'!I$2:I$65,MATCH($A723,'40-15 SCALE LABEL INFO'!$A$2:$A$65,0))),"not found"),IF(F722="not found","not found",IF(F722="","","ditto"))))</f>
        <v/>
      </c>
      <c r="G723" s="782" t="str">
        <f>IF($A723="","",IF(NOT($A723=$A722),IFERROR(IF(INDEX('40-15 SCALE LABEL INFO'!J$2:J$65,MATCH($A723,'40-15 SCALE LABEL INFO'!$A$2:$A$65,0))="","",INDEX('40-15 SCALE LABEL INFO'!J$2:J$65,MATCH($A723,'40-15 SCALE LABEL INFO'!$A$2:$A$65,0))),"not found"),IF(G722="not found","not found",IF(G722="","","ditto"))))</f>
        <v/>
      </c>
      <c r="H723" s="775" t="str">
        <f>IF($A723="","",IF(NOT($A723=$A722),IFERROR(IF(INDEX('40-15 SCALE LABEL INFO'!K$2:K$65,MATCH($A723,'40-15 SCALE LABEL INFO'!$A$2:$A$65,0))="","",INDEX('40-15 SCALE LABEL INFO'!K$2:K$65,MATCH($A723,'40-15 SCALE LABEL INFO'!$A$2:$A$65,0))),"not found"),IF(H722="not found","not found",IF(H722="","","ditto"))))</f>
        <v/>
      </c>
    </row>
    <row r="724" spans="1:8" x14ac:dyDescent="0.25">
      <c r="A724" s="770"/>
      <c r="B724" s="770"/>
      <c r="C724" s="770"/>
      <c r="D724" s="770"/>
      <c r="E724" s="778"/>
      <c r="F724" s="781" t="str">
        <f>IF($A724="","",IF(NOT($A724=$A723),IFERROR(IF(INDEX('40-15 SCALE LABEL INFO'!I$2:I$65,MATCH($A724,'40-15 SCALE LABEL INFO'!$A$2:$A$65,0))="","",INDEX('40-15 SCALE LABEL INFO'!I$2:I$65,MATCH($A724,'40-15 SCALE LABEL INFO'!$A$2:$A$65,0))),"not found"),IF(F723="not found","not found",IF(F723="","","ditto"))))</f>
        <v/>
      </c>
      <c r="G724" s="782" t="str">
        <f>IF($A724="","",IF(NOT($A724=$A723),IFERROR(IF(INDEX('40-15 SCALE LABEL INFO'!J$2:J$65,MATCH($A724,'40-15 SCALE LABEL INFO'!$A$2:$A$65,0))="","",INDEX('40-15 SCALE LABEL INFO'!J$2:J$65,MATCH($A724,'40-15 SCALE LABEL INFO'!$A$2:$A$65,0))),"not found"),IF(G723="not found","not found",IF(G723="","","ditto"))))</f>
        <v/>
      </c>
      <c r="H724" s="775" t="str">
        <f>IF($A724="","",IF(NOT($A724=$A723),IFERROR(IF(INDEX('40-15 SCALE LABEL INFO'!K$2:K$65,MATCH($A724,'40-15 SCALE LABEL INFO'!$A$2:$A$65,0))="","",INDEX('40-15 SCALE LABEL INFO'!K$2:K$65,MATCH($A724,'40-15 SCALE LABEL INFO'!$A$2:$A$65,0))),"not found"),IF(H723="not found","not found",IF(H723="","","ditto"))))</f>
        <v/>
      </c>
    </row>
    <row r="725" spans="1:8" x14ac:dyDescent="0.25">
      <c r="A725" s="770"/>
      <c r="B725" s="770"/>
      <c r="C725" s="770"/>
      <c r="D725" s="770"/>
      <c r="E725" s="778"/>
      <c r="F725" s="781" t="str">
        <f>IF($A725="","",IF(NOT($A725=$A724),IFERROR(IF(INDEX('40-15 SCALE LABEL INFO'!I$2:I$65,MATCH($A725,'40-15 SCALE LABEL INFO'!$A$2:$A$65,0))="","",INDEX('40-15 SCALE LABEL INFO'!I$2:I$65,MATCH($A725,'40-15 SCALE LABEL INFO'!$A$2:$A$65,0))),"not found"),IF(F724="not found","not found",IF(F724="","","ditto"))))</f>
        <v/>
      </c>
      <c r="G725" s="782" t="str">
        <f>IF($A725="","",IF(NOT($A725=$A724),IFERROR(IF(INDEX('40-15 SCALE LABEL INFO'!J$2:J$65,MATCH($A725,'40-15 SCALE LABEL INFO'!$A$2:$A$65,0))="","",INDEX('40-15 SCALE LABEL INFO'!J$2:J$65,MATCH($A725,'40-15 SCALE LABEL INFO'!$A$2:$A$65,0))),"not found"),IF(G724="not found","not found",IF(G724="","","ditto"))))</f>
        <v/>
      </c>
      <c r="H725" s="775" t="str">
        <f>IF($A725="","",IF(NOT($A725=$A724),IFERROR(IF(INDEX('40-15 SCALE LABEL INFO'!K$2:K$65,MATCH($A725,'40-15 SCALE LABEL INFO'!$A$2:$A$65,0))="","",INDEX('40-15 SCALE LABEL INFO'!K$2:K$65,MATCH($A725,'40-15 SCALE LABEL INFO'!$A$2:$A$65,0))),"not found"),IF(H724="not found","not found",IF(H724="","","ditto"))))</f>
        <v/>
      </c>
    </row>
    <row r="726" spans="1:8" x14ac:dyDescent="0.25">
      <c r="A726" s="770"/>
      <c r="B726" s="770"/>
      <c r="C726" s="770"/>
      <c r="D726" s="770"/>
      <c r="E726" s="778"/>
      <c r="F726" s="781" t="str">
        <f>IF($A726="","",IF(NOT($A726=$A725),IFERROR(IF(INDEX('40-15 SCALE LABEL INFO'!I$2:I$65,MATCH($A726,'40-15 SCALE LABEL INFO'!$A$2:$A$65,0))="","",INDEX('40-15 SCALE LABEL INFO'!I$2:I$65,MATCH($A726,'40-15 SCALE LABEL INFO'!$A$2:$A$65,0))),"not found"),IF(F725="not found","not found",IF(F725="","","ditto"))))</f>
        <v/>
      </c>
      <c r="G726" s="782" t="str">
        <f>IF($A726="","",IF(NOT($A726=$A725),IFERROR(IF(INDEX('40-15 SCALE LABEL INFO'!J$2:J$65,MATCH($A726,'40-15 SCALE LABEL INFO'!$A$2:$A$65,0))="","",INDEX('40-15 SCALE LABEL INFO'!J$2:J$65,MATCH($A726,'40-15 SCALE LABEL INFO'!$A$2:$A$65,0))),"not found"),IF(G725="not found","not found",IF(G725="","","ditto"))))</f>
        <v/>
      </c>
      <c r="H726" s="775" t="str">
        <f>IF($A726="","",IF(NOT($A726=$A725),IFERROR(IF(INDEX('40-15 SCALE LABEL INFO'!K$2:K$65,MATCH($A726,'40-15 SCALE LABEL INFO'!$A$2:$A$65,0))="","",INDEX('40-15 SCALE LABEL INFO'!K$2:K$65,MATCH($A726,'40-15 SCALE LABEL INFO'!$A$2:$A$65,0))),"not found"),IF(H725="not found","not found",IF(H725="","","ditto"))))</f>
        <v/>
      </c>
    </row>
    <row r="727" spans="1:8" x14ac:dyDescent="0.25">
      <c r="A727" s="770"/>
      <c r="B727" s="770"/>
      <c r="C727" s="770"/>
      <c r="D727" s="770"/>
      <c r="E727" s="778"/>
      <c r="F727" s="781" t="str">
        <f>IF($A727="","",IF(NOT($A727=$A726),IFERROR(IF(INDEX('40-15 SCALE LABEL INFO'!I$2:I$65,MATCH($A727,'40-15 SCALE LABEL INFO'!$A$2:$A$65,0))="","",INDEX('40-15 SCALE LABEL INFO'!I$2:I$65,MATCH($A727,'40-15 SCALE LABEL INFO'!$A$2:$A$65,0))),"not found"),IF(F726="not found","not found",IF(F726="","","ditto"))))</f>
        <v/>
      </c>
      <c r="G727" s="782" t="str">
        <f>IF($A727="","",IF(NOT($A727=$A726),IFERROR(IF(INDEX('40-15 SCALE LABEL INFO'!J$2:J$65,MATCH($A727,'40-15 SCALE LABEL INFO'!$A$2:$A$65,0))="","",INDEX('40-15 SCALE LABEL INFO'!J$2:J$65,MATCH($A727,'40-15 SCALE LABEL INFO'!$A$2:$A$65,0))),"not found"),IF(G726="not found","not found",IF(G726="","","ditto"))))</f>
        <v/>
      </c>
      <c r="H727" s="775" t="str">
        <f>IF($A727="","",IF(NOT($A727=$A726),IFERROR(IF(INDEX('40-15 SCALE LABEL INFO'!K$2:K$65,MATCH($A727,'40-15 SCALE LABEL INFO'!$A$2:$A$65,0))="","",INDEX('40-15 SCALE LABEL INFO'!K$2:K$65,MATCH($A727,'40-15 SCALE LABEL INFO'!$A$2:$A$65,0))),"not found"),IF(H726="not found","not found",IF(H726="","","ditto"))))</f>
        <v/>
      </c>
    </row>
    <row r="728" spans="1:8" x14ac:dyDescent="0.25">
      <c r="A728" s="770"/>
      <c r="B728" s="770"/>
      <c r="C728" s="770"/>
      <c r="D728" s="770"/>
      <c r="E728" s="778"/>
      <c r="F728" s="781" t="str">
        <f>IF($A728="","",IF(NOT($A728=$A727),IFERROR(IF(INDEX('40-15 SCALE LABEL INFO'!I$2:I$65,MATCH($A728,'40-15 SCALE LABEL INFO'!$A$2:$A$65,0))="","",INDEX('40-15 SCALE LABEL INFO'!I$2:I$65,MATCH($A728,'40-15 SCALE LABEL INFO'!$A$2:$A$65,0))),"not found"),IF(F727="not found","not found",IF(F727="","","ditto"))))</f>
        <v/>
      </c>
      <c r="G728" s="782" t="str">
        <f>IF($A728="","",IF(NOT($A728=$A727),IFERROR(IF(INDEX('40-15 SCALE LABEL INFO'!J$2:J$65,MATCH($A728,'40-15 SCALE LABEL INFO'!$A$2:$A$65,0))="","",INDEX('40-15 SCALE LABEL INFO'!J$2:J$65,MATCH($A728,'40-15 SCALE LABEL INFO'!$A$2:$A$65,0))),"not found"),IF(G727="not found","not found",IF(G727="","","ditto"))))</f>
        <v/>
      </c>
      <c r="H728" s="775" t="str">
        <f>IF($A728="","",IF(NOT($A728=$A727),IFERROR(IF(INDEX('40-15 SCALE LABEL INFO'!K$2:K$65,MATCH($A728,'40-15 SCALE LABEL INFO'!$A$2:$A$65,0))="","",INDEX('40-15 SCALE LABEL INFO'!K$2:K$65,MATCH($A728,'40-15 SCALE LABEL INFO'!$A$2:$A$65,0))),"not found"),IF(H727="not found","not found",IF(H727="","","ditto"))))</f>
        <v/>
      </c>
    </row>
    <row r="729" spans="1:8" x14ac:dyDescent="0.25">
      <c r="A729" s="770"/>
      <c r="B729" s="770"/>
      <c r="C729" s="770"/>
      <c r="D729" s="770"/>
      <c r="E729" s="778"/>
      <c r="F729" s="781" t="str">
        <f>IF($A729="","",IF(NOT($A729=$A728),IFERROR(IF(INDEX('40-15 SCALE LABEL INFO'!I$2:I$65,MATCH($A729,'40-15 SCALE LABEL INFO'!$A$2:$A$65,0))="","",INDEX('40-15 SCALE LABEL INFO'!I$2:I$65,MATCH($A729,'40-15 SCALE LABEL INFO'!$A$2:$A$65,0))),"not found"),IF(F728="not found","not found",IF(F728="","","ditto"))))</f>
        <v/>
      </c>
      <c r="G729" s="782" t="str">
        <f>IF($A729="","",IF(NOT($A729=$A728),IFERROR(IF(INDEX('40-15 SCALE LABEL INFO'!J$2:J$65,MATCH($A729,'40-15 SCALE LABEL INFO'!$A$2:$A$65,0))="","",INDEX('40-15 SCALE LABEL INFO'!J$2:J$65,MATCH($A729,'40-15 SCALE LABEL INFO'!$A$2:$A$65,0))),"not found"),IF(G728="not found","not found",IF(G728="","","ditto"))))</f>
        <v/>
      </c>
      <c r="H729" s="775" t="str">
        <f>IF($A729="","",IF(NOT($A729=$A728),IFERROR(IF(INDEX('40-15 SCALE LABEL INFO'!K$2:K$65,MATCH($A729,'40-15 SCALE LABEL INFO'!$A$2:$A$65,0))="","",INDEX('40-15 SCALE LABEL INFO'!K$2:K$65,MATCH($A729,'40-15 SCALE LABEL INFO'!$A$2:$A$65,0))),"not found"),IF(H728="not found","not found",IF(H728="","","ditto"))))</f>
        <v/>
      </c>
    </row>
    <row r="730" spans="1:8" x14ac:dyDescent="0.25">
      <c r="A730" s="770"/>
      <c r="B730" s="770"/>
      <c r="C730" s="770"/>
      <c r="D730" s="770"/>
      <c r="E730" s="778"/>
      <c r="F730" s="781" t="str">
        <f>IF($A730="","",IF(NOT($A730=$A729),IFERROR(IF(INDEX('40-15 SCALE LABEL INFO'!I$2:I$65,MATCH($A730,'40-15 SCALE LABEL INFO'!$A$2:$A$65,0))="","",INDEX('40-15 SCALE LABEL INFO'!I$2:I$65,MATCH($A730,'40-15 SCALE LABEL INFO'!$A$2:$A$65,0))),"not found"),IF(F729="not found","not found",IF(F729="","","ditto"))))</f>
        <v/>
      </c>
      <c r="G730" s="782" t="str">
        <f>IF($A730="","",IF(NOT($A730=$A729),IFERROR(IF(INDEX('40-15 SCALE LABEL INFO'!J$2:J$65,MATCH($A730,'40-15 SCALE LABEL INFO'!$A$2:$A$65,0))="","",INDEX('40-15 SCALE LABEL INFO'!J$2:J$65,MATCH($A730,'40-15 SCALE LABEL INFO'!$A$2:$A$65,0))),"not found"),IF(G729="not found","not found",IF(G729="","","ditto"))))</f>
        <v/>
      </c>
      <c r="H730" s="775" t="str">
        <f>IF($A730="","",IF(NOT($A730=$A729),IFERROR(IF(INDEX('40-15 SCALE LABEL INFO'!K$2:K$65,MATCH($A730,'40-15 SCALE LABEL INFO'!$A$2:$A$65,0))="","",INDEX('40-15 SCALE LABEL INFO'!K$2:K$65,MATCH($A730,'40-15 SCALE LABEL INFO'!$A$2:$A$65,0))),"not found"),IF(H729="not found","not found",IF(H729="","","ditto"))))</f>
        <v/>
      </c>
    </row>
    <row r="731" spans="1:8" x14ac:dyDescent="0.25">
      <c r="A731" s="770"/>
      <c r="B731" s="770"/>
      <c r="C731" s="770"/>
      <c r="D731" s="770"/>
      <c r="E731" s="778"/>
      <c r="F731" s="781" t="str">
        <f>IF($A731="","",IF(NOT($A731=$A730),IFERROR(IF(INDEX('40-15 SCALE LABEL INFO'!I$2:I$65,MATCH($A731,'40-15 SCALE LABEL INFO'!$A$2:$A$65,0))="","",INDEX('40-15 SCALE LABEL INFO'!I$2:I$65,MATCH($A731,'40-15 SCALE LABEL INFO'!$A$2:$A$65,0))),"not found"),IF(F730="not found","not found",IF(F730="","","ditto"))))</f>
        <v/>
      </c>
      <c r="G731" s="782" t="str">
        <f>IF($A731="","",IF(NOT($A731=$A730),IFERROR(IF(INDEX('40-15 SCALE LABEL INFO'!J$2:J$65,MATCH($A731,'40-15 SCALE LABEL INFO'!$A$2:$A$65,0))="","",INDEX('40-15 SCALE LABEL INFO'!J$2:J$65,MATCH($A731,'40-15 SCALE LABEL INFO'!$A$2:$A$65,0))),"not found"),IF(G730="not found","not found",IF(G730="","","ditto"))))</f>
        <v/>
      </c>
      <c r="H731" s="775" t="str">
        <f>IF($A731="","",IF(NOT($A731=$A730),IFERROR(IF(INDEX('40-15 SCALE LABEL INFO'!K$2:K$65,MATCH($A731,'40-15 SCALE LABEL INFO'!$A$2:$A$65,0))="","",INDEX('40-15 SCALE LABEL INFO'!K$2:K$65,MATCH($A731,'40-15 SCALE LABEL INFO'!$A$2:$A$65,0))),"not found"),IF(H730="not found","not found",IF(H730="","","ditto"))))</f>
        <v/>
      </c>
    </row>
    <row r="732" spans="1:8" x14ac:dyDescent="0.25">
      <c r="A732" s="770"/>
      <c r="B732" s="770"/>
      <c r="C732" s="770"/>
      <c r="D732" s="770"/>
      <c r="E732" s="778"/>
      <c r="F732" s="781" t="str">
        <f>IF($A732="","",IF(NOT($A732=$A731),IFERROR(IF(INDEX('40-15 SCALE LABEL INFO'!I$2:I$65,MATCH($A732,'40-15 SCALE LABEL INFO'!$A$2:$A$65,0))="","",INDEX('40-15 SCALE LABEL INFO'!I$2:I$65,MATCH($A732,'40-15 SCALE LABEL INFO'!$A$2:$A$65,0))),"not found"),IF(F731="not found","not found",IF(F731="","","ditto"))))</f>
        <v/>
      </c>
      <c r="G732" s="782" t="str">
        <f>IF($A732="","",IF(NOT($A732=$A731),IFERROR(IF(INDEX('40-15 SCALE LABEL INFO'!J$2:J$65,MATCH($A732,'40-15 SCALE LABEL INFO'!$A$2:$A$65,0))="","",INDEX('40-15 SCALE LABEL INFO'!J$2:J$65,MATCH($A732,'40-15 SCALE LABEL INFO'!$A$2:$A$65,0))),"not found"),IF(G731="not found","not found",IF(G731="","","ditto"))))</f>
        <v/>
      </c>
      <c r="H732" s="775" t="str">
        <f>IF($A732="","",IF(NOT($A732=$A731),IFERROR(IF(INDEX('40-15 SCALE LABEL INFO'!K$2:K$65,MATCH($A732,'40-15 SCALE LABEL INFO'!$A$2:$A$65,0))="","",INDEX('40-15 SCALE LABEL INFO'!K$2:K$65,MATCH($A732,'40-15 SCALE LABEL INFO'!$A$2:$A$65,0))),"not found"),IF(H731="not found","not found",IF(H731="","","ditto"))))</f>
        <v/>
      </c>
    </row>
    <row r="733" spans="1:8" x14ac:dyDescent="0.25">
      <c r="A733" s="770"/>
      <c r="B733" s="770"/>
      <c r="C733" s="770"/>
      <c r="D733" s="770"/>
      <c r="E733" s="778"/>
      <c r="F733" s="781" t="str">
        <f>IF($A733="","",IF(NOT($A733=$A732),IFERROR(IF(INDEX('40-15 SCALE LABEL INFO'!I$2:I$65,MATCH($A733,'40-15 SCALE LABEL INFO'!$A$2:$A$65,0))="","",INDEX('40-15 SCALE LABEL INFO'!I$2:I$65,MATCH($A733,'40-15 SCALE LABEL INFO'!$A$2:$A$65,0))),"not found"),IF(F732="not found","not found",IF(F732="","","ditto"))))</f>
        <v/>
      </c>
      <c r="G733" s="782" t="str">
        <f>IF($A733="","",IF(NOT($A733=$A732),IFERROR(IF(INDEX('40-15 SCALE LABEL INFO'!J$2:J$65,MATCH($A733,'40-15 SCALE LABEL INFO'!$A$2:$A$65,0))="","",INDEX('40-15 SCALE LABEL INFO'!J$2:J$65,MATCH($A733,'40-15 SCALE LABEL INFO'!$A$2:$A$65,0))),"not found"),IF(G732="not found","not found",IF(G732="","","ditto"))))</f>
        <v/>
      </c>
      <c r="H733" s="775" t="str">
        <f>IF($A733="","",IF(NOT($A733=$A732),IFERROR(IF(INDEX('40-15 SCALE LABEL INFO'!K$2:K$65,MATCH($A733,'40-15 SCALE LABEL INFO'!$A$2:$A$65,0))="","",INDEX('40-15 SCALE LABEL INFO'!K$2:K$65,MATCH($A733,'40-15 SCALE LABEL INFO'!$A$2:$A$65,0))),"not found"),IF(H732="not found","not found",IF(H732="","","ditto"))))</f>
        <v/>
      </c>
    </row>
    <row r="734" spans="1:8" x14ac:dyDescent="0.25">
      <c r="A734" s="770"/>
      <c r="B734" s="770"/>
      <c r="C734" s="770"/>
      <c r="D734" s="770"/>
      <c r="E734" s="778"/>
      <c r="F734" s="781" t="str">
        <f>IF($A734="","",IF(NOT($A734=$A733),IFERROR(IF(INDEX('40-15 SCALE LABEL INFO'!I$2:I$65,MATCH($A734,'40-15 SCALE LABEL INFO'!$A$2:$A$65,0))="","",INDEX('40-15 SCALE LABEL INFO'!I$2:I$65,MATCH($A734,'40-15 SCALE LABEL INFO'!$A$2:$A$65,0))),"not found"),IF(F733="not found","not found",IF(F733="","","ditto"))))</f>
        <v/>
      </c>
      <c r="G734" s="782" t="str">
        <f>IF($A734="","",IF(NOT($A734=$A733),IFERROR(IF(INDEX('40-15 SCALE LABEL INFO'!J$2:J$65,MATCH($A734,'40-15 SCALE LABEL INFO'!$A$2:$A$65,0))="","",INDEX('40-15 SCALE LABEL INFO'!J$2:J$65,MATCH($A734,'40-15 SCALE LABEL INFO'!$A$2:$A$65,0))),"not found"),IF(G733="not found","not found",IF(G733="","","ditto"))))</f>
        <v/>
      </c>
      <c r="H734" s="775" t="str">
        <f>IF($A734="","",IF(NOT($A734=$A733),IFERROR(IF(INDEX('40-15 SCALE LABEL INFO'!K$2:K$65,MATCH($A734,'40-15 SCALE LABEL INFO'!$A$2:$A$65,0))="","",INDEX('40-15 SCALE LABEL INFO'!K$2:K$65,MATCH($A734,'40-15 SCALE LABEL INFO'!$A$2:$A$65,0))),"not found"),IF(H733="not found","not found",IF(H733="","","ditto"))))</f>
        <v/>
      </c>
    </row>
    <row r="735" spans="1:8" x14ac:dyDescent="0.25">
      <c r="A735" s="770"/>
      <c r="B735" s="770"/>
      <c r="C735" s="770"/>
      <c r="D735" s="770"/>
      <c r="E735" s="778"/>
      <c r="F735" s="781" t="str">
        <f>IF($A735="","",IF(NOT($A735=$A734),IFERROR(IF(INDEX('40-15 SCALE LABEL INFO'!I$2:I$65,MATCH($A735,'40-15 SCALE LABEL INFO'!$A$2:$A$65,0))="","",INDEX('40-15 SCALE LABEL INFO'!I$2:I$65,MATCH($A735,'40-15 SCALE LABEL INFO'!$A$2:$A$65,0))),"not found"),IF(F734="not found","not found",IF(F734="","","ditto"))))</f>
        <v/>
      </c>
      <c r="G735" s="782" t="str">
        <f>IF($A735="","",IF(NOT($A735=$A734),IFERROR(IF(INDEX('40-15 SCALE LABEL INFO'!J$2:J$65,MATCH($A735,'40-15 SCALE LABEL INFO'!$A$2:$A$65,0))="","",INDEX('40-15 SCALE LABEL INFO'!J$2:J$65,MATCH($A735,'40-15 SCALE LABEL INFO'!$A$2:$A$65,0))),"not found"),IF(G734="not found","not found",IF(G734="","","ditto"))))</f>
        <v/>
      </c>
      <c r="H735" s="775" t="str">
        <f>IF($A735="","",IF(NOT($A735=$A734),IFERROR(IF(INDEX('40-15 SCALE LABEL INFO'!K$2:K$65,MATCH($A735,'40-15 SCALE LABEL INFO'!$A$2:$A$65,0))="","",INDEX('40-15 SCALE LABEL INFO'!K$2:K$65,MATCH($A735,'40-15 SCALE LABEL INFO'!$A$2:$A$65,0))),"not found"),IF(H734="not found","not found",IF(H734="","","ditto"))))</f>
        <v/>
      </c>
    </row>
    <row r="736" spans="1:8" x14ac:dyDescent="0.25">
      <c r="A736" s="770"/>
      <c r="B736" s="770"/>
      <c r="C736" s="770"/>
      <c r="D736" s="770"/>
      <c r="E736" s="778"/>
      <c r="F736" s="781" t="str">
        <f>IF($A736="","",IF(NOT($A736=$A735),IFERROR(IF(INDEX('40-15 SCALE LABEL INFO'!I$2:I$65,MATCH($A736,'40-15 SCALE LABEL INFO'!$A$2:$A$65,0))="","",INDEX('40-15 SCALE LABEL INFO'!I$2:I$65,MATCH($A736,'40-15 SCALE LABEL INFO'!$A$2:$A$65,0))),"not found"),IF(F735="not found","not found",IF(F735="","","ditto"))))</f>
        <v/>
      </c>
      <c r="G736" s="782" t="str">
        <f>IF($A736="","",IF(NOT($A736=$A735),IFERROR(IF(INDEX('40-15 SCALE LABEL INFO'!J$2:J$65,MATCH($A736,'40-15 SCALE LABEL INFO'!$A$2:$A$65,0))="","",INDEX('40-15 SCALE LABEL INFO'!J$2:J$65,MATCH($A736,'40-15 SCALE LABEL INFO'!$A$2:$A$65,0))),"not found"),IF(G735="not found","not found",IF(G735="","","ditto"))))</f>
        <v/>
      </c>
      <c r="H736" s="775" t="str">
        <f>IF($A736="","",IF(NOT($A736=$A735),IFERROR(IF(INDEX('40-15 SCALE LABEL INFO'!K$2:K$65,MATCH($A736,'40-15 SCALE LABEL INFO'!$A$2:$A$65,0))="","",INDEX('40-15 SCALE LABEL INFO'!K$2:K$65,MATCH($A736,'40-15 SCALE LABEL INFO'!$A$2:$A$65,0))),"not found"),IF(H735="not found","not found",IF(H735="","","ditto"))))</f>
        <v/>
      </c>
    </row>
    <row r="737" spans="1:8" x14ac:dyDescent="0.25">
      <c r="A737" s="770"/>
      <c r="B737" s="770"/>
      <c r="C737" s="770"/>
      <c r="D737" s="770"/>
      <c r="E737" s="778"/>
      <c r="F737" s="781" t="str">
        <f>IF($A737="","",IF(NOT($A737=$A736),IFERROR(IF(INDEX('40-15 SCALE LABEL INFO'!I$2:I$65,MATCH($A737,'40-15 SCALE LABEL INFO'!$A$2:$A$65,0))="","",INDEX('40-15 SCALE LABEL INFO'!I$2:I$65,MATCH($A737,'40-15 SCALE LABEL INFO'!$A$2:$A$65,0))),"not found"),IF(F736="not found","not found",IF(F736="","","ditto"))))</f>
        <v/>
      </c>
      <c r="G737" s="782" t="str">
        <f>IF($A737="","",IF(NOT($A737=$A736),IFERROR(IF(INDEX('40-15 SCALE LABEL INFO'!J$2:J$65,MATCH($A737,'40-15 SCALE LABEL INFO'!$A$2:$A$65,0))="","",INDEX('40-15 SCALE LABEL INFO'!J$2:J$65,MATCH($A737,'40-15 SCALE LABEL INFO'!$A$2:$A$65,0))),"not found"),IF(G736="not found","not found",IF(G736="","","ditto"))))</f>
        <v/>
      </c>
      <c r="H737" s="775" t="str">
        <f>IF($A737="","",IF(NOT($A737=$A736),IFERROR(IF(INDEX('40-15 SCALE LABEL INFO'!K$2:K$65,MATCH($A737,'40-15 SCALE LABEL INFO'!$A$2:$A$65,0))="","",INDEX('40-15 SCALE LABEL INFO'!K$2:K$65,MATCH($A737,'40-15 SCALE LABEL INFO'!$A$2:$A$65,0))),"not found"),IF(H736="not found","not found",IF(H736="","","ditto"))))</f>
        <v/>
      </c>
    </row>
    <row r="738" spans="1:8" x14ac:dyDescent="0.25">
      <c r="A738" s="770"/>
      <c r="B738" s="770"/>
      <c r="C738" s="770"/>
      <c r="D738" s="770"/>
      <c r="E738" s="778"/>
      <c r="F738" s="781" t="str">
        <f>IF($A738="","",IF(NOT($A738=$A737),IFERROR(IF(INDEX('40-15 SCALE LABEL INFO'!I$2:I$65,MATCH($A738,'40-15 SCALE LABEL INFO'!$A$2:$A$65,0))="","",INDEX('40-15 SCALE LABEL INFO'!I$2:I$65,MATCH($A738,'40-15 SCALE LABEL INFO'!$A$2:$A$65,0))),"not found"),IF(F737="not found","not found",IF(F737="","","ditto"))))</f>
        <v/>
      </c>
      <c r="G738" s="782" t="str">
        <f>IF($A738="","",IF(NOT($A738=$A737),IFERROR(IF(INDEX('40-15 SCALE LABEL INFO'!J$2:J$65,MATCH($A738,'40-15 SCALE LABEL INFO'!$A$2:$A$65,0))="","",INDEX('40-15 SCALE LABEL INFO'!J$2:J$65,MATCH($A738,'40-15 SCALE LABEL INFO'!$A$2:$A$65,0))),"not found"),IF(G737="not found","not found",IF(G737="","","ditto"))))</f>
        <v/>
      </c>
      <c r="H738" s="775" t="str">
        <f>IF($A738="","",IF(NOT($A738=$A737),IFERROR(IF(INDEX('40-15 SCALE LABEL INFO'!K$2:K$65,MATCH($A738,'40-15 SCALE LABEL INFO'!$A$2:$A$65,0))="","",INDEX('40-15 SCALE LABEL INFO'!K$2:K$65,MATCH($A738,'40-15 SCALE LABEL INFO'!$A$2:$A$65,0))),"not found"),IF(H737="not found","not found",IF(H737="","","ditto"))))</f>
        <v/>
      </c>
    </row>
    <row r="739" spans="1:8" x14ac:dyDescent="0.25">
      <c r="A739" s="770"/>
      <c r="B739" s="770"/>
      <c r="C739" s="770"/>
      <c r="D739" s="770"/>
      <c r="E739" s="778"/>
      <c r="F739" s="781" t="str">
        <f>IF($A739="","",IF(NOT($A739=$A738),IFERROR(IF(INDEX('40-15 SCALE LABEL INFO'!I$2:I$65,MATCH($A739,'40-15 SCALE LABEL INFO'!$A$2:$A$65,0))="","",INDEX('40-15 SCALE LABEL INFO'!I$2:I$65,MATCH($A739,'40-15 SCALE LABEL INFO'!$A$2:$A$65,0))),"not found"),IF(F738="not found","not found",IF(F738="","","ditto"))))</f>
        <v/>
      </c>
      <c r="G739" s="782" t="str">
        <f>IF($A739="","",IF(NOT($A739=$A738),IFERROR(IF(INDEX('40-15 SCALE LABEL INFO'!J$2:J$65,MATCH($A739,'40-15 SCALE LABEL INFO'!$A$2:$A$65,0))="","",INDEX('40-15 SCALE LABEL INFO'!J$2:J$65,MATCH($A739,'40-15 SCALE LABEL INFO'!$A$2:$A$65,0))),"not found"),IF(G738="not found","not found",IF(G738="","","ditto"))))</f>
        <v/>
      </c>
      <c r="H739" s="775" t="str">
        <f>IF($A739="","",IF(NOT($A739=$A738),IFERROR(IF(INDEX('40-15 SCALE LABEL INFO'!K$2:K$65,MATCH($A739,'40-15 SCALE LABEL INFO'!$A$2:$A$65,0))="","",INDEX('40-15 SCALE LABEL INFO'!K$2:K$65,MATCH($A739,'40-15 SCALE LABEL INFO'!$A$2:$A$65,0))),"not found"),IF(H738="not found","not found",IF(H738="","","ditto"))))</f>
        <v/>
      </c>
    </row>
    <row r="740" spans="1:8" x14ac:dyDescent="0.25">
      <c r="A740" s="770"/>
      <c r="B740" s="770"/>
      <c r="C740" s="770"/>
      <c r="D740" s="770"/>
      <c r="E740" s="778"/>
      <c r="F740" s="781" t="str">
        <f>IF($A740="","",IF(NOT($A740=$A739),IFERROR(IF(INDEX('40-15 SCALE LABEL INFO'!I$2:I$65,MATCH($A740,'40-15 SCALE LABEL INFO'!$A$2:$A$65,0))="","",INDEX('40-15 SCALE LABEL INFO'!I$2:I$65,MATCH($A740,'40-15 SCALE LABEL INFO'!$A$2:$A$65,0))),"not found"),IF(F739="not found","not found",IF(F739="","","ditto"))))</f>
        <v/>
      </c>
      <c r="G740" s="782" t="str">
        <f>IF($A740="","",IF(NOT($A740=$A739),IFERROR(IF(INDEX('40-15 SCALE LABEL INFO'!J$2:J$65,MATCH($A740,'40-15 SCALE LABEL INFO'!$A$2:$A$65,0))="","",INDEX('40-15 SCALE LABEL INFO'!J$2:J$65,MATCH($A740,'40-15 SCALE LABEL INFO'!$A$2:$A$65,0))),"not found"),IF(G739="not found","not found",IF(G739="","","ditto"))))</f>
        <v/>
      </c>
      <c r="H740" s="775" t="str">
        <f>IF($A740="","",IF(NOT($A740=$A739),IFERROR(IF(INDEX('40-15 SCALE LABEL INFO'!K$2:K$65,MATCH($A740,'40-15 SCALE LABEL INFO'!$A$2:$A$65,0))="","",INDEX('40-15 SCALE LABEL INFO'!K$2:K$65,MATCH($A740,'40-15 SCALE LABEL INFO'!$A$2:$A$65,0))),"not found"),IF(H739="not found","not found",IF(H739="","","ditto"))))</f>
        <v/>
      </c>
    </row>
    <row r="741" spans="1:8" x14ac:dyDescent="0.25">
      <c r="A741" s="770"/>
      <c r="B741" s="770"/>
      <c r="C741" s="770"/>
      <c r="D741" s="770"/>
      <c r="E741" s="778"/>
      <c r="F741" s="781" t="str">
        <f>IF($A741="","",IF(NOT($A741=$A740),IFERROR(IF(INDEX('40-15 SCALE LABEL INFO'!I$2:I$65,MATCH($A741,'40-15 SCALE LABEL INFO'!$A$2:$A$65,0))="","",INDEX('40-15 SCALE LABEL INFO'!I$2:I$65,MATCH($A741,'40-15 SCALE LABEL INFO'!$A$2:$A$65,0))),"not found"),IF(F740="not found","not found",IF(F740="","","ditto"))))</f>
        <v/>
      </c>
      <c r="G741" s="782" t="str">
        <f>IF($A741="","",IF(NOT($A741=$A740),IFERROR(IF(INDEX('40-15 SCALE LABEL INFO'!J$2:J$65,MATCH($A741,'40-15 SCALE LABEL INFO'!$A$2:$A$65,0))="","",INDEX('40-15 SCALE LABEL INFO'!J$2:J$65,MATCH($A741,'40-15 SCALE LABEL INFO'!$A$2:$A$65,0))),"not found"),IF(G740="not found","not found",IF(G740="","","ditto"))))</f>
        <v/>
      </c>
      <c r="H741" s="775" t="str">
        <f>IF($A741="","",IF(NOT($A741=$A740),IFERROR(IF(INDEX('40-15 SCALE LABEL INFO'!K$2:K$65,MATCH($A741,'40-15 SCALE LABEL INFO'!$A$2:$A$65,0))="","",INDEX('40-15 SCALE LABEL INFO'!K$2:K$65,MATCH($A741,'40-15 SCALE LABEL INFO'!$A$2:$A$65,0))),"not found"),IF(H740="not found","not found",IF(H740="","","ditto"))))</f>
        <v/>
      </c>
    </row>
    <row r="742" spans="1:8" x14ac:dyDescent="0.25">
      <c r="A742" s="770"/>
      <c r="B742" s="770"/>
      <c r="C742" s="770"/>
      <c r="D742" s="770"/>
      <c r="E742" s="778"/>
      <c r="F742" s="781" t="str">
        <f>IF($A742="","",IF(NOT($A742=$A741),IFERROR(IF(INDEX('40-15 SCALE LABEL INFO'!I$2:I$65,MATCH($A742,'40-15 SCALE LABEL INFO'!$A$2:$A$65,0))="","",INDEX('40-15 SCALE LABEL INFO'!I$2:I$65,MATCH($A742,'40-15 SCALE LABEL INFO'!$A$2:$A$65,0))),"not found"),IF(F741="not found","not found",IF(F741="","","ditto"))))</f>
        <v/>
      </c>
      <c r="G742" s="782" t="str">
        <f>IF($A742="","",IF(NOT($A742=$A741),IFERROR(IF(INDEX('40-15 SCALE LABEL INFO'!J$2:J$65,MATCH($A742,'40-15 SCALE LABEL INFO'!$A$2:$A$65,0))="","",INDEX('40-15 SCALE LABEL INFO'!J$2:J$65,MATCH($A742,'40-15 SCALE LABEL INFO'!$A$2:$A$65,0))),"not found"),IF(G741="not found","not found",IF(G741="","","ditto"))))</f>
        <v/>
      </c>
      <c r="H742" s="775" t="str">
        <f>IF($A742="","",IF(NOT($A742=$A741),IFERROR(IF(INDEX('40-15 SCALE LABEL INFO'!K$2:K$65,MATCH($A742,'40-15 SCALE LABEL INFO'!$A$2:$A$65,0))="","",INDEX('40-15 SCALE LABEL INFO'!K$2:K$65,MATCH($A742,'40-15 SCALE LABEL INFO'!$A$2:$A$65,0))),"not found"),IF(H741="not found","not found",IF(H741="","","ditto"))))</f>
        <v/>
      </c>
    </row>
    <row r="743" spans="1:8" x14ac:dyDescent="0.25">
      <c r="A743" s="770"/>
      <c r="B743" s="770"/>
      <c r="C743" s="770"/>
      <c r="D743" s="770"/>
      <c r="E743" s="778"/>
      <c r="F743" s="781" t="str">
        <f>IF($A743="","",IF(NOT($A743=$A742),IFERROR(IF(INDEX('40-15 SCALE LABEL INFO'!I$2:I$65,MATCH($A743,'40-15 SCALE LABEL INFO'!$A$2:$A$65,0))="","",INDEX('40-15 SCALE LABEL INFO'!I$2:I$65,MATCH($A743,'40-15 SCALE LABEL INFO'!$A$2:$A$65,0))),"not found"),IF(F742="not found","not found",IF(F742="","","ditto"))))</f>
        <v/>
      </c>
      <c r="G743" s="782" t="str">
        <f>IF($A743="","",IF(NOT($A743=$A742),IFERROR(IF(INDEX('40-15 SCALE LABEL INFO'!J$2:J$65,MATCH($A743,'40-15 SCALE LABEL INFO'!$A$2:$A$65,0))="","",INDEX('40-15 SCALE LABEL INFO'!J$2:J$65,MATCH($A743,'40-15 SCALE LABEL INFO'!$A$2:$A$65,0))),"not found"),IF(G742="not found","not found",IF(G742="","","ditto"))))</f>
        <v/>
      </c>
      <c r="H743" s="775" t="str">
        <f>IF($A743="","",IF(NOT($A743=$A742),IFERROR(IF(INDEX('40-15 SCALE LABEL INFO'!K$2:K$65,MATCH($A743,'40-15 SCALE LABEL INFO'!$A$2:$A$65,0))="","",INDEX('40-15 SCALE LABEL INFO'!K$2:K$65,MATCH($A743,'40-15 SCALE LABEL INFO'!$A$2:$A$65,0))),"not found"),IF(H742="not found","not found",IF(H742="","","ditto"))))</f>
        <v/>
      </c>
    </row>
    <row r="744" spans="1:8" x14ac:dyDescent="0.25">
      <c r="A744" s="770"/>
      <c r="B744" s="770"/>
      <c r="C744" s="770"/>
      <c r="D744" s="770"/>
      <c r="E744" s="778"/>
      <c r="F744" s="781" t="str">
        <f>IF($A744="","",IF(NOT($A744=$A743),IFERROR(IF(INDEX('40-15 SCALE LABEL INFO'!I$2:I$65,MATCH($A744,'40-15 SCALE LABEL INFO'!$A$2:$A$65,0))="","",INDEX('40-15 SCALE LABEL INFO'!I$2:I$65,MATCH($A744,'40-15 SCALE LABEL INFO'!$A$2:$A$65,0))),"not found"),IF(F743="not found","not found",IF(F743="","","ditto"))))</f>
        <v/>
      </c>
      <c r="G744" s="782" t="str">
        <f>IF($A744="","",IF(NOT($A744=$A743),IFERROR(IF(INDEX('40-15 SCALE LABEL INFO'!J$2:J$65,MATCH($A744,'40-15 SCALE LABEL INFO'!$A$2:$A$65,0))="","",INDEX('40-15 SCALE LABEL INFO'!J$2:J$65,MATCH($A744,'40-15 SCALE LABEL INFO'!$A$2:$A$65,0))),"not found"),IF(G743="not found","not found",IF(G743="","","ditto"))))</f>
        <v/>
      </c>
      <c r="H744" s="775" t="str">
        <f>IF($A744="","",IF(NOT($A744=$A743),IFERROR(IF(INDEX('40-15 SCALE LABEL INFO'!K$2:K$65,MATCH($A744,'40-15 SCALE LABEL INFO'!$A$2:$A$65,0))="","",INDEX('40-15 SCALE LABEL INFO'!K$2:K$65,MATCH($A744,'40-15 SCALE LABEL INFO'!$A$2:$A$65,0))),"not found"),IF(H743="not found","not found",IF(H743="","","ditto"))))</f>
        <v/>
      </c>
    </row>
    <row r="745" spans="1:8" x14ac:dyDescent="0.25">
      <c r="A745" s="770"/>
      <c r="B745" s="770"/>
      <c r="C745" s="770"/>
      <c r="D745" s="770"/>
      <c r="E745" s="778"/>
      <c r="F745" s="781" t="str">
        <f>IF($A745="","",IF(NOT($A745=$A744),IFERROR(IF(INDEX('40-15 SCALE LABEL INFO'!I$2:I$65,MATCH($A745,'40-15 SCALE LABEL INFO'!$A$2:$A$65,0))="","",INDEX('40-15 SCALE LABEL INFO'!I$2:I$65,MATCH($A745,'40-15 SCALE LABEL INFO'!$A$2:$A$65,0))),"not found"),IF(F744="not found","not found",IF(F744="","","ditto"))))</f>
        <v/>
      </c>
      <c r="G745" s="782" t="str">
        <f>IF($A745="","",IF(NOT($A745=$A744),IFERROR(IF(INDEX('40-15 SCALE LABEL INFO'!J$2:J$65,MATCH($A745,'40-15 SCALE LABEL INFO'!$A$2:$A$65,0))="","",INDEX('40-15 SCALE LABEL INFO'!J$2:J$65,MATCH($A745,'40-15 SCALE LABEL INFO'!$A$2:$A$65,0))),"not found"),IF(G744="not found","not found",IF(G744="","","ditto"))))</f>
        <v/>
      </c>
      <c r="H745" s="775" t="str">
        <f>IF($A745="","",IF(NOT($A745=$A744),IFERROR(IF(INDEX('40-15 SCALE LABEL INFO'!K$2:K$65,MATCH($A745,'40-15 SCALE LABEL INFO'!$A$2:$A$65,0))="","",INDEX('40-15 SCALE LABEL INFO'!K$2:K$65,MATCH($A745,'40-15 SCALE LABEL INFO'!$A$2:$A$65,0))),"not found"),IF(H744="not found","not found",IF(H744="","","ditto"))))</f>
        <v/>
      </c>
    </row>
    <row r="746" spans="1:8" x14ac:dyDescent="0.25">
      <c r="A746" s="770"/>
      <c r="B746" s="770"/>
      <c r="C746" s="770"/>
      <c r="D746" s="770"/>
      <c r="E746" s="778"/>
      <c r="F746" s="781" t="str">
        <f>IF($A746="","",IF(NOT($A746=$A745),IFERROR(IF(INDEX('40-15 SCALE LABEL INFO'!I$2:I$65,MATCH($A746,'40-15 SCALE LABEL INFO'!$A$2:$A$65,0))="","",INDEX('40-15 SCALE LABEL INFO'!I$2:I$65,MATCH($A746,'40-15 SCALE LABEL INFO'!$A$2:$A$65,0))),"not found"),IF(F745="not found","not found",IF(F745="","","ditto"))))</f>
        <v/>
      </c>
      <c r="G746" s="782" t="str">
        <f>IF($A746="","",IF(NOT($A746=$A745),IFERROR(IF(INDEX('40-15 SCALE LABEL INFO'!J$2:J$65,MATCH($A746,'40-15 SCALE LABEL INFO'!$A$2:$A$65,0))="","",INDEX('40-15 SCALE LABEL INFO'!J$2:J$65,MATCH($A746,'40-15 SCALE LABEL INFO'!$A$2:$A$65,0))),"not found"),IF(G745="not found","not found",IF(G745="","","ditto"))))</f>
        <v/>
      </c>
      <c r="H746" s="775" t="str">
        <f>IF($A746="","",IF(NOT($A746=$A745),IFERROR(IF(INDEX('40-15 SCALE LABEL INFO'!K$2:K$65,MATCH($A746,'40-15 SCALE LABEL INFO'!$A$2:$A$65,0))="","",INDEX('40-15 SCALE LABEL INFO'!K$2:K$65,MATCH($A746,'40-15 SCALE LABEL INFO'!$A$2:$A$65,0))),"not found"),IF(H745="not found","not found",IF(H745="","","ditto"))))</f>
        <v/>
      </c>
    </row>
    <row r="747" spans="1:8" x14ac:dyDescent="0.25">
      <c r="A747" s="770"/>
      <c r="B747" s="770"/>
      <c r="C747" s="770"/>
      <c r="D747" s="770"/>
      <c r="E747" s="778"/>
      <c r="F747" s="781" t="str">
        <f>IF($A747="","",IF(NOT($A747=$A746),IFERROR(IF(INDEX('40-15 SCALE LABEL INFO'!I$2:I$65,MATCH($A747,'40-15 SCALE LABEL INFO'!$A$2:$A$65,0))="","",INDEX('40-15 SCALE LABEL INFO'!I$2:I$65,MATCH($A747,'40-15 SCALE LABEL INFO'!$A$2:$A$65,0))),"not found"),IF(F746="not found","not found",IF(F746="","","ditto"))))</f>
        <v/>
      </c>
      <c r="G747" s="782" t="str">
        <f>IF($A747="","",IF(NOT($A747=$A746),IFERROR(IF(INDEX('40-15 SCALE LABEL INFO'!J$2:J$65,MATCH($A747,'40-15 SCALE LABEL INFO'!$A$2:$A$65,0))="","",INDEX('40-15 SCALE LABEL INFO'!J$2:J$65,MATCH($A747,'40-15 SCALE LABEL INFO'!$A$2:$A$65,0))),"not found"),IF(G746="not found","not found",IF(G746="","","ditto"))))</f>
        <v/>
      </c>
      <c r="H747" s="775" t="str">
        <f>IF($A747="","",IF(NOT($A747=$A746),IFERROR(IF(INDEX('40-15 SCALE LABEL INFO'!K$2:K$65,MATCH($A747,'40-15 SCALE LABEL INFO'!$A$2:$A$65,0))="","",INDEX('40-15 SCALE LABEL INFO'!K$2:K$65,MATCH($A747,'40-15 SCALE LABEL INFO'!$A$2:$A$65,0))),"not found"),IF(H746="not found","not found",IF(H746="","","ditto"))))</f>
        <v/>
      </c>
    </row>
    <row r="748" spans="1:8" x14ac:dyDescent="0.25">
      <c r="A748" s="770"/>
      <c r="B748" s="770"/>
      <c r="C748" s="770"/>
      <c r="D748" s="770"/>
      <c r="E748" s="778"/>
      <c r="F748" s="781" t="str">
        <f>IF($A748="","",IF(NOT($A748=$A747),IFERROR(IF(INDEX('40-15 SCALE LABEL INFO'!I$2:I$65,MATCH($A748,'40-15 SCALE LABEL INFO'!$A$2:$A$65,0))="","",INDEX('40-15 SCALE LABEL INFO'!I$2:I$65,MATCH($A748,'40-15 SCALE LABEL INFO'!$A$2:$A$65,0))),"not found"),IF(F747="not found","not found",IF(F747="","","ditto"))))</f>
        <v/>
      </c>
      <c r="G748" s="782" t="str">
        <f>IF($A748="","",IF(NOT($A748=$A747),IFERROR(IF(INDEX('40-15 SCALE LABEL INFO'!J$2:J$65,MATCH($A748,'40-15 SCALE LABEL INFO'!$A$2:$A$65,0))="","",INDEX('40-15 SCALE LABEL INFO'!J$2:J$65,MATCH($A748,'40-15 SCALE LABEL INFO'!$A$2:$A$65,0))),"not found"),IF(G747="not found","not found",IF(G747="","","ditto"))))</f>
        <v/>
      </c>
      <c r="H748" s="775" t="str">
        <f>IF($A748="","",IF(NOT($A748=$A747),IFERROR(IF(INDEX('40-15 SCALE LABEL INFO'!K$2:K$65,MATCH($A748,'40-15 SCALE LABEL INFO'!$A$2:$A$65,0))="","",INDEX('40-15 SCALE LABEL INFO'!K$2:K$65,MATCH($A748,'40-15 SCALE LABEL INFO'!$A$2:$A$65,0))),"not found"),IF(H747="not found","not found",IF(H747="","","ditto"))))</f>
        <v/>
      </c>
    </row>
    <row r="749" spans="1:8" x14ac:dyDescent="0.25">
      <c r="A749" s="770"/>
      <c r="B749" s="770"/>
      <c r="C749" s="770"/>
      <c r="D749" s="770"/>
      <c r="E749" s="778"/>
      <c r="F749" s="781" t="str">
        <f>IF($A749="","",IF(NOT($A749=$A748),IFERROR(IF(INDEX('40-15 SCALE LABEL INFO'!I$2:I$65,MATCH($A749,'40-15 SCALE LABEL INFO'!$A$2:$A$65,0))="","",INDEX('40-15 SCALE LABEL INFO'!I$2:I$65,MATCH($A749,'40-15 SCALE LABEL INFO'!$A$2:$A$65,0))),"not found"),IF(F748="not found","not found",IF(F748="","","ditto"))))</f>
        <v/>
      </c>
      <c r="G749" s="782" t="str">
        <f>IF($A749="","",IF(NOT($A749=$A748),IFERROR(IF(INDEX('40-15 SCALE LABEL INFO'!J$2:J$65,MATCH($A749,'40-15 SCALE LABEL INFO'!$A$2:$A$65,0))="","",INDEX('40-15 SCALE LABEL INFO'!J$2:J$65,MATCH($A749,'40-15 SCALE LABEL INFO'!$A$2:$A$65,0))),"not found"),IF(G748="not found","not found",IF(G748="","","ditto"))))</f>
        <v/>
      </c>
      <c r="H749" s="775" t="str">
        <f>IF($A749="","",IF(NOT($A749=$A748),IFERROR(IF(INDEX('40-15 SCALE LABEL INFO'!K$2:K$65,MATCH($A749,'40-15 SCALE LABEL INFO'!$A$2:$A$65,0))="","",INDEX('40-15 SCALE LABEL INFO'!K$2:K$65,MATCH($A749,'40-15 SCALE LABEL INFO'!$A$2:$A$65,0))),"not found"),IF(H748="not found","not found",IF(H748="","","ditto"))))</f>
        <v/>
      </c>
    </row>
    <row r="750" spans="1:8" x14ac:dyDescent="0.25">
      <c r="A750" s="770"/>
      <c r="B750" s="770"/>
      <c r="C750" s="770"/>
      <c r="D750" s="770"/>
      <c r="E750" s="778"/>
      <c r="F750" s="781" t="str">
        <f>IF($A750="","",IF(NOT($A750=$A749),IFERROR(IF(INDEX('40-15 SCALE LABEL INFO'!I$2:I$65,MATCH($A750,'40-15 SCALE LABEL INFO'!$A$2:$A$65,0))="","",INDEX('40-15 SCALE LABEL INFO'!I$2:I$65,MATCH($A750,'40-15 SCALE LABEL INFO'!$A$2:$A$65,0))),"not found"),IF(F749="not found","not found",IF(F749="","","ditto"))))</f>
        <v/>
      </c>
      <c r="G750" s="782" t="str">
        <f>IF($A750="","",IF(NOT($A750=$A749),IFERROR(IF(INDEX('40-15 SCALE LABEL INFO'!J$2:J$65,MATCH($A750,'40-15 SCALE LABEL INFO'!$A$2:$A$65,0))="","",INDEX('40-15 SCALE LABEL INFO'!J$2:J$65,MATCH($A750,'40-15 SCALE LABEL INFO'!$A$2:$A$65,0))),"not found"),IF(G749="not found","not found",IF(G749="","","ditto"))))</f>
        <v/>
      </c>
      <c r="H750" s="775" t="str">
        <f>IF($A750="","",IF(NOT($A750=$A749),IFERROR(IF(INDEX('40-15 SCALE LABEL INFO'!K$2:K$65,MATCH($A750,'40-15 SCALE LABEL INFO'!$A$2:$A$65,0))="","",INDEX('40-15 SCALE LABEL INFO'!K$2:K$65,MATCH($A750,'40-15 SCALE LABEL INFO'!$A$2:$A$65,0))),"not found"),IF(H749="not found","not found",IF(H749="","","ditto"))))</f>
        <v/>
      </c>
    </row>
    <row r="751" spans="1:8" x14ac:dyDescent="0.25">
      <c r="A751" s="770"/>
      <c r="B751" s="770"/>
      <c r="C751" s="770"/>
      <c r="D751" s="770"/>
      <c r="E751" s="778"/>
      <c r="F751" s="781" t="str">
        <f>IF($A751="","",IF(NOT($A751=$A750),IFERROR(IF(INDEX('40-15 SCALE LABEL INFO'!I$2:I$65,MATCH($A751,'40-15 SCALE LABEL INFO'!$A$2:$A$65,0))="","",INDEX('40-15 SCALE LABEL INFO'!I$2:I$65,MATCH($A751,'40-15 SCALE LABEL INFO'!$A$2:$A$65,0))),"not found"),IF(F750="not found","not found",IF(F750="","","ditto"))))</f>
        <v/>
      </c>
      <c r="G751" s="782" t="str">
        <f>IF($A751="","",IF(NOT($A751=$A750),IFERROR(IF(INDEX('40-15 SCALE LABEL INFO'!J$2:J$65,MATCH($A751,'40-15 SCALE LABEL INFO'!$A$2:$A$65,0))="","",INDEX('40-15 SCALE LABEL INFO'!J$2:J$65,MATCH($A751,'40-15 SCALE LABEL INFO'!$A$2:$A$65,0))),"not found"),IF(G750="not found","not found",IF(G750="","","ditto"))))</f>
        <v/>
      </c>
      <c r="H751" s="775" t="str">
        <f>IF($A751="","",IF(NOT($A751=$A750),IFERROR(IF(INDEX('40-15 SCALE LABEL INFO'!K$2:K$65,MATCH($A751,'40-15 SCALE LABEL INFO'!$A$2:$A$65,0))="","",INDEX('40-15 SCALE LABEL INFO'!K$2:K$65,MATCH($A751,'40-15 SCALE LABEL INFO'!$A$2:$A$65,0))),"not found"),IF(H750="not found","not found",IF(H750="","","ditto"))))</f>
        <v/>
      </c>
    </row>
    <row r="752" spans="1:8" x14ac:dyDescent="0.25">
      <c r="A752" s="770"/>
      <c r="B752" s="770"/>
      <c r="C752" s="770"/>
      <c r="D752" s="770"/>
      <c r="E752" s="778"/>
      <c r="F752" s="781" t="str">
        <f>IF($A752="","",IF(NOT($A752=$A751),IFERROR(IF(INDEX('40-15 SCALE LABEL INFO'!I$2:I$65,MATCH($A752,'40-15 SCALE LABEL INFO'!$A$2:$A$65,0))="","",INDEX('40-15 SCALE LABEL INFO'!I$2:I$65,MATCH($A752,'40-15 SCALE LABEL INFO'!$A$2:$A$65,0))),"not found"),IF(F751="not found","not found",IF(F751="","","ditto"))))</f>
        <v/>
      </c>
      <c r="G752" s="782" t="str">
        <f>IF($A752="","",IF(NOT($A752=$A751),IFERROR(IF(INDEX('40-15 SCALE LABEL INFO'!J$2:J$65,MATCH($A752,'40-15 SCALE LABEL INFO'!$A$2:$A$65,0))="","",INDEX('40-15 SCALE LABEL INFO'!J$2:J$65,MATCH($A752,'40-15 SCALE LABEL INFO'!$A$2:$A$65,0))),"not found"),IF(G751="not found","not found",IF(G751="","","ditto"))))</f>
        <v/>
      </c>
      <c r="H752" s="775" t="str">
        <f>IF($A752="","",IF(NOT($A752=$A751),IFERROR(IF(INDEX('40-15 SCALE LABEL INFO'!K$2:K$65,MATCH($A752,'40-15 SCALE LABEL INFO'!$A$2:$A$65,0))="","",INDEX('40-15 SCALE LABEL INFO'!K$2:K$65,MATCH($A752,'40-15 SCALE LABEL INFO'!$A$2:$A$65,0))),"not found"),IF(H751="not found","not found",IF(H751="","","ditto"))))</f>
        <v/>
      </c>
    </row>
    <row r="753" spans="1:8" x14ac:dyDescent="0.25">
      <c r="A753" s="770"/>
      <c r="B753" s="770"/>
      <c r="C753" s="770"/>
      <c r="D753" s="770"/>
      <c r="E753" s="778"/>
      <c r="F753" s="781" t="str">
        <f>IF($A753="","",IF(NOT($A753=$A752),IFERROR(IF(INDEX('40-15 SCALE LABEL INFO'!I$2:I$65,MATCH($A753,'40-15 SCALE LABEL INFO'!$A$2:$A$65,0))="","",INDEX('40-15 SCALE LABEL INFO'!I$2:I$65,MATCH($A753,'40-15 SCALE LABEL INFO'!$A$2:$A$65,0))),"not found"),IF(F752="not found","not found",IF(F752="","","ditto"))))</f>
        <v/>
      </c>
      <c r="G753" s="782" t="str">
        <f>IF($A753="","",IF(NOT($A753=$A752),IFERROR(IF(INDEX('40-15 SCALE LABEL INFO'!J$2:J$65,MATCH($A753,'40-15 SCALE LABEL INFO'!$A$2:$A$65,0))="","",INDEX('40-15 SCALE LABEL INFO'!J$2:J$65,MATCH($A753,'40-15 SCALE LABEL INFO'!$A$2:$A$65,0))),"not found"),IF(G752="not found","not found",IF(G752="","","ditto"))))</f>
        <v/>
      </c>
      <c r="H753" s="775" t="str">
        <f>IF($A753="","",IF(NOT($A753=$A752),IFERROR(IF(INDEX('40-15 SCALE LABEL INFO'!K$2:K$65,MATCH($A753,'40-15 SCALE LABEL INFO'!$A$2:$A$65,0))="","",INDEX('40-15 SCALE LABEL INFO'!K$2:K$65,MATCH($A753,'40-15 SCALE LABEL INFO'!$A$2:$A$65,0))),"not found"),IF(H752="not found","not found",IF(H752="","","ditto"))))</f>
        <v/>
      </c>
    </row>
    <row r="754" spans="1:8" x14ac:dyDescent="0.25">
      <c r="A754" s="770"/>
      <c r="B754" s="770"/>
      <c r="C754" s="770"/>
      <c r="D754" s="770"/>
      <c r="E754" s="778"/>
      <c r="F754" s="781" t="str">
        <f>IF($A754="","",IF(NOT($A754=$A753),IFERROR(IF(INDEX('40-15 SCALE LABEL INFO'!I$2:I$65,MATCH($A754,'40-15 SCALE LABEL INFO'!$A$2:$A$65,0))="","",INDEX('40-15 SCALE LABEL INFO'!I$2:I$65,MATCH($A754,'40-15 SCALE LABEL INFO'!$A$2:$A$65,0))),"not found"),IF(F753="not found","not found",IF(F753="","","ditto"))))</f>
        <v/>
      </c>
      <c r="G754" s="782" t="str">
        <f>IF($A754="","",IF(NOT($A754=$A753),IFERROR(IF(INDEX('40-15 SCALE LABEL INFO'!J$2:J$65,MATCH($A754,'40-15 SCALE LABEL INFO'!$A$2:$A$65,0))="","",INDEX('40-15 SCALE LABEL INFO'!J$2:J$65,MATCH($A754,'40-15 SCALE LABEL INFO'!$A$2:$A$65,0))),"not found"),IF(G753="not found","not found",IF(G753="","","ditto"))))</f>
        <v/>
      </c>
      <c r="H754" s="775" t="str">
        <f>IF($A754="","",IF(NOT($A754=$A753),IFERROR(IF(INDEX('40-15 SCALE LABEL INFO'!K$2:K$65,MATCH($A754,'40-15 SCALE LABEL INFO'!$A$2:$A$65,0))="","",INDEX('40-15 SCALE LABEL INFO'!K$2:K$65,MATCH($A754,'40-15 SCALE LABEL INFO'!$A$2:$A$65,0))),"not found"),IF(H753="not found","not found",IF(H753="","","ditto"))))</f>
        <v/>
      </c>
    </row>
    <row r="755" spans="1:8" x14ac:dyDescent="0.25">
      <c r="A755" s="770"/>
      <c r="B755" s="770"/>
      <c r="C755" s="770"/>
      <c r="D755" s="770"/>
      <c r="E755" s="778"/>
      <c r="F755" s="781" t="str">
        <f>IF($A755="","",IF(NOT($A755=$A754),IFERROR(IF(INDEX('40-15 SCALE LABEL INFO'!I$2:I$65,MATCH($A755,'40-15 SCALE LABEL INFO'!$A$2:$A$65,0))="","",INDEX('40-15 SCALE LABEL INFO'!I$2:I$65,MATCH($A755,'40-15 SCALE LABEL INFO'!$A$2:$A$65,0))),"not found"),IF(F754="not found","not found",IF(F754="","","ditto"))))</f>
        <v/>
      </c>
      <c r="G755" s="782" t="str">
        <f>IF($A755="","",IF(NOT($A755=$A754),IFERROR(IF(INDEX('40-15 SCALE LABEL INFO'!J$2:J$65,MATCH($A755,'40-15 SCALE LABEL INFO'!$A$2:$A$65,0))="","",INDEX('40-15 SCALE LABEL INFO'!J$2:J$65,MATCH($A755,'40-15 SCALE LABEL INFO'!$A$2:$A$65,0))),"not found"),IF(G754="not found","not found",IF(G754="","","ditto"))))</f>
        <v/>
      </c>
      <c r="H755" s="775" t="str">
        <f>IF($A755="","",IF(NOT($A755=$A754),IFERROR(IF(INDEX('40-15 SCALE LABEL INFO'!K$2:K$65,MATCH($A755,'40-15 SCALE LABEL INFO'!$A$2:$A$65,0))="","",INDEX('40-15 SCALE LABEL INFO'!K$2:K$65,MATCH($A755,'40-15 SCALE LABEL INFO'!$A$2:$A$65,0))),"not found"),IF(H754="not found","not found",IF(H754="","","ditto"))))</f>
        <v/>
      </c>
    </row>
    <row r="756" spans="1:8" x14ac:dyDescent="0.25">
      <c r="A756" s="770"/>
      <c r="B756" s="770"/>
      <c r="C756" s="770"/>
      <c r="D756" s="770"/>
      <c r="E756" s="778"/>
      <c r="F756" s="781" t="str">
        <f>IF($A756="","",IF(NOT($A756=$A755),IFERROR(IF(INDEX('40-15 SCALE LABEL INFO'!I$2:I$65,MATCH($A756,'40-15 SCALE LABEL INFO'!$A$2:$A$65,0))="","",INDEX('40-15 SCALE LABEL INFO'!I$2:I$65,MATCH($A756,'40-15 SCALE LABEL INFO'!$A$2:$A$65,0))),"not found"),IF(F755="not found","not found",IF(F755="","","ditto"))))</f>
        <v/>
      </c>
      <c r="G756" s="782" t="str">
        <f>IF($A756="","",IF(NOT($A756=$A755),IFERROR(IF(INDEX('40-15 SCALE LABEL INFO'!J$2:J$65,MATCH($A756,'40-15 SCALE LABEL INFO'!$A$2:$A$65,0))="","",INDEX('40-15 SCALE LABEL INFO'!J$2:J$65,MATCH($A756,'40-15 SCALE LABEL INFO'!$A$2:$A$65,0))),"not found"),IF(G755="not found","not found",IF(G755="","","ditto"))))</f>
        <v/>
      </c>
      <c r="H756" s="775" t="str">
        <f>IF($A756="","",IF(NOT($A756=$A755),IFERROR(IF(INDEX('40-15 SCALE LABEL INFO'!K$2:K$65,MATCH($A756,'40-15 SCALE LABEL INFO'!$A$2:$A$65,0))="","",INDEX('40-15 SCALE LABEL INFO'!K$2:K$65,MATCH($A756,'40-15 SCALE LABEL INFO'!$A$2:$A$65,0))),"not found"),IF(H755="not found","not found",IF(H755="","","ditto"))))</f>
        <v/>
      </c>
    </row>
    <row r="757" spans="1:8" x14ac:dyDescent="0.25">
      <c r="A757" s="770"/>
      <c r="B757" s="770"/>
      <c r="C757" s="770"/>
      <c r="D757" s="770"/>
      <c r="E757" s="778"/>
      <c r="F757" s="781" t="str">
        <f>IF($A757="","",IF(NOT($A757=$A756),IFERROR(IF(INDEX('40-15 SCALE LABEL INFO'!I$2:I$65,MATCH($A757,'40-15 SCALE LABEL INFO'!$A$2:$A$65,0))="","",INDEX('40-15 SCALE LABEL INFO'!I$2:I$65,MATCH($A757,'40-15 SCALE LABEL INFO'!$A$2:$A$65,0))),"not found"),IF(F756="not found","not found",IF(F756="","","ditto"))))</f>
        <v/>
      </c>
      <c r="G757" s="782" t="str">
        <f>IF($A757="","",IF(NOT($A757=$A756),IFERROR(IF(INDEX('40-15 SCALE LABEL INFO'!J$2:J$65,MATCH($A757,'40-15 SCALE LABEL INFO'!$A$2:$A$65,0))="","",INDEX('40-15 SCALE LABEL INFO'!J$2:J$65,MATCH($A757,'40-15 SCALE LABEL INFO'!$A$2:$A$65,0))),"not found"),IF(G756="not found","not found",IF(G756="","","ditto"))))</f>
        <v/>
      </c>
      <c r="H757" s="775" t="str">
        <f>IF($A757="","",IF(NOT($A757=$A756),IFERROR(IF(INDEX('40-15 SCALE LABEL INFO'!K$2:K$65,MATCH($A757,'40-15 SCALE LABEL INFO'!$A$2:$A$65,0))="","",INDEX('40-15 SCALE LABEL INFO'!K$2:K$65,MATCH($A757,'40-15 SCALE LABEL INFO'!$A$2:$A$65,0))),"not found"),IF(H756="not found","not found",IF(H756="","","ditto"))))</f>
        <v/>
      </c>
    </row>
    <row r="758" spans="1:8" x14ac:dyDescent="0.25">
      <c r="A758" s="770"/>
      <c r="B758" s="770"/>
      <c r="C758" s="770"/>
      <c r="D758" s="770"/>
      <c r="E758" s="778"/>
      <c r="F758" s="781" t="str">
        <f>IF($A758="","",IF(NOT($A758=$A757),IFERROR(IF(INDEX('40-15 SCALE LABEL INFO'!I$2:I$65,MATCH($A758,'40-15 SCALE LABEL INFO'!$A$2:$A$65,0))="","",INDEX('40-15 SCALE LABEL INFO'!I$2:I$65,MATCH($A758,'40-15 SCALE LABEL INFO'!$A$2:$A$65,0))),"not found"),IF(F757="not found","not found",IF(F757="","","ditto"))))</f>
        <v/>
      </c>
      <c r="G758" s="782" t="str">
        <f>IF($A758="","",IF(NOT($A758=$A757),IFERROR(IF(INDEX('40-15 SCALE LABEL INFO'!J$2:J$65,MATCH($A758,'40-15 SCALE LABEL INFO'!$A$2:$A$65,0))="","",INDEX('40-15 SCALE LABEL INFO'!J$2:J$65,MATCH($A758,'40-15 SCALE LABEL INFO'!$A$2:$A$65,0))),"not found"),IF(G757="not found","not found",IF(G757="","","ditto"))))</f>
        <v/>
      </c>
      <c r="H758" s="775" t="str">
        <f>IF($A758="","",IF(NOT($A758=$A757),IFERROR(IF(INDEX('40-15 SCALE LABEL INFO'!K$2:K$65,MATCH($A758,'40-15 SCALE LABEL INFO'!$A$2:$A$65,0))="","",INDEX('40-15 SCALE LABEL INFO'!K$2:K$65,MATCH($A758,'40-15 SCALE LABEL INFO'!$A$2:$A$65,0))),"not found"),IF(H757="not found","not found",IF(H757="","","ditto"))))</f>
        <v/>
      </c>
    </row>
    <row r="759" spans="1:8" x14ac:dyDescent="0.25">
      <c r="A759" s="770"/>
      <c r="B759" s="770"/>
      <c r="C759" s="770"/>
      <c r="D759" s="770"/>
      <c r="E759" s="778"/>
      <c r="F759" s="781" t="str">
        <f>IF($A759="","",IF(NOT($A759=$A758),IFERROR(IF(INDEX('40-15 SCALE LABEL INFO'!I$2:I$65,MATCH($A759,'40-15 SCALE LABEL INFO'!$A$2:$A$65,0))="","",INDEX('40-15 SCALE LABEL INFO'!I$2:I$65,MATCH($A759,'40-15 SCALE LABEL INFO'!$A$2:$A$65,0))),"not found"),IF(F758="not found","not found",IF(F758="","","ditto"))))</f>
        <v/>
      </c>
      <c r="G759" s="782" t="str">
        <f>IF($A759="","",IF(NOT($A759=$A758),IFERROR(IF(INDEX('40-15 SCALE LABEL INFO'!J$2:J$65,MATCH($A759,'40-15 SCALE LABEL INFO'!$A$2:$A$65,0))="","",INDEX('40-15 SCALE LABEL INFO'!J$2:J$65,MATCH($A759,'40-15 SCALE LABEL INFO'!$A$2:$A$65,0))),"not found"),IF(G758="not found","not found",IF(G758="","","ditto"))))</f>
        <v/>
      </c>
      <c r="H759" s="775" t="str">
        <f>IF($A759="","",IF(NOT($A759=$A758),IFERROR(IF(INDEX('40-15 SCALE LABEL INFO'!K$2:K$65,MATCH($A759,'40-15 SCALE LABEL INFO'!$A$2:$A$65,0))="","",INDEX('40-15 SCALE LABEL INFO'!K$2:K$65,MATCH($A759,'40-15 SCALE LABEL INFO'!$A$2:$A$65,0))),"not found"),IF(H758="not found","not found",IF(H758="","","ditto"))))</f>
        <v/>
      </c>
    </row>
    <row r="760" spans="1:8" x14ac:dyDescent="0.25">
      <c r="A760" s="770"/>
      <c r="B760" s="770"/>
      <c r="C760" s="770"/>
      <c r="D760" s="770"/>
      <c r="E760" s="778"/>
      <c r="F760" s="781" t="str">
        <f>IF($A760="","",IF(NOT($A760=$A759),IFERROR(IF(INDEX('40-15 SCALE LABEL INFO'!I$2:I$65,MATCH($A760,'40-15 SCALE LABEL INFO'!$A$2:$A$65,0))="","",INDEX('40-15 SCALE LABEL INFO'!I$2:I$65,MATCH($A760,'40-15 SCALE LABEL INFO'!$A$2:$A$65,0))),"not found"),IF(F759="not found","not found",IF(F759="","","ditto"))))</f>
        <v/>
      </c>
      <c r="G760" s="782" t="str">
        <f>IF($A760="","",IF(NOT($A760=$A759),IFERROR(IF(INDEX('40-15 SCALE LABEL INFO'!J$2:J$65,MATCH($A760,'40-15 SCALE LABEL INFO'!$A$2:$A$65,0))="","",INDEX('40-15 SCALE LABEL INFO'!J$2:J$65,MATCH($A760,'40-15 SCALE LABEL INFO'!$A$2:$A$65,0))),"not found"),IF(G759="not found","not found",IF(G759="","","ditto"))))</f>
        <v/>
      </c>
      <c r="H760" s="775" t="str">
        <f>IF($A760="","",IF(NOT($A760=$A759),IFERROR(IF(INDEX('40-15 SCALE LABEL INFO'!K$2:K$65,MATCH($A760,'40-15 SCALE LABEL INFO'!$A$2:$A$65,0))="","",INDEX('40-15 SCALE LABEL INFO'!K$2:K$65,MATCH($A760,'40-15 SCALE LABEL INFO'!$A$2:$A$65,0))),"not found"),IF(H759="not found","not found",IF(H759="","","ditto"))))</f>
        <v/>
      </c>
    </row>
    <row r="761" spans="1:8" x14ac:dyDescent="0.25">
      <c r="A761" s="770"/>
      <c r="B761" s="770"/>
      <c r="C761" s="770"/>
      <c r="D761" s="770"/>
      <c r="E761" s="778"/>
      <c r="F761" s="781" t="str">
        <f>IF($A761="","",IF(NOT($A761=$A760),IFERROR(IF(INDEX('40-15 SCALE LABEL INFO'!I$2:I$65,MATCH($A761,'40-15 SCALE LABEL INFO'!$A$2:$A$65,0))="","",INDEX('40-15 SCALE LABEL INFO'!I$2:I$65,MATCH($A761,'40-15 SCALE LABEL INFO'!$A$2:$A$65,0))),"not found"),IF(F760="not found","not found",IF(F760="","","ditto"))))</f>
        <v/>
      </c>
      <c r="G761" s="782" t="str">
        <f>IF($A761="","",IF(NOT($A761=$A760),IFERROR(IF(INDEX('40-15 SCALE LABEL INFO'!J$2:J$65,MATCH($A761,'40-15 SCALE LABEL INFO'!$A$2:$A$65,0))="","",INDEX('40-15 SCALE LABEL INFO'!J$2:J$65,MATCH($A761,'40-15 SCALE LABEL INFO'!$A$2:$A$65,0))),"not found"),IF(G760="not found","not found",IF(G760="","","ditto"))))</f>
        <v/>
      </c>
      <c r="H761" s="775" t="str">
        <f>IF($A761="","",IF(NOT($A761=$A760),IFERROR(IF(INDEX('40-15 SCALE LABEL INFO'!K$2:K$65,MATCH($A761,'40-15 SCALE LABEL INFO'!$A$2:$A$65,0))="","",INDEX('40-15 SCALE LABEL INFO'!K$2:K$65,MATCH($A761,'40-15 SCALE LABEL INFO'!$A$2:$A$65,0))),"not found"),IF(H760="not found","not found",IF(H760="","","ditto"))))</f>
        <v/>
      </c>
    </row>
    <row r="762" spans="1:8" x14ac:dyDescent="0.25">
      <c r="A762" s="770"/>
      <c r="B762" s="770"/>
      <c r="C762" s="770"/>
      <c r="D762" s="770"/>
      <c r="E762" s="778"/>
      <c r="F762" s="781" t="str">
        <f>IF($A762="","",IF(NOT($A762=$A761),IFERROR(IF(INDEX('40-15 SCALE LABEL INFO'!I$2:I$65,MATCH($A762,'40-15 SCALE LABEL INFO'!$A$2:$A$65,0))="","",INDEX('40-15 SCALE LABEL INFO'!I$2:I$65,MATCH($A762,'40-15 SCALE LABEL INFO'!$A$2:$A$65,0))),"not found"),IF(F761="not found","not found",IF(F761="","","ditto"))))</f>
        <v/>
      </c>
      <c r="G762" s="782" t="str">
        <f>IF($A762="","",IF(NOT($A762=$A761),IFERROR(IF(INDEX('40-15 SCALE LABEL INFO'!J$2:J$65,MATCH($A762,'40-15 SCALE LABEL INFO'!$A$2:$A$65,0))="","",INDEX('40-15 SCALE LABEL INFO'!J$2:J$65,MATCH($A762,'40-15 SCALE LABEL INFO'!$A$2:$A$65,0))),"not found"),IF(G761="not found","not found",IF(G761="","","ditto"))))</f>
        <v/>
      </c>
      <c r="H762" s="775" t="str">
        <f>IF($A762="","",IF(NOT($A762=$A761),IFERROR(IF(INDEX('40-15 SCALE LABEL INFO'!K$2:K$65,MATCH($A762,'40-15 SCALE LABEL INFO'!$A$2:$A$65,0))="","",INDEX('40-15 SCALE LABEL INFO'!K$2:K$65,MATCH($A762,'40-15 SCALE LABEL INFO'!$A$2:$A$65,0))),"not found"),IF(H761="not found","not found",IF(H761="","","ditto"))))</f>
        <v/>
      </c>
    </row>
    <row r="763" spans="1:8" x14ac:dyDescent="0.25">
      <c r="A763" s="770"/>
      <c r="B763" s="770"/>
      <c r="C763" s="770"/>
      <c r="D763" s="770"/>
      <c r="E763" s="778"/>
      <c r="F763" s="781" t="str">
        <f>IF($A763="","",IF(NOT($A763=$A762),IFERROR(IF(INDEX('40-15 SCALE LABEL INFO'!I$2:I$65,MATCH($A763,'40-15 SCALE LABEL INFO'!$A$2:$A$65,0))="","",INDEX('40-15 SCALE LABEL INFO'!I$2:I$65,MATCH($A763,'40-15 SCALE LABEL INFO'!$A$2:$A$65,0))),"not found"),IF(F762="not found","not found",IF(F762="","","ditto"))))</f>
        <v/>
      </c>
      <c r="G763" s="782" t="str">
        <f>IF($A763="","",IF(NOT($A763=$A762),IFERROR(IF(INDEX('40-15 SCALE LABEL INFO'!J$2:J$65,MATCH($A763,'40-15 SCALE LABEL INFO'!$A$2:$A$65,0))="","",INDEX('40-15 SCALE LABEL INFO'!J$2:J$65,MATCH($A763,'40-15 SCALE LABEL INFO'!$A$2:$A$65,0))),"not found"),IF(G762="not found","not found",IF(G762="","","ditto"))))</f>
        <v/>
      </c>
      <c r="H763" s="775" t="str">
        <f>IF($A763="","",IF(NOT($A763=$A762),IFERROR(IF(INDEX('40-15 SCALE LABEL INFO'!K$2:K$65,MATCH($A763,'40-15 SCALE LABEL INFO'!$A$2:$A$65,0))="","",INDEX('40-15 SCALE LABEL INFO'!K$2:K$65,MATCH($A763,'40-15 SCALE LABEL INFO'!$A$2:$A$65,0))),"not found"),IF(H762="not found","not found",IF(H762="","","ditto"))))</f>
        <v/>
      </c>
    </row>
    <row r="764" spans="1:8" x14ac:dyDescent="0.25">
      <c r="A764" s="770"/>
      <c r="B764" s="770"/>
      <c r="C764" s="770"/>
      <c r="D764" s="770"/>
      <c r="E764" s="778"/>
      <c r="F764" s="781" t="str">
        <f>IF($A764="","",IF(NOT($A764=$A763),IFERROR(IF(INDEX('40-15 SCALE LABEL INFO'!I$2:I$65,MATCH($A764,'40-15 SCALE LABEL INFO'!$A$2:$A$65,0))="","",INDEX('40-15 SCALE LABEL INFO'!I$2:I$65,MATCH($A764,'40-15 SCALE LABEL INFO'!$A$2:$A$65,0))),"not found"),IF(F763="not found","not found",IF(F763="","","ditto"))))</f>
        <v/>
      </c>
      <c r="G764" s="782" t="str">
        <f>IF($A764="","",IF(NOT($A764=$A763),IFERROR(IF(INDEX('40-15 SCALE LABEL INFO'!J$2:J$65,MATCH($A764,'40-15 SCALE LABEL INFO'!$A$2:$A$65,0))="","",INDEX('40-15 SCALE LABEL INFO'!J$2:J$65,MATCH($A764,'40-15 SCALE LABEL INFO'!$A$2:$A$65,0))),"not found"),IF(G763="not found","not found",IF(G763="","","ditto"))))</f>
        <v/>
      </c>
      <c r="H764" s="775" t="str">
        <f>IF($A764="","",IF(NOT($A764=$A763),IFERROR(IF(INDEX('40-15 SCALE LABEL INFO'!K$2:K$65,MATCH($A764,'40-15 SCALE LABEL INFO'!$A$2:$A$65,0))="","",INDEX('40-15 SCALE LABEL INFO'!K$2:K$65,MATCH($A764,'40-15 SCALE LABEL INFO'!$A$2:$A$65,0))),"not found"),IF(H763="not found","not found",IF(H763="","","ditto"))))</f>
        <v/>
      </c>
    </row>
    <row r="765" spans="1:8" x14ac:dyDescent="0.25">
      <c r="A765" s="770"/>
      <c r="B765" s="770"/>
      <c r="C765" s="770"/>
      <c r="D765" s="770"/>
      <c r="E765" s="778"/>
      <c r="F765" s="781" t="str">
        <f>IF($A765="","",IF(NOT($A765=$A764),IFERROR(IF(INDEX('40-15 SCALE LABEL INFO'!I$2:I$65,MATCH($A765,'40-15 SCALE LABEL INFO'!$A$2:$A$65,0))="","",INDEX('40-15 SCALE LABEL INFO'!I$2:I$65,MATCH($A765,'40-15 SCALE LABEL INFO'!$A$2:$A$65,0))),"not found"),IF(F764="not found","not found",IF(F764="","","ditto"))))</f>
        <v/>
      </c>
      <c r="G765" s="782" t="str">
        <f>IF($A765="","",IF(NOT($A765=$A764),IFERROR(IF(INDEX('40-15 SCALE LABEL INFO'!J$2:J$65,MATCH($A765,'40-15 SCALE LABEL INFO'!$A$2:$A$65,0))="","",INDEX('40-15 SCALE LABEL INFO'!J$2:J$65,MATCH($A765,'40-15 SCALE LABEL INFO'!$A$2:$A$65,0))),"not found"),IF(G764="not found","not found",IF(G764="","","ditto"))))</f>
        <v/>
      </c>
      <c r="H765" s="775" t="str">
        <f>IF($A765="","",IF(NOT($A765=$A764),IFERROR(IF(INDEX('40-15 SCALE LABEL INFO'!K$2:K$65,MATCH($A765,'40-15 SCALE LABEL INFO'!$A$2:$A$65,0))="","",INDEX('40-15 SCALE LABEL INFO'!K$2:K$65,MATCH($A765,'40-15 SCALE LABEL INFO'!$A$2:$A$65,0))),"not found"),IF(H764="not found","not found",IF(H764="","","ditto"))))</f>
        <v/>
      </c>
    </row>
    <row r="766" spans="1:8" x14ac:dyDescent="0.25">
      <c r="A766" s="770"/>
      <c r="B766" s="770"/>
      <c r="C766" s="770"/>
      <c r="D766" s="770"/>
      <c r="E766" s="778"/>
      <c r="F766" s="781" t="str">
        <f>IF($A766="","",IF(NOT($A766=$A765),IFERROR(IF(INDEX('40-15 SCALE LABEL INFO'!I$2:I$65,MATCH($A766,'40-15 SCALE LABEL INFO'!$A$2:$A$65,0))="","",INDEX('40-15 SCALE LABEL INFO'!I$2:I$65,MATCH($A766,'40-15 SCALE LABEL INFO'!$A$2:$A$65,0))),"not found"),IF(F765="not found","not found",IF(F765="","","ditto"))))</f>
        <v/>
      </c>
      <c r="G766" s="782" t="str">
        <f>IF($A766="","",IF(NOT($A766=$A765),IFERROR(IF(INDEX('40-15 SCALE LABEL INFO'!J$2:J$65,MATCH($A766,'40-15 SCALE LABEL INFO'!$A$2:$A$65,0))="","",INDEX('40-15 SCALE LABEL INFO'!J$2:J$65,MATCH($A766,'40-15 SCALE LABEL INFO'!$A$2:$A$65,0))),"not found"),IF(G765="not found","not found",IF(G765="","","ditto"))))</f>
        <v/>
      </c>
      <c r="H766" s="775" t="str">
        <f>IF($A766="","",IF(NOT($A766=$A765),IFERROR(IF(INDEX('40-15 SCALE LABEL INFO'!K$2:K$65,MATCH($A766,'40-15 SCALE LABEL INFO'!$A$2:$A$65,0))="","",INDEX('40-15 SCALE LABEL INFO'!K$2:K$65,MATCH($A766,'40-15 SCALE LABEL INFO'!$A$2:$A$65,0))),"not found"),IF(H765="not found","not found",IF(H765="","","ditto"))))</f>
        <v/>
      </c>
    </row>
    <row r="767" spans="1:8" x14ac:dyDescent="0.25">
      <c r="A767" s="770"/>
      <c r="B767" s="770"/>
      <c r="C767" s="770"/>
      <c r="D767" s="770"/>
      <c r="E767" s="778"/>
      <c r="F767" s="781" t="str">
        <f>IF($A767="","",IF(NOT($A767=$A766),IFERROR(IF(INDEX('40-15 SCALE LABEL INFO'!I$2:I$65,MATCH($A767,'40-15 SCALE LABEL INFO'!$A$2:$A$65,0))="","",INDEX('40-15 SCALE LABEL INFO'!I$2:I$65,MATCH($A767,'40-15 SCALE LABEL INFO'!$A$2:$A$65,0))),"not found"),IF(F766="not found","not found",IF(F766="","","ditto"))))</f>
        <v/>
      </c>
      <c r="G767" s="782" t="str">
        <f>IF($A767="","",IF(NOT($A767=$A766),IFERROR(IF(INDEX('40-15 SCALE LABEL INFO'!J$2:J$65,MATCH($A767,'40-15 SCALE LABEL INFO'!$A$2:$A$65,0))="","",INDEX('40-15 SCALE LABEL INFO'!J$2:J$65,MATCH($A767,'40-15 SCALE LABEL INFO'!$A$2:$A$65,0))),"not found"),IF(G766="not found","not found",IF(G766="","","ditto"))))</f>
        <v/>
      </c>
      <c r="H767" s="775" t="str">
        <f>IF($A767="","",IF(NOT($A767=$A766),IFERROR(IF(INDEX('40-15 SCALE LABEL INFO'!K$2:K$65,MATCH($A767,'40-15 SCALE LABEL INFO'!$A$2:$A$65,0))="","",INDEX('40-15 SCALE LABEL INFO'!K$2:K$65,MATCH($A767,'40-15 SCALE LABEL INFO'!$A$2:$A$65,0))),"not found"),IF(H766="not found","not found",IF(H766="","","ditto"))))</f>
        <v/>
      </c>
    </row>
    <row r="768" spans="1:8" x14ac:dyDescent="0.25">
      <c r="A768" s="770"/>
      <c r="B768" s="770"/>
      <c r="C768" s="770"/>
      <c r="D768" s="770"/>
      <c r="E768" s="778"/>
      <c r="F768" s="781" t="str">
        <f>IF($A768="","",IF(NOT($A768=$A767),IFERROR(IF(INDEX('40-15 SCALE LABEL INFO'!I$2:I$65,MATCH($A768,'40-15 SCALE LABEL INFO'!$A$2:$A$65,0))="","",INDEX('40-15 SCALE LABEL INFO'!I$2:I$65,MATCH($A768,'40-15 SCALE LABEL INFO'!$A$2:$A$65,0))),"not found"),IF(F767="not found","not found",IF(F767="","","ditto"))))</f>
        <v/>
      </c>
      <c r="G768" s="782" t="str">
        <f>IF($A768="","",IF(NOT($A768=$A767),IFERROR(IF(INDEX('40-15 SCALE LABEL INFO'!J$2:J$65,MATCH($A768,'40-15 SCALE LABEL INFO'!$A$2:$A$65,0))="","",INDEX('40-15 SCALE LABEL INFO'!J$2:J$65,MATCH($A768,'40-15 SCALE LABEL INFO'!$A$2:$A$65,0))),"not found"),IF(G767="not found","not found",IF(G767="","","ditto"))))</f>
        <v/>
      </c>
      <c r="H768" s="775" t="str">
        <f>IF($A768="","",IF(NOT($A768=$A767),IFERROR(IF(INDEX('40-15 SCALE LABEL INFO'!K$2:K$65,MATCH($A768,'40-15 SCALE LABEL INFO'!$A$2:$A$65,0))="","",INDEX('40-15 SCALE LABEL INFO'!K$2:K$65,MATCH($A768,'40-15 SCALE LABEL INFO'!$A$2:$A$65,0))),"not found"),IF(H767="not found","not found",IF(H767="","","ditto"))))</f>
        <v/>
      </c>
    </row>
    <row r="769" spans="1:8" x14ac:dyDescent="0.25">
      <c r="A769" s="770"/>
      <c r="B769" s="770"/>
      <c r="C769" s="770"/>
      <c r="D769" s="770"/>
      <c r="E769" s="778"/>
      <c r="F769" s="781" t="str">
        <f>IF($A769="","",IF(NOT($A769=$A768),IFERROR(IF(INDEX('40-15 SCALE LABEL INFO'!I$2:I$65,MATCH($A769,'40-15 SCALE LABEL INFO'!$A$2:$A$65,0))="","",INDEX('40-15 SCALE LABEL INFO'!I$2:I$65,MATCH($A769,'40-15 SCALE LABEL INFO'!$A$2:$A$65,0))),"not found"),IF(F768="not found","not found",IF(F768="","","ditto"))))</f>
        <v/>
      </c>
      <c r="G769" s="782" t="str">
        <f>IF($A769="","",IF(NOT($A769=$A768),IFERROR(IF(INDEX('40-15 SCALE LABEL INFO'!J$2:J$65,MATCH($A769,'40-15 SCALE LABEL INFO'!$A$2:$A$65,0))="","",INDEX('40-15 SCALE LABEL INFO'!J$2:J$65,MATCH($A769,'40-15 SCALE LABEL INFO'!$A$2:$A$65,0))),"not found"),IF(G768="not found","not found",IF(G768="","","ditto"))))</f>
        <v/>
      </c>
      <c r="H769" s="775" t="str">
        <f>IF($A769="","",IF(NOT($A769=$A768),IFERROR(IF(INDEX('40-15 SCALE LABEL INFO'!K$2:K$65,MATCH($A769,'40-15 SCALE LABEL INFO'!$A$2:$A$65,0))="","",INDEX('40-15 SCALE LABEL INFO'!K$2:K$65,MATCH($A769,'40-15 SCALE LABEL INFO'!$A$2:$A$65,0))),"not found"),IF(H768="not found","not found",IF(H768="","","ditto"))))</f>
        <v/>
      </c>
    </row>
    <row r="770" spans="1:8" x14ac:dyDescent="0.25">
      <c r="A770" s="770"/>
      <c r="B770" s="770"/>
      <c r="C770" s="770"/>
      <c r="D770" s="770"/>
      <c r="E770" s="778"/>
      <c r="F770" s="781" t="str">
        <f>IF($A770="","",IF(NOT($A770=$A769),IFERROR(IF(INDEX('40-15 SCALE LABEL INFO'!I$2:I$65,MATCH($A770,'40-15 SCALE LABEL INFO'!$A$2:$A$65,0))="","",INDEX('40-15 SCALE LABEL INFO'!I$2:I$65,MATCH($A770,'40-15 SCALE LABEL INFO'!$A$2:$A$65,0))),"not found"),IF(F769="not found","not found",IF(F769="","","ditto"))))</f>
        <v/>
      </c>
      <c r="G770" s="782" t="str">
        <f>IF($A770="","",IF(NOT($A770=$A769),IFERROR(IF(INDEX('40-15 SCALE LABEL INFO'!J$2:J$65,MATCH($A770,'40-15 SCALE LABEL INFO'!$A$2:$A$65,0))="","",INDEX('40-15 SCALE LABEL INFO'!J$2:J$65,MATCH($A770,'40-15 SCALE LABEL INFO'!$A$2:$A$65,0))),"not found"),IF(G769="not found","not found",IF(G769="","","ditto"))))</f>
        <v/>
      </c>
      <c r="H770" s="775" t="str">
        <f>IF($A770="","",IF(NOT($A770=$A769),IFERROR(IF(INDEX('40-15 SCALE LABEL INFO'!K$2:K$65,MATCH($A770,'40-15 SCALE LABEL INFO'!$A$2:$A$65,0))="","",INDEX('40-15 SCALE LABEL INFO'!K$2:K$65,MATCH($A770,'40-15 SCALE LABEL INFO'!$A$2:$A$65,0))),"not found"),IF(H769="not found","not found",IF(H769="","","ditto"))))</f>
        <v/>
      </c>
    </row>
    <row r="771" spans="1:8" x14ac:dyDescent="0.25">
      <c r="A771" s="770"/>
      <c r="B771" s="770"/>
      <c r="C771" s="770"/>
      <c r="D771" s="770"/>
      <c r="E771" s="778"/>
      <c r="F771" s="781" t="str">
        <f>IF($A771="","",IF(NOT($A771=$A770),IFERROR(IF(INDEX('40-15 SCALE LABEL INFO'!I$2:I$65,MATCH($A771,'40-15 SCALE LABEL INFO'!$A$2:$A$65,0))="","",INDEX('40-15 SCALE LABEL INFO'!I$2:I$65,MATCH($A771,'40-15 SCALE LABEL INFO'!$A$2:$A$65,0))),"not found"),IF(F770="not found","not found",IF(F770="","","ditto"))))</f>
        <v/>
      </c>
      <c r="G771" s="782" t="str">
        <f>IF($A771="","",IF(NOT($A771=$A770),IFERROR(IF(INDEX('40-15 SCALE LABEL INFO'!J$2:J$65,MATCH($A771,'40-15 SCALE LABEL INFO'!$A$2:$A$65,0))="","",INDEX('40-15 SCALE LABEL INFO'!J$2:J$65,MATCH($A771,'40-15 SCALE LABEL INFO'!$A$2:$A$65,0))),"not found"),IF(G770="not found","not found",IF(G770="","","ditto"))))</f>
        <v/>
      </c>
      <c r="H771" s="775" t="str">
        <f>IF($A771="","",IF(NOT($A771=$A770),IFERROR(IF(INDEX('40-15 SCALE LABEL INFO'!K$2:K$65,MATCH($A771,'40-15 SCALE LABEL INFO'!$A$2:$A$65,0))="","",INDEX('40-15 SCALE LABEL INFO'!K$2:K$65,MATCH($A771,'40-15 SCALE LABEL INFO'!$A$2:$A$65,0))),"not found"),IF(H770="not found","not found",IF(H770="","","ditto"))))</f>
        <v/>
      </c>
    </row>
    <row r="772" spans="1:8" x14ac:dyDescent="0.25">
      <c r="A772" s="770"/>
      <c r="B772" s="770"/>
      <c r="C772" s="770"/>
      <c r="D772" s="770"/>
      <c r="E772" s="778"/>
      <c r="F772" s="781" t="str">
        <f>IF($A772="","",IF(NOT($A772=$A771),IFERROR(IF(INDEX('40-15 SCALE LABEL INFO'!I$2:I$65,MATCH($A772,'40-15 SCALE LABEL INFO'!$A$2:$A$65,0))="","",INDEX('40-15 SCALE LABEL INFO'!I$2:I$65,MATCH($A772,'40-15 SCALE LABEL INFO'!$A$2:$A$65,0))),"not found"),IF(F771="not found","not found",IF(F771="","","ditto"))))</f>
        <v/>
      </c>
      <c r="G772" s="782" t="str">
        <f>IF($A772="","",IF(NOT($A772=$A771),IFERROR(IF(INDEX('40-15 SCALE LABEL INFO'!J$2:J$65,MATCH($A772,'40-15 SCALE LABEL INFO'!$A$2:$A$65,0))="","",INDEX('40-15 SCALE LABEL INFO'!J$2:J$65,MATCH($A772,'40-15 SCALE LABEL INFO'!$A$2:$A$65,0))),"not found"),IF(G771="not found","not found",IF(G771="","","ditto"))))</f>
        <v/>
      </c>
      <c r="H772" s="775" t="str">
        <f>IF($A772="","",IF(NOT($A772=$A771),IFERROR(IF(INDEX('40-15 SCALE LABEL INFO'!K$2:K$65,MATCH($A772,'40-15 SCALE LABEL INFO'!$A$2:$A$65,0))="","",INDEX('40-15 SCALE LABEL INFO'!K$2:K$65,MATCH($A772,'40-15 SCALE LABEL INFO'!$A$2:$A$65,0))),"not found"),IF(H771="not found","not found",IF(H771="","","ditto"))))</f>
        <v/>
      </c>
    </row>
    <row r="773" spans="1:8" x14ac:dyDescent="0.25">
      <c r="A773" s="770"/>
      <c r="B773" s="770"/>
      <c r="C773" s="770"/>
      <c r="D773" s="770"/>
      <c r="E773" s="778"/>
      <c r="F773" s="781" t="str">
        <f>IF($A773="","",IF(NOT($A773=$A772),IFERROR(IF(INDEX('40-15 SCALE LABEL INFO'!I$2:I$65,MATCH($A773,'40-15 SCALE LABEL INFO'!$A$2:$A$65,0))="","",INDEX('40-15 SCALE LABEL INFO'!I$2:I$65,MATCH($A773,'40-15 SCALE LABEL INFO'!$A$2:$A$65,0))),"not found"),IF(F772="not found","not found",IF(F772="","","ditto"))))</f>
        <v/>
      </c>
      <c r="G773" s="782" t="str">
        <f>IF($A773="","",IF(NOT($A773=$A772),IFERROR(IF(INDEX('40-15 SCALE LABEL INFO'!J$2:J$65,MATCH($A773,'40-15 SCALE LABEL INFO'!$A$2:$A$65,0))="","",INDEX('40-15 SCALE LABEL INFO'!J$2:J$65,MATCH($A773,'40-15 SCALE LABEL INFO'!$A$2:$A$65,0))),"not found"),IF(G772="not found","not found",IF(G772="","","ditto"))))</f>
        <v/>
      </c>
      <c r="H773" s="775" t="str">
        <f>IF($A773="","",IF(NOT($A773=$A772),IFERROR(IF(INDEX('40-15 SCALE LABEL INFO'!K$2:K$65,MATCH($A773,'40-15 SCALE LABEL INFO'!$A$2:$A$65,0))="","",INDEX('40-15 SCALE LABEL INFO'!K$2:K$65,MATCH($A773,'40-15 SCALE LABEL INFO'!$A$2:$A$65,0))),"not found"),IF(H772="not found","not found",IF(H772="","","ditto"))))</f>
        <v/>
      </c>
    </row>
    <row r="774" spans="1:8" x14ac:dyDescent="0.25">
      <c r="A774" s="770"/>
      <c r="B774" s="770"/>
      <c r="C774" s="770"/>
      <c r="D774" s="770"/>
      <c r="E774" s="778"/>
      <c r="F774" s="781" t="str">
        <f>IF($A774="","",IF(NOT($A774=$A773),IFERROR(IF(INDEX('40-15 SCALE LABEL INFO'!I$2:I$65,MATCH($A774,'40-15 SCALE LABEL INFO'!$A$2:$A$65,0))="","",INDEX('40-15 SCALE LABEL INFO'!I$2:I$65,MATCH($A774,'40-15 SCALE LABEL INFO'!$A$2:$A$65,0))),"not found"),IF(F773="not found","not found",IF(F773="","","ditto"))))</f>
        <v/>
      </c>
      <c r="G774" s="782" t="str">
        <f>IF($A774="","",IF(NOT($A774=$A773),IFERROR(IF(INDEX('40-15 SCALE LABEL INFO'!J$2:J$65,MATCH($A774,'40-15 SCALE LABEL INFO'!$A$2:$A$65,0))="","",INDEX('40-15 SCALE LABEL INFO'!J$2:J$65,MATCH($A774,'40-15 SCALE LABEL INFO'!$A$2:$A$65,0))),"not found"),IF(G773="not found","not found",IF(G773="","","ditto"))))</f>
        <v/>
      </c>
      <c r="H774" s="775" t="str">
        <f>IF($A774="","",IF(NOT($A774=$A773),IFERROR(IF(INDEX('40-15 SCALE LABEL INFO'!K$2:K$65,MATCH($A774,'40-15 SCALE LABEL INFO'!$A$2:$A$65,0))="","",INDEX('40-15 SCALE LABEL INFO'!K$2:K$65,MATCH($A774,'40-15 SCALE LABEL INFO'!$A$2:$A$65,0))),"not found"),IF(H773="not found","not found",IF(H773="","","ditto"))))</f>
        <v/>
      </c>
    </row>
    <row r="775" spans="1:8" x14ac:dyDescent="0.25">
      <c r="A775" s="770"/>
      <c r="B775" s="770"/>
      <c r="C775" s="770"/>
      <c r="D775" s="770"/>
      <c r="E775" s="778"/>
      <c r="F775" s="781" t="str">
        <f>IF($A775="","",IF(NOT($A775=$A774),IFERROR(IF(INDEX('40-15 SCALE LABEL INFO'!I$2:I$65,MATCH($A775,'40-15 SCALE LABEL INFO'!$A$2:$A$65,0))="","",INDEX('40-15 SCALE LABEL INFO'!I$2:I$65,MATCH($A775,'40-15 SCALE LABEL INFO'!$A$2:$A$65,0))),"not found"),IF(F774="not found","not found",IF(F774="","","ditto"))))</f>
        <v/>
      </c>
      <c r="G775" s="782" t="str">
        <f>IF($A775="","",IF(NOT($A775=$A774),IFERROR(IF(INDEX('40-15 SCALE LABEL INFO'!J$2:J$65,MATCH($A775,'40-15 SCALE LABEL INFO'!$A$2:$A$65,0))="","",INDEX('40-15 SCALE LABEL INFO'!J$2:J$65,MATCH($A775,'40-15 SCALE LABEL INFO'!$A$2:$A$65,0))),"not found"),IF(G774="not found","not found",IF(G774="","","ditto"))))</f>
        <v/>
      </c>
      <c r="H775" s="775" t="str">
        <f>IF($A775="","",IF(NOT($A775=$A774),IFERROR(IF(INDEX('40-15 SCALE LABEL INFO'!K$2:K$65,MATCH($A775,'40-15 SCALE LABEL INFO'!$A$2:$A$65,0))="","",INDEX('40-15 SCALE LABEL INFO'!K$2:K$65,MATCH($A775,'40-15 SCALE LABEL INFO'!$A$2:$A$65,0))),"not found"),IF(H774="not found","not found",IF(H774="","","ditto"))))</f>
        <v/>
      </c>
    </row>
    <row r="776" spans="1:8" x14ac:dyDescent="0.25">
      <c r="A776" s="770"/>
      <c r="B776" s="770"/>
      <c r="C776" s="770"/>
      <c r="D776" s="770"/>
      <c r="E776" s="778"/>
      <c r="F776" s="781" t="str">
        <f>IF($A776="","",IF(NOT($A776=$A775),IFERROR(IF(INDEX('40-15 SCALE LABEL INFO'!I$2:I$65,MATCH($A776,'40-15 SCALE LABEL INFO'!$A$2:$A$65,0))="","",INDEX('40-15 SCALE LABEL INFO'!I$2:I$65,MATCH($A776,'40-15 SCALE LABEL INFO'!$A$2:$A$65,0))),"not found"),IF(F775="not found","not found",IF(F775="","","ditto"))))</f>
        <v/>
      </c>
      <c r="G776" s="782" t="str">
        <f>IF($A776="","",IF(NOT($A776=$A775),IFERROR(IF(INDEX('40-15 SCALE LABEL INFO'!J$2:J$65,MATCH($A776,'40-15 SCALE LABEL INFO'!$A$2:$A$65,0))="","",INDEX('40-15 SCALE LABEL INFO'!J$2:J$65,MATCH($A776,'40-15 SCALE LABEL INFO'!$A$2:$A$65,0))),"not found"),IF(G775="not found","not found",IF(G775="","","ditto"))))</f>
        <v/>
      </c>
      <c r="H776" s="775" t="str">
        <f>IF($A776="","",IF(NOT($A776=$A775),IFERROR(IF(INDEX('40-15 SCALE LABEL INFO'!K$2:K$65,MATCH($A776,'40-15 SCALE LABEL INFO'!$A$2:$A$65,0))="","",INDEX('40-15 SCALE LABEL INFO'!K$2:K$65,MATCH($A776,'40-15 SCALE LABEL INFO'!$A$2:$A$65,0))),"not found"),IF(H775="not found","not found",IF(H775="","","ditto"))))</f>
        <v/>
      </c>
    </row>
    <row r="777" spans="1:8" x14ac:dyDescent="0.25">
      <c r="A777" s="770"/>
      <c r="B777" s="770"/>
      <c r="C777" s="770"/>
      <c r="D777" s="770"/>
      <c r="E777" s="778"/>
      <c r="F777" s="781" t="str">
        <f>IF($A777="","",IF(NOT($A777=$A776),IFERROR(IF(INDEX('40-15 SCALE LABEL INFO'!I$2:I$65,MATCH($A777,'40-15 SCALE LABEL INFO'!$A$2:$A$65,0))="","",INDEX('40-15 SCALE LABEL INFO'!I$2:I$65,MATCH($A777,'40-15 SCALE LABEL INFO'!$A$2:$A$65,0))),"not found"),IF(F776="not found","not found",IF(F776="","","ditto"))))</f>
        <v/>
      </c>
      <c r="G777" s="782" t="str">
        <f>IF($A777="","",IF(NOT($A777=$A776),IFERROR(IF(INDEX('40-15 SCALE LABEL INFO'!J$2:J$65,MATCH($A777,'40-15 SCALE LABEL INFO'!$A$2:$A$65,0))="","",INDEX('40-15 SCALE LABEL INFO'!J$2:J$65,MATCH($A777,'40-15 SCALE LABEL INFO'!$A$2:$A$65,0))),"not found"),IF(G776="not found","not found",IF(G776="","","ditto"))))</f>
        <v/>
      </c>
      <c r="H777" s="775" t="str">
        <f>IF($A777="","",IF(NOT($A777=$A776),IFERROR(IF(INDEX('40-15 SCALE LABEL INFO'!K$2:K$65,MATCH($A777,'40-15 SCALE LABEL INFO'!$A$2:$A$65,0))="","",INDEX('40-15 SCALE LABEL INFO'!K$2:K$65,MATCH($A777,'40-15 SCALE LABEL INFO'!$A$2:$A$65,0))),"not found"),IF(H776="not found","not found",IF(H776="","","ditto"))))</f>
        <v/>
      </c>
    </row>
    <row r="778" spans="1:8" x14ac:dyDescent="0.25">
      <c r="A778" s="770"/>
      <c r="B778" s="770"/>
      <c r="C778" s="770"/>
      <c r="D778" s="770"/>
      <c r="E778" s="778"/>
      <c r="F778" s="781" t="str">
        <f>IF($A778="","",IF(NOT($A778=$A777),IFERROR(IF(INDEX('40-15 SCALE LABEL INFO'!I$2:I$65,MATCH($A778,'40-15 SCALE LABEL INFO'!$A$2:$A$65,0))="","",INDEX('40-15 SCALE LABEL INFO'!I$2:I$65,MATCH($A778,'40-15 SCALE LABEL INFO'!$A$2:$A$65,0))),"not found"),IF(F777="not found","not found",IF(F777="","","ditto"))))</f>
        <v/>
      </c>
      <c r="G778" s="782" t="str">
        <f>IF($A778="","",IF(NOT($A778=$A777),IFERROR(IF(INDEX('40-15 SCALE LABEL INFO'!J$2:J$65,MATCH($A778,'40-15 SCALE LABEL INFO'!$A$2:$A$65,0))="","",INDEX('40-15 SCALE LABEL INFO'!J$2:J$65,MATCH($A778,'40-15 SCALE LABEL INFO'!$A$2:$A$65,0))),"not found"),IF(G777="not found","not found",IF(G777="","","ditto"))))</f>
        <v/>
      </c>
      <c r="H778" s="775" t="str">
        <f>IF($A778="","",IF(NOT($A778=$A777),IFERROR(IF(INDEX('40-15 SCALE LABEL INFO'!K$2:K$65,MATCH($A778,'40-15 SCALE LABEL INFO'!$A$2:$A$65,0))="","",INDEX('40-15 SCALE LABEL INFO'!K$2:K$65,MATCH($A778,'40-15 SCALE LABEL INFO'!$A$2:$A$65,0))),"not found"),IF(H777="not found","not found",IF(H777="","","ditto"))))</f>
        <v/>
      </c>
    </row>
    <row r="779" spans="1:8" x14ac:dyDescent="0.25">
      <c r="A779" s="770"/>
      <c r="B779" s="770"/>
      <c r="C779" s="770"/>
      <c r="D779" s="770"/>
      <c r="E779" s="778"/>
      <c r="F779" s="781" t="str">
        <f>IF($A779="","",IF(NOT($A779=$A778),IFERROR(IF(INDEX('40-15 SCALE LABEL INFO'!I$2:I$65,MATCH($A779,'40-15 SCALE LABEL INFO'!$A$2:$A$65,0))="","",INDEX('40-15 SCALE LABEL INFO'!I$2:I$65,MATCH($A779,'40-15 SCALE LABEL INFO'!$A$2:$A$65,0))),"not found"),IF(F778="not found","not found",IF(F778="","","ditto"))))</f>
        <v/>
      </c>
      <c r="G779" s="782" t="str">
        <f>IF($A779="","",IF(NOT($A779=$A778),IFERROR(IF(INDEX('40-15 SCALE LABEL INFO'!J$2:J$65,MATCH($A779,'40-15 SCALE LABEL INFO'!$A$2:$A$65,0))="","",INDEX('40-15 SCALE LABEL INFO'!J$2:J$65,MATCH($A779,'40-15 SCALE LABEL INFO'!$A$2:$A$65,0))),"not found"),IF(G778="not found","not found",IF(G778="","","ditto"))))</f>
        <v/>
      </c>
      <c r="H779" s="775" t="str">
        <f>IF($A779="","",IF(NOT($A779=$A778),IFERROR(IF(INDEX('40-15 SCALE LABEL INFO'!K$2:K$65,MATCH($A779,'40-15 SCALE LABEL INFO'!$A$2:$A$65,0))="","",INDEX('40-15 SCALE LABEL INFO'!K$2:K$65,MATCH($A779,'40-15 SCALE LABEL INFO'!$A$2:$A$65,0))),"not found"),IF(H778="not found","not found",IF(H778="","","ditto"))))</f>
        <v/>
      </c>
    </row>
    <row r="780" spans="1:8" x14ac:dyDescent="0.25">
      <c r="A780" s="770"/>
      <c r="B780" s="770"/>
      <c r="C780" s="770"/>
      <c r="D780" s="770"/>
      <c r="E780" s="778"/>
      <c r="F780" s="781" t="str">
        <f>IF($A780="","",IF(NOT($A780=$A779),IFERROR(IF(INDEX('40-15 SCALE LABEL INFO'!I$2:I$65,MATCH($A780,'40-15 SCALE LABEL INFO'!$A$2:$A$65,0))="","",INDEX('40-15 SCALE LABEL INFO'!I$2:I$65,MATCH($A780,'40-15 SCALE LABEL INFO'!$A$2:$A$65,0))),"not found"),IF(F779="not found","not found",IF(F779="","","ditto"))))</f>
        <v/>
      </c>
      <c r="G780" s="782" t="str">
        <f>IF($A780="","",IF(NOT($A780=$A779),IFERROR(IF(INDEX('40-15 SCALE LABEL INFO'!J$2:J$65,MATCH($A780,'40-15 SCALE LABEL INFO'!$A$2:$A$65,0))="","",INDEX('40-15 SCALE LABEL INFO'!J$2:J$65,MATCH($A780,'40-15 SCALE LABEL INFO'!$A$2:$A$65,0))),"not found"),IF(G779="not found","not found",IF(G779="","","ditto"))))</f>
        <v/>
      </c>
      <c r="H780" s="775" t="str">
        <f>IF($A780="","",IF(NOT($A780=$A779),IFERROR(IF(INDEX('40-15 SCALE LABEL INFO'!K$2:K$65,MATCH($A780,'40-15 SCALE LABEL INFO'!$A$2:$A$65,0))="","",INDEX('40-15 SCALE LABEL INFO'!K$2:K$65,MATCH($A780,'40-15 SCALE LABEL INFO'!$A$2:$A$65,0))),"not found"),IF(H779="not found","not found",IF(H779="","","ditto"))))</f>
        <v/>
      </c>
    </row>
    <row r="781" spans="1:8" x14ac:dyDescent="0.25">
      <c r="A781" s="770"/>
      <c r="B781" s="770"/>
      <c r="C781" s="770"/>
      <c r="D781" s="770"/>
      <c r="E781" s="778"/>
      <c r="F781" s="781" t="str">
        <f>IF($A781="","",IF(NOT($A781=$A780),IFERROR(IF(INDEX('40-15 SCALE LABEL INFO'!I$2:I$65,MATCH($A781,'40-15 SCALE LABEL INFO'!$A$2:$A$65,0))="","",INDEX('40-15 SCALE LABEL INFO'!I$2:I$65,MATCH($A781,'40-15 SCALE LABEL INFO'!$A$2:$A$65,0))),"not found"),IF(F780="not found","not found",IF(F780="","","ditto"))))</f>
        <v/>
      </c>
      <c r="G781" s="782" t="str">
        <f>IF($A781="","",IF(NOT($A781=$A780),IFERROR(IF(INDEX('40-15 SCALE LABEL INFO'!J$2:J$65,MATCH($A781,'40-15 SCALE LABEL INFO'!$A$2:$A$65,0))="","",INDEX('40-15 SCALE LABEL INFO'!J$2:J$65,MATCH($A781,'40-15 SCALE LABEL INFO'!$A$2:$A$65,0))),"not found"),IF(G780="not found","not found",IF(G780="","","ditto"))))</f>
        <v/>
      </c>
      <c r="H781" s="775" t="str">
        <f>IF($A781="","",IF(NOT($A781=$A780),IFERROR(IF(INDEX('40-15 SCALE LABEL INFO'!K$2:K$65,MATCH($A781,'40-15 SCALE LABEL INFO'!$A$2:$A$65,0))="","",INDEX('40-15 SCALE LABEL INFO'!K$2:K$65,MATCH($A781,'40-15 SCALE LABEL INFO'!$A$2:$A$65,0))),"not found"),IF(H780="not found","not found",IF(H780="","","ditto"))))</f>
        <v/>
      </c>
    </row>
    <row r="782" spans="1:8" x14ac:dyDescent="0.25">
      <c r="A782" s="770"/>
      <c r="B782" s="770"/>
      <c r="C782" s="770"/>
      <c r="D782" s="770"/>
      <c r="E782" s="778"/>
      <c r="F782" s="781" t="str">
        <f>IF($A782="","",IF(NOT($A782=$A781),IFERROR(IF(INDEX('40-15 SCALE LABEL INFO'!I$2:I$65,MATCH($A782,'40-15 SCALE LABEL INFO'!$A$2:$A$65,0))="","",INDEX('40-15 SCALE LABEL INFO'!I$2:I$65,MATCH($A782,'40-15 SCALE LABEL INFO'!$A$2:$A$65,0))),"not found"),IF(F781="not found","not found",IF(F781="","","ditto"))))</f>
        <v/>
      </c>
      <c r="G782" s="782" t="str">
        <f>IF($A782="","",IF(NOT($A782=$A781),IFERROR(IF(INDEX('40-15 SCALE LABEL INFO'!J$2:J$65,MATCH($A782,'40-15 SCALE LABEL INFO'!$A$2:$A$65,0))="","",INDEX('40-15 SCALE LABEL INFO'!J$2:J$65,MATCH($A782,'40-15 SCALE LABEL INFO'!$A$2:$A$65,0))),"not found"),IF(G781="not found","not found",IF(G781="","","ditto"))))</f>
        <v/>
      </c>
      <c r="H782" s="775" t="str">
        <f>IF($A782="","",IF(NOT($A782=$A781),IFERROR(IF(INDEX('40-15 SCALE LABEL INFO'!K$2:K$65,MATCH($A782,'40-15 SCALE LABEL INFO'!$A$2:$A$65,0))="","",INDEX('40-15 SCALE LABEL INFO'!K$2:K$65,MATCH($A782,'40-15 SCALE LABEL INFO'!$A$2:$A$65,0))),"not found"),IF(H781="not found","not found",IF(H781="","","ditto"))))</f>
        <v/>
      </c>
    </row>
    <row r="783" spans="1:8" x14ac:dyDescent="0.25">
      <c r="A783" s="770"/>
      <c r="B783" s="770"/>
      <c r="C783" s="770"/>
      <c r="D783" s="770"/>
      <c r="E783" s="778"/>
      <c r="F783" s="781" t="str">
        <f>IF($A783="","",IF(NOT($A783=$A782),IFERROR(IF(INDEX('40-15 SCALE LABEL INFO'!I$2:I$65,MATCH($A783,'40-15 SCALE LABEL INFO'!$A$2:$A$65,0))="","",INDEX('40-15 SCALE LABEL INFO'!I$2:I$65,MATCH($A783,'40-15 SCALE LABEL INFO'!$A$2:$A$65,0))),"not found"),IF(F782="not found","not found",IF(F782="","","ditto"))))</f>
        <v/>
      </c>
      <c r="G783" s="782" t="str">
        <f>IF($A783="","",IF(NOT($A783=$A782),IFERROR(IF(INDEX('40-15 SCALE LABEL INFO'!J$2:J$65,MATCH($A783,'40-15 SCALE LABEL INFO'!$A$2:$A$65,0))="","",INDEX('40-15 SCALE LABEL INFO'!J$2:J$65,MATCH($A783,'40-15 SCALE LABEL INFO'!$A$2:$A$65,0))),"not found"),IF(G782="not found","not found",IF(G782="","","ditto"))))</f>
        <v/>
      </c>
      <c r="H783" s="775" t="str">
        <f>IF($A783="","",IF(NOT($A783=$A782),IFERROR(IF(INDEX('40-15 SCALE LABEL INFO'!K$2:K$65,MATCH($A783,'40-15 SCALE LABEL INFO'!$A$2:$A$65,0))="","",INDEX('40-15 SCALE LABEL INFO'!K$2:K$65,MATCH($A783,'40-15 SCALE LABEL INFO'!$A$2:$A$65,0))),"not found"),IF(H782="not found","not found",IF(H782="","","ditto"))))</f>
        <v/>
      </c>
    </row>
    <row r="784" spans="1:8" x14ac:dyDescent="0.25">
      <c r="A784" s="770"/>
      <c r="B784" s="770"/>
      <c r="C784" s="770"/>
      <c r="D784" s="770"/>
      <c r="E784" s="778"/>
      <c r="F784" s="781" t="str">
        <f>IF($A784="","",IF(NOT($A784=$A783),IFERROR(IF(INDEX('40-15 SCALE LABEL INFO'!I$2:I$65,MATCH($A784,'40-15 SCALE LABEL INFO'!$A$2:$A$65,0))="","",INDEX('40-15 SCALE LABEL INFO'!I$2:I$65,MATCH($A784,'40-15 SCALE LABEL INFO'!$A$2:$A$65,0))),"not found"),IF(F783="not found","not found",IF(F783="","","ditto"))))</f>
        <v/>
      </c>
      <c r="G784" s="782" t="str">
        <f>IF($A784="","",IF(NOT($A784=$A783),IFERROR(IF(INDEX('40-15 SCALE LABEL INFO'!J$2:J$65,MATCH($A784,'40-15 SCALE LABEL INFO'!$A$2:$A$65,0))="","",INDEX('40-15 SCALE LABEL INFO'!J$2:J$65,MATCH($A784,'40-15 SCALE LABEL INFO'!$A$2:$A$65,0))),"not found"),IF(G783="not found","not found",IF(G783="","","ditto"))))</f>
        <v/>
      </c>
      <c r="H784" s="775" t="str">
        <f>IF($A784="","",IF(NOT($A784=$A783),IFERROR(IF(INDEX('40-15 SCALE LABEL INFO'!K$2:K$65,MATCH($A784,'40-15 SCALE LABEL INFO'!$A$2:$A$65,0))="","",INDEX('40-15 SCALE LABEL INFO'!K$2:K$65,MATCH($A784,'40-15 SCALE LABEL INFO'!$A$2:$A$65,0))),"not found"),IF(H783="not found","not found",IF(H783="","","ditto"))))</f>
        <v/>
      </c>
    </row>
    <row r="785" spans="1:8" x14ac:dyDescent="0.25">
      <c r="A785" s="770"/>
      <c r="B785" s="770"/>
      <c r="C785" s="770"/>
      <c r="D785" s="770"/>
      <c r="E785" s="778"/>
      <c r="F785" s="781" t="str">
        <f>IF($A785="","",IF(NOT($A785=$A784),IFERROR(IF(INDEX('40-15 SCALE LABEL INFO'!I$2:I$65,MATCH($A785,'40-15 SCALE LABEL INFO'!$A$2:$A$65,0))="","",INDEX('40-15 SCALE LABEL INFO'!I$2:I$65,MATCH($A785,'40-15 SCALE LABEL INFO'!$A$2:$A$65,0))),"not found"),IF(F784="not found","not found",IF(F784="","","ditto"))))</f>
        <v/>
      </c>
      <c r="G785" s="782" t="str">
        <f>IF($A785="","",IF(NOT($A785=$A784),IFERROR(IF(INDEX('40-15 SCALE LABEL INFO'!J$2:J$65,MATCH($A785,'40-15 SCALE LABEL INFO'!$A$2:$A$65,0))="","",INDEX('40-15 SCALE LABEL INFO'!J$2:J$65,MATCH($A785,'40-15 SCALE LABEL INFO'!$A$2:$A$65,0))),"not found"),IF(G784="not found","not found",IF(G784="","","ditto"))))</f>
        <v/>
      </c>
      <c r="H785" s="775" t="str">
        <f>IF($A785="","",IF(NOT($A785=$A784),IFERROR(IF(INDEX('40-15 SCALE LABEL INFO'!K$2:K$65,MATCH($A785,'40-15 SCALE LABEL INFO'!$A$2:$A$65,0))="","",INDEX('40-15 SCALE LABEL INFO'!K$2:K$65,MATCH($A785,'40-15 SCALE LABEL INFO'!$A$2:$A$65,0))),"not found"),IF(H784="not found","not found",IF(H784="","","ditto"))))</f>
        <v/>
      </c>
    </row>
    <row r="786" spans="1:8" x14ac:dyDescent="0.25">
      <c r="A786" s="770"/>
      <c r="B786" s="770"/>
      <c r="C786" s="770"/>
      <c r="D786" s="770"/>
      <c r="E786" s="778"/>
      <c r="F786" s="781" t="str">
        <f>IF($A786="","",IF(NOT($A786=$A785),IFERROR(IF(INDEX('40-15 SCALE LABEL INFO'!I$2:I$65,MATCH($A786,'40-15 SCALE LABEL INFO'!$A$2:$A$65,0))="","",INDEX('40-15 SCALE LABEL INFO'!I$2:I$65,MATCH($A786,'40-15 SCALE LABEL INFO'!$A$2:$A$65,0))),"not found"),IF(F785="not found","not found",IF(F785="","","ditto"))))</f>
        <v/>
      </c>
      <c r="G786" s="782" t="str">
        <f>IF($A786="","",IF(NOT($A786=$A785),IFERROR(IF(INDEX('40-15 SCALE LABEL INFO'!J$2:J$65,MATCH($A786,'40-15 SCALE LABEL INFO'!$A$2:$A$65,0))="","",INDEX('40-15 SCALE LABEL INFO'!J$2:J$65,MATCH($A786,'40-15 SCALE LABEL INFO'!$A$2:$A$65,0))),"not found"),IF(G785="not found","not found",IF(G785="","","ditto"))))</f>
        <v/>
      </c>
      <c r="H786" s="775" t="str">
        <f>IF($A786="","",IF(NOT($A786=$A785),IFERROR(IF(INDEX('40-15 SCALE LABEL INFO'!K$2:K$65,MATCH($A786,'40-15 SCALE LABEL INFO'!$A$2:$A$65,0))="","",INDEX('40-15 SCALE LABEL INFO'!K$2:K$65,MATCH($A786,'40-15 SCALE LABEL INFO'!$A$2:$A$65,0))),"not found"),IF(H785="not found","not found",IF(H785="","","ditto"))))</f>
        <v/>
      </c>
    </row>
    <row r="787" spans="1:8" x14ac:dyDescent="0.25">
      <c r="A787" s="770"/>
      <c r="B787" s="770"/>
      <c r="C787" s="770"/>
      <c r="D787" s="770"/>
      <c r="E787" s="778"/>
      <c r="F787" s="781" t="str">
        <f>IF($A787="","",IF(NOT($A787=$A786),IFERROR(IF(INDEX('40-15 SCALE LABEL INFO'!I$2:I$65,MATCH($A787,'40-15 SCALE LABEL INFO'!$A$2:$A$65,0))="","",INDEX('40-15 SCALE LABEL INFO'!I$2:I$65,MATCH($A787,'40-15 SCALE LABEL INFO'!$A$2:$A$65,0))),"not found"),IF(F786="not found","not found",IF(F786="","","ditto"))))</f>
        <v/>
      </c>
      <c r="G787" s="782" t="str">
        <f>IF($A787="","",IF(NOT($A787=$A786),IFERROR(IF(INDEX('40-15 SCALE LABEL INFO'!J$2:J$65,MATCH($A787,'40-15 SCALE LABEL INFO'!$A$2:$A$65,0))="","",INDEX('40-15 SCALE LABEL INFO'!J$2:J$65,MATCH($A787,'40-15 SCALE LABEL INFO'!$A$2:$A$65,0))),"not found"),IF(G786="not found","not found",IF(G786="","","ditto"))))</f>
        <v/>
      </c>
      <c r="H787" s="775" t="str">
        <f>IF($A787="","",IF(NOT($A787=$A786),IFERROR(IF(INDEX('40-15 SCALE LABEL INFO'!K$2:K$65,MATCH($A787,'40-15 SCALE LABEL INFO'!$A$2:$A$65,0))="","",INDEX('40-15 SCALE LABEL INFO'!K$2:K$65,MATCH($A787,'40-15 SCALE LABEL INFO'!$A$2:$A$65,0))),"not found"),IF(H786="not found","not found",IF(H786="","","ditto"))))</f>
        <v/>
      </c>
    </row>
    <row r="788" spans="1:8" x14ac:dyDescent="0.25">
      <c r="A788" s="770"/>
      <c r="B788" s="770"/>
      <c r="C788" s="770"/>
      <c r="D788" s="770"/>
      <c r="E788" s="778"/>
      <c r="F788" s="781" t="str">
        <f>IF($A788="","",IF(NOT($A788=$A787),IFERROR(IF(INDEX('40-15 SCALE LABEL INFO'!I$2:I$65,MATCH($A788,'40-15 SCALE LABEL INFO'!$A$2:$A$65,0))="","",INDEX('40-15 SCALE LABEL INFO'!I$2:I$65,MATCH($A788,'40-15 SCALE LABEL INFO'!$A$2:$A$65,0))),"not found"),IF(F787="not found","not found",IF(F787="","","ditto"))))</f>
        <v/>
      </c>
      <c r="G788" s="782" t="str">
        <f>IF($A788="","",IF(NOT($A788=$A787),IFERROR(IF(INDEX('40-15 SCALE LABEL INFO'!J$2:J$65,MATCH($A788,'40-15 SCALE LABEL INFO'!$A$2:$A$65,0))="","",INDEX('40-15 SCALE LABEL INFO'!J$2:J$65,MATCH($A788,'40-15 SCALE LABEL INFO'!$A$2:$A$65,0))),"not found"),IF(G787="not found","not found",IF(G787="","","ditto"))))</f>
        <v/>
      </c>
      <c r="H788" s="775" t="str">
        <f>IF($A788="","",IF(NOT($A788=$A787),IFERROR(IF(INDEX('40-15 SCALE LABEL INFO'!K$2:K$65,MATCH($A788,'40-15 SCALE LABEL INFO'!$A$2:$A$65,0))="","",INDEX('40-15 SCALE LABEL INFO'!K$2:K$65,MATCH($A788,'40-15 SCALE LABEL INFO'!$A$2:$A$65,0))),"not found"),IF(H787="not found","not found",IF(H787="","","ditto"))))</f>
        <v/>
      </c>
    </row>
    <row r="789" spans="1:8" x14ac:dyDescent="0.25">
      <c r="A789" s="770"/>
      <c r="B789" s="770"/>
      <c r="C789" s="770"/>
      <c r="D789" s="770"/>
      <c r="E789" s="778"/>
      <c r="F789" s="781" t="str">
        <f>IF($A789="","",IF(NOT($A789=$A788),IFERROR(IF(INDEX('40-15 SCALE LABEL INFO'!I$2:I$65,MATCH($A789,'40-15 SCALE LABEL INFO'!$A$2:$A$65,0))="","",INDEX('40-15 SCALE LABEL INFO'!I$2:I$65,MATCH($A789,'40-15 SCALE LABEL INFO'!$A$2:$A$65,0))),"not found"),IF(F788="not found","not found",IF(F788="","","ditto"))))</f>
        <v/>
      </c>
      <c r="G789" s="782" t="str">
        <f>IF($A789="","",IF(NOT($A789=$A788),IFERROR(IF(INDEX('40-15 SCALE LABEL INFO'!J$2:J$65,MATCH($A789,'40-15 SCALE LABEL INFO'!$A$2:$A$65,0))="","",INDEX('40-15 SCALE LABEL INFO'!J$2:J$65,MATCH($A789,'40-15 SCALE LABEL INFO'!$A$2:$A$65,0))),"not found"),IF(G788="not found","not found",IF(G788="","","ditto"))))</f>
        <v/>
      </c>
      <c r="H789" s="775" t="str">
        <f>IF($A789="","",IF(NOT($A789=$A788),IFERROR(IF(INDEX('40-15 SCALE LABEL INFO'!K$2:K$65,MATCH($A789,'40-15 SCALE LABEL INFO'!$A$2:$A$65,0))="","",INDEX('40-15 SCALE LABEL INFO'!K$2:K$65,MATCH($A789,'40-15 SCALE LABEL INFO'!$A$2:$A$65,0))),"not found"),IF(H788="not found","not found",IF(H788="","","ditto"))))</f>
        <v/>
      </c>
    </row>
    <row r="790" spans="1:8" x14ac:dyDescent="0.25">
      <c r="A790" s="770"/>
      <c r="B790" s="770"/>
      <c r="C790" s="770"/>
      <c r="D790" s="770"/>
      <c r="E790" s="778"/>
      <c r="F790" s="781" t="str">
        <f>IF($A790="","",IF(NOT($A790=$A789),IFERROR(IF(INDEX('40-15 SCALE LABEL INFO'!I$2:I$65,MATCH($A790,'40-15 SCALE LABEL INFO'!$A$2:$A$65,0))="","",INDEX('40-15 SCALE LABEL INFO'!I$2:I$65,MATCH($A790,'40-15 SCALE LABEL INFO'!$A$2:$A$65,0))),"not found"),IF(F789="not found","not found",IF(F789="","","ditto"))))</f>
        <v/>
      </c>
      <c r="G790" s="782" t="str">
        <f>IF($A790="","",IF(NOT($A790=$A789),IFERROR(IF(INDEX('40-15 SCALE LABEL INFO'!J$2:J$65,MATCH($A790,'40-15 SCALE LABEL INFO'!$A$2:$A$65,0))="","",INDEX('40-15 SCALE LABEL INFO'!J$2:J$65,MATCH($A790,'40-15 SCALE LABEL INFO'!$A$2:$A$65,0))),"not found"),IF(G789="not found","not found",IF(G789="","","ditto"))))</f>
        <v/>
      </c>
      <c r="H790" s="775" t="str">
        <f>IF($A790="","",IF(NOT($A790=$A789),IFERROR(IF(INDEX('40-15 SCALE LABEL INFO'!K$2:K$65,MATCH($A790,'40-15 SCALE LABEL INFO'!$A$2:$A$65,0))="","",INDEX('40-15 SCALE LABEL INFO'!K$2:K$65,MATCH($A790,'40-15 SCALE LABEL INFO'!$A$2:$A$65,0))),"not found"),IF(H789="not found","not found",IF(H789="","","ditto"))))</f>
        <v/>
      </c>
    </row>
    <row r="791" spans="1:8" x14ac:dyDescent="0.25">
      <c r="A791" s="770"/>
      <c r="B791" s="770"/>
      <c r="C791" s="770"/>
      <c r="D791" s="770"/>
      <c r="E791" s="778"/>
      <c r="F791" s="781" t="str">
        <f>IF($A791="","",IF(NOT($A791=$A790),IFERROR(IF(INDEX('40-15 SCALE LABEL INFO'!I$2:I$65,MATCH($A791,'40-15 SCALE LABEL INFO'!$A$2:$A$65,0))="","",INDEX('40-15 SCALE LABEL INFO'!I$2:I$65,MATCH($A791,'40-15 SCALE LABEL INFO'!$A$2:$A$65,0))),"not found"),IF(F790="not found","not found",IF(F790="","","ditto"))))</f>
        <v/>
      </c>
      <c r="G791" s="782" t="str">
        <f>IF($A791="","",IF(NOT($A791=$A790),IFERROR(IF(INDEX('40-15 SCALE LABEL INFO'!J$2:J$65,MATCH($A791,'40-15 SCALE LABEL INFO'!$A$2:$A$65,0))="","",INDEX('40-15 SCALE LABEL INFO'!J$2:J$65,MATCH($A791,'40-15 SCALE LABEL INFO'!$A$2:$A$65,0))),"not found"),IF(G790="not found","not found",IF(G790="","","ditto"))))</f>
        <v/>
      </c>
      <c r="H791" s="775" t="str">
        <f>IF($A791="","",IF(NOT($A791=$A790),IFERROR(IF(INDEX('40-15 SCALE LABEL INFO'!K$2:K$65,MATCH($A791,'40-15 SCALE LABEL INFO'!$A$2:$A$65,0))="","",INDEX('40-15 SCALE LABEL INFO'!K$2:K$65,MATCH($A791,'40-15 SCALE LABEL INFO'!$A$2:$A$65,0))),"not found"),IF(H790="not found","not found",IF(H790="","","ditto"))))</f>
        <v/>
      </c>
    </row>
    <row r="792" spans="1:8" x14ac:dyDescent="0.25">
      <c r="A792" s="770"/>
      <c r="B792" s="770"/>
      <c r="C792" s="770"/>
      <c r="D792" s="770"/>
      <c r="E792" s="778"/>
      <c r="F792" s="781" t="str">
        <f>IF($A792="","",IF(NOT($A792=$A791),IFERROR(IF(INDEX('40-15 SCALE LABEL INFO'!I$2:I$65,MATCH($A792,'40-15 SCALE LABEL INFO'!$A$2:$A$65,0))="","",INDEX('40-15 SCALE LABEL INFO'!I$2:I$65,MATCH($A792,'40-15 SCALE LABEL INFO'!$A$2:$A$65,0))),"not found"),IF(F791="not found","not found",IF(F791="","","ditto"))))</f>
        <v/>
      </c>
      <c r="G792" s="782" t="str">
        <f>IF($A792="","",IF(NOT($A792=$A791),IFERROR(IF(INDEX('40-15 SCALE LABEL INFO'!J$2:J$65,MATCH($A792,'40-15 SCALE LABEL INFO'!$A$2:$A$65,0))="","",INDEX('40-15 SCALE LABEL INFO'!J$2:J$65,MATCH($A792,'40-15 SCALE LABEL INFO'!$A$2:$A$65,0))),"not found"),IF(G791="not found","not found",IF(G791="","","ditto"))))</f>
        <v/>
      </c>
      <c r="H792" s="775" t="str">
        <f>IF($A792="","",IF(NOT($A792=$A791),IFERROR(IF(INDEX('40-15 SCALE LABEL INFO'!K$2:K$65,MATCH($A792,'40-15 SCALE LABEL INFO'!$A$2:$A$65,0))="","",INDEX('40-15 SCALE LABEL INFO'!K$2:K$65,MATCH($A792,'40-15 SCALE LABEL INFO'!$A$2:$A$65,0))),"not found"),IF(H791="not found","not found",IF(H791="","","ditto"))))</f>
        <v/>
      </c>
    </row>
    <row r="793" spans="1:8" x14ac:dyDescent="0.25">
      <c r="A793" s="770"/>
      <c r="B793" s="770"/>
      <c r="C793" s="770"/>
      <c r="D793" s="770"/>
      <c r="E793" s="778"/>
      <c r="F793" s="781" t="str">
        <f>IF($A793="","",IF(NOT($A793=$A792),IFERROR(IF(INDEX('40-15 SCALE LABEL INFO'!I$2:I$65,MATCH($A793,'40-15 SCALE LABEL INFO'!$A$2:$A$65,0))="","",INDEX('40-15 SCALE LABEL INFO'!I$2:I$65,MATCH($A793,'40-15 SCALE LABEL INFO'!$A$2:$A$65,0))),"not found"),IF(F792="not found","not found",IF(F792="","","ditto"))))</f>
        <v/>
      </c>
      <c r="G793" s="782" t="str">
        <f>IF($A793="","",IF(NOT($A793=$A792),IFERROR(IF(INDEX('40-15 SCALE LABEL INFO'!J$2:J$65,MATCH($A793,'40-15 SCALE LABEL INFO'!$A$2:$A$65,0))="","",INDEX('40-15 SCALE LABEL INFO'!J$2:J$65,MATCH($A793,'40-15 SCALE LABEL INFO'!$A$2:$A$65,0))),"not found"),IF(G792="not found","not found",IF(G792="","","ditto"))))</f>
        <v/>
      </c>
      <c r="H793" s="775" t="str">
        <f>IF($A793="","",IF(NOT($A793=$A792),IFERROR(IF(INDEX('40-15 SCALE LABEL INFO'!K$2:K$65,MATCH($A793,'40-15 SCALE LABEL INFO'!$A$2:$A$65,0))="","",INDEX('40-15 SCALE LABEL INFO'!K$2:K$65,MATCH($A793,'40-15 SCALE LABEL INFO'!$A$2:$A$65,0))),"not found"),IF(H792="not found","not found",IF(H792="","","ditto"))))</f>
        <v/>
      </c>
    </row>
    <row r="794" spans="1:8" x14ac:dyDescent="0.25">
      <c r="A794" s="770"/>
      <c r="B794" s="770"/>
      <c r="C794" s="770"/>
      <c r="D794" s="770"/>
      <c r="E794" s="778"/>
      <c r="F794" s="781" t="str">
        <f>IF($A794="","",IF(NOT($A794=$A793),IFERROR(IF(INDEX('40-15 SCALE LABEL INFO'!I$2:I$65,MATCH($A794,'40-15 SCALE LABEL INFO'!$A$2:$A$65,0))="","",INDEX('40-15 SCALE LABEL INFO'!I$2:I$65,MATCH($A794,'40-15 SCALE LABEL INFO'!$A$2:$A$65,0))),"not found"),IF(F793="not found","not found",IF(F793="","","ditto"))))</f>
        <v/>
      </c>
      <c r="G794" s="782" t="str">
        <f>IF($A794="","",IF(NOT($A794=$A793),IFERROR(IF(INDEX('40-15 SCALE LABEL INFO'!J$2:J$65,MATCH($A794,'40-15 SCALE LABEL INFO'!$A$2:$A$65,0))="","",INDEX('40-15 SCALE LABEL INFO'!J$2:J$65,MATCH($A794,'40-15 SCALE LABEL INFO'!$A$2:$A$65,0))),"not found"),IF(G793="not found","not found",IF(G793="","","ditto"))))</f>
        <v/>
      </c>
      <c r="H794" s="775" t="str">
        <f>IF($A794="","",IF(NOT($A794=$A793),IFERROR(IF(INDEX('40-15 SCALE LABEL INFO'!K$2:K$65,MATCH($A794,'40-15 SCALE LABEL INFO'!$A$2:$A$65,0))="","",INDEX('40-15 SCALE LABEL INFO'!K$2:K$65,MATCH($A794,'40-15 SCALE LABEL INFO'!$A$2:$A$65,0))),"not found"),IF(H793="not found","not found",IF(H793="","","ditto"))))</f>
        <v/>
      </c>
    </row>
    <row r="795" spans="1:8" x14ac:dyDescent="0.25">
      <c r="A795" s="770"/>
      <c r="B795" s="770"/>
      <c r="C795" s="770"/>
      <c r="D795" s="770"/>
      <c r="E795" s="778"/>
      <c r="F795" s="781" t="str">
        <f>IF($A795="","",IF(NOT($A795=$A794),IFERROR(IF(INDEX('40-15 SCALE LABEL INFO'!I$2:I$65,MATCH($A795,'40-15 SCALE LABEL INFO'!$A$2:$A$65,0))="","",INDEX('40-15 SCALE LABEL INFO'!I$2:I$65,MATCH($A795,'40-15 SCALE LABEL INFO'!$A$2:$A$65,0))),"not found"),IF(F794="not found","not found",IF(F794="","","ditto"))))</f>
        <v/>
      </c>
      <c r="G795" s="782" t="str">
        <f>IF($A795="","",IF(NOT($A795=$A794),IFERROR(IF(INDEX('40-15 SCALE LABEL INFO'!J$2:J$65,MATCH($A795,'40-15 SCALE LABEL INFO'!$A$2:$A$65,0))="","",INDEX('40-15 SCALE LABEL INFO'!J$2:J$65,MATCH($A795,'40-15 SCALE LABEL INFO'!$A$2:$A$65,0))),"not found"),IF(G794="not found","not found",IF(G794="","","ditto"))))</f>
        <v/>
      </c>
      <c r="H795" s="775" t="str">
        <f>IF($A795="","",IF(NOT($A795=$A794),IFERROR(IF(INDEX('40-15 SCALE LABEL INFO'!K$2:K$65,MATCH($A795,'40-15 SCALE LABEL INFO'!$A$2:$A$65,0))="","",INDEX('40-15 SCALE LABEL INFO'!K$2:K$65,MATCH($A795,'40-15 SCALE LABEL INFO'!$A$2:$A$65,0))),"not found"),IF(H794="not found","not found",IF(H794="","","ditto"))))</f>
        <v/>
      </c>
    </row>
    <row r="796" spans="1:8" x14ac:dyDescent="0.25">
      <c r="A796" s="770"/>
      <c r="B796" s="770"/>
      <c r="C796" s="770"/>
      <c r="D796" s="770"/>
      <c r="E796" s="778"/>
      <c r="F796" s="781" t="str">
        <f>IF($A796="","",IF(NOT($A796=$A795),IFERROR(IF(INDEX('40-15 SCALE LABEL INFO'!I$2:I$65,MATCH($A796,'40-15 SCALE LABEL INFO'!$A$2:$A$65,0))="","",INDEX('40-15 SCALE LABEL INFO'!I$2:I$65,MATCH($A796,'40-15 SCALE LABEL INFO'!$A$2:$A$65,0))),"not found"),IF(F795="not found","not found",IF(F795="","","ditto"))))</f>
        <v/>
      </c>
      <c r="G796" s="782" t="str">
        <f>IF($A796="","",IF(NOT($A796=$A795),IFERROR(IF(INDEX('40-15 SCALE LABEL INFO'!J$2:J$65,MATCH($A796,'40-15 SCALE LABEL INFO'!$A$2:$A$65,0))="","",INDEX('40-15 SCALE LABEL INFO'!J$2:J$65,MATCH($A796,'40-15 SCALE LABEL INFO'!$A$2:$A$65,0))),"not found"),IF(G795="not found","not found",IF(G795="","","ditto"))))</f>
        <v/>
      </c>
      <c r="H796" s="775" t="str">
        <f>IF($A796="","",IF(NOT($A796=$A795),IFERROR(IF(INDEX('40-15 SCALE LABEL INFO'!K$2:K$65,MATCH($A796,'40-15 SCALE LABEL INFO'!$A$2:$A$65,0))="","",INDEX('40-15 SCALE LABEL INFO'!K$2:K$65,MATCH($A796,'40-15 SCALE LABEL INFO'!$A$2:$A$65,0))),"not found"),IF(H795="not found","not found",IF(H795="","","ditto"))))</f>
        <v/>
      </c>
    </row>
    <row r="797" spans="1:8" x14ac:dyDescent="0.25">
      <c r="A797" s="770"/>
      <c r="B797" s="770"/>
      <c r="C797" s="770"/>
      <c r="D797" s="770"/>
      <c r="E797" s="778"/>
      <c r="F797" s="781" t="str">
        <f>IF($A797="","",IF(NOT($A797=$A796),IFERROR(IF(INDEX('40-15 SCALE LABEL INFO'!I$2:I$65,MATCH($A797,'40-15 SCALE LABEL INFO'!$A$2:$A$65,0))="","",INDEX('40-15 SCALE LABEL INFO'!I$2:I$65,MATCH($A797,'40-15 SCALE LABEL INFO'!$A$2:$A$65,0))),"not found"),IF(F796="not found","not found",IF(F796="","","ditto"))))</f>
        <v/>
      </c>
      <c r="G797" s="782" t="str">
        <f>IF($A797="","",IF(NOT($A797=$A796),IFERROR(IF(INDEX('40-15 SCALE LABEL INFO'!J$2:J$65,MATCH($A797,'40-15 SCALE LABEL INFO'!$A$2:$A$65,0))="","",INDEX('40-15 SCALE LABEL INFO'!J$2:J$65,MATCH($A797,'40-15 SCALE LABEL INFO'!$A$2:$A$65,0))),"not found"),IF(G796="not found","not found",IF(G796="","","ditto"))))</f>
        <v/>
      </c>
      <c r="H797" s="775" t="str">
        <f>IF($A797="","",IF(NOT($A797=$A796),IFERROR(IF(INDEX('40-15 SCALE LABEL INFO'!K$2:K$65,MATCH($A797,'40-15 SCALE LABEL INFO'!$A$2:$A$65,0))="","",INDEX('40-15 SCALE LABEL INFO'!K$2:K$65,MATCH($A797,'40-15 SCALE LABEL INFO'!$A$2:$A$65,0))),"not found"),IF(H796="not found","not found",IF(H796="","","ditto"))))</f>
        <v/>
      </c>
    </row>
    <row r="798" spans="1:8" x14ac:dyDescent="0.25">
      <c r="A798" s="770"/>
      <c r="B798" s="770"/>
      <c r="C798" s="770"/>
      <c r="D798" s="770"/>
      <c r="E798" s="778"/>
      <c r="F798" s="781" t="str">
        <f>IF($A798="","",IF(NOT($A798=$A797),IFERROR(IF(INDEX('40-15 SCALE LABEL INFO'!I$2:I$65,MATCH($A798,'40-15 SCALE LABEL INFO'!$A$2:$A$65,0))="","",INDEX('40-15 SCALE LABEL INFO'!I$2:I$65,MATCH($A798,'40-15 SCALE LABEL INFO'!$A$2:$A$65,0))),"not found"),IF(F797="not found","not found",IF(F797="","","ditto"))))</f>
        <v/>
      </c>
      <c r="G798" s="782" t="str">
        <f>IF($A798="","",IF(NOT($A798=$A797),IFERROR(IF(INDEX('40-15 SCALE LABEL INFO'!J$2:J$65,MATCH($A798,'40-15 SCALE LABEL INFO'!$A$2:$A$65,0))="","",INDEX('40-15 SCALE LABEL INFO'!J$2:J$65,MATCH($A798,'40-15 SCALE LABEL INFO'!$A$2:$A$65,0))),"not found"),IF(G797="not found","not found",IF(G797="","","ditto"))))</f>
        <v/>
      </c>
      <c r="H798" s="775" t="str">
        <f>IF($A798="","",IF(NOT($A798=$A797),IFERROR(IF(INDEX('40-15 SCALE LABEL INFO'!K$2:K$65,MATCH($A798,'40-15 SCALE LABEL INFO'!$A$2:$A$65,0))="","",INDEX('40-15 SCALE LABEL INFO'!K$2:K$65,MATCH($A798,'40-15 SCALE LABEL INFO'!$A$2:$A$65,0))),"not found"),IF(H797="not found","not found",IF(H797="","","ditto"))))</f>
        <v/>
      </c>
    </row>
    <row r="799" spans="1:8" x14ac:dyDescent="0.25">
      <c r="A799" s="770"/>
      <c r="B799" s="770"/>
      <c r="C799" s="770"/>
      <c r="D799" s="770"/>
      <c r="E799" s="778"/>
      <c r="F799" s="781" t="str">
        <f>IF($A799="","",IF(NOT($A799=$A798),IFERROR(IF(INDEX('40-15 SCALE LABEL INFO'!I$2:I$65,MATCH($A799,'40-15 SCALE LABEL INFO'!$A$2:$A$65,0))="","",INDEX('40-15 SCALE LABEL INFO'!I$2:I$65,MATCH($A799,'40-15 SCALE LABEL INFO'!$A$2:$A$65,0))),"not found"),IF(F798="not found","not found",IF(F798="","","ditto"))))</f>
        <v/>
      </c>
      <c r="G799" s="782" t="str">
        <f>IF($A799="","",IF(NOT($A799=$A798),IFERROR(IF(INDEX('40-15 SCALE LABEL INFO'!J$2:J$65,MATCH($A799,'40-15 SCALE LABEL INFO'!$A$2:$A$65,0))="","",INDEX('40-15 SCALE LABEL INFO'!J$2:J$65,MATCH($A799,'40-15 SCALE LABEL INFO'!$A$2:$A$65,0))),"not found"),IF(G798="not found","not found",IF(G798="","","ditto"))))</f>
        <v/>
      </c>
      <c r="H799" s="775" t="str">
        <f>IF($A799="","",IF(NOT($A799=$A798),IFERROR(IF(INDEX('40-15 SCALE LABEL INFO'!K$2:K$65,MATCH($A799,'40-15 SCALE LABEL INFO'!$A$2:$A$65,0))="","",INDEX('40-15 SCALE LABEL INFO'!K$2:K$65,MATCH($A799,'40-15 SCALE LABEL INFO'!$A$2:$A$65,0))),"not found"),IF(H798="not found","not found",IF(H798="","","ditto"))))</f>
        <v/>
      </c>
    </row>
    <row r="800" spans="1:8" x14ac:dyDescent="0.25">
      <c r="A800" s="770"/>
      <c r="B800" s="770"/>
      <c r="C800" s="770"/>
      <c r="D800" s="770"/>
      <c r="E800" s="778"/>
      <c r="F800" s="781" t="str">
        <f>IF($A800="","",IF(NOT($A800=$A799),IFERROR(IF(INDEX('40-15 SCALE LABEL INFO'!I$2:I$65,MATCH($A800,'40-15 SCALE LABEL INFO'!$A$2:$A$65,0))="","",INDEX('40-15 SCALE LABEL INFO'!I$2:I$65,MATCH($A800,'40-15 SCALE LABEL INFO'!$A$2:$A$65,0))),"not found"),IF(F799="not found","not found",IF(F799="","","ditto"))))</f>
        <v/>
      </c>
      <c r="G800" s="782" t="str">
        <f>IF($A800="","",IF(NOT($A800=$A799),IFERROR(IF(INDEX('40-15 SCALE LABEL INFO'!J$2:J$65,MATCH($A800,'40-15 SCALE LABEL INFO'!$A$2:$A$65,0))="","",INDEX('40-15 SCALE LABEL INFO'!J$2:J$65,MATCH($A800,'40-15 SCALE LABEL INFO'!$A$2:$A$65,0))),"not found"),IF(G799="not found","not found",IF(G799="","","ditto"))))</f>
        <v/>
      </c>
      <c r="H800" s="775" t="str">
        <f>IF($A800="","",IF(NOT($A800=$A799),IFERROR(IF(INDEX('40-15 SCALE LABEL INFO'!K$2:K$65,MATCH($A800,'40-15 SCALE LABEL INFO'!$A$2:$A$65,0))="","",INDEX('40-15 SCALE LABEL INFO'!K$2:K$65,MATCH($A800,'40-15 SCALE LABEL INFO'!$A$2:$A$65,0))),"not found"),IF(H799="not found","not found",IF(H799="","","ditto"))))</f>
        <v/>
      </c>
    </row>
    <row r="801" spans="1:8" x14ac:dyDescent="0.25">
      <c r="A801" s="770"/>
      <c r="B801" s="770"/>
      <c r="C801" s="770"/>
      <c r="D801" s="770"/>
      <c r="E801" s="778"/>
      <c r="F801" s="781" t="str">
        <f>IF($A801="","",IF(NOT($A801=$A800),IFERROR(IF(INDEX('40-15 SCALE LABEL INFO'!I$2:I$65,MATCH($A801,'40-15 SCALE LABEL INFO'!$A$2:$A$65,0))="","",INDEX('40-15 SCALE LABEL INFO'!I$2:I$65,MATCH($A801,'40-15 SCALE LABEL INFO'!$A$2:$A$65,0))),"not found"),IF(F800="not found","not found",IF(F800="","","ditto"))))</f>
        <v/>
      </c>
      <c r="G801" s="782" t="str">
        <f>IF($A801="","",IF(NOT($A801=$A800),IFERROR(IF(INDEX('40-15 SCALE LABEL INFO'!J$2:J$65,MATCH($A801,'40-15 SCALE LABEL INFO'!$A$2:$A$65,0))="","",INDEX('40-15 SCALE LABEL INFO'!J$2:J$65,MATCH($A801,'40-15 SCALE LABEL INFO'!$A$2:$A$65,0))),"not found"),IF(G800="not found","not found",IF(G800="","","ditto"))))</f>
        <v/>
      </c>
      <c r="H801" s="775" t="str">
        <f>IF($A801="","",IF(NOT($A801=$A800),IFERROR(IF(INDEX('40-15 SCALE LABEL INFO'!K$2:K$65,MATCH($A801,'40-15 SCALE LABEL INFO'!$A$2:$A$65,0))="","",INDEX('40-15 SCALE LABEL INFO'!K$2:K$65,MATCH($A801,'40-15 SCALE LABEL INFO'!$A$2:$A$65,0))),"not found"),IF(H800="not found","not found",IF(H800="","","ditto"))))</f>
        <v/>
      </c>
    </row>
    <row r="802" spans="1:8" x14ac:dyDescent="0.25">
      <c r="A802" s="770"/>
      <c r="B802" s="770"/>
      <c r="C802" s="770"/>
      <c r="D802" s="770"/>
      <c r="E802" s="778"/>
      <c r="F802" s="781" t="str">
        <f>IF($A802="","",IF(NOT($A802=$A801),IFERROR(IF(INDEX('40-15 SCALE LABEL INFO'!I$2:I$65,MATCH($A802,'40-15 SCALE LABEL INFO'!$A$2:$A$65,0))="","",INDEX('40-15 SCALE LABEL INFO'!I$2:I$65,MATCH($A802,'40-15 SCALE LABEL INFO'!$A$2:$A$65,0))),"not found"),IF(F801="not found","not found",IF(F801="","","ditto"))))</f>
        <v/>
      </c>
      <c r="G802" s="782" t="str">
        <f>IF($A802="","",IF(NOT($A802=$A801),IFERROR(IF(INDEX('40-15 SCALE LABEL INFO'!J$2:J$65,MATCH($A802,'40-15 SCALE LABEL INFO'!$A$2:$A$65,0))="","",INDEX('40-15 SCALE LABEL INFO'!J$2:J$65,MATCH($A802,'40-15 SCALE LABEL INFO'!$A$2:$A$65,0))),"not found"),IF(G801="not found","not found",IF(G801="","","ditto"))))</f>
        <v/>
      </c>
      <c r="H802" s="775" t="str">
        <f>IF($A802="","",IF(NOT($A802=$A801),IFERROR(IF(INDEX('40-15 SCALE LABEL INFO'!K$2:K$65,MATCH($A802,'40-15 SCALE LABEL INFO'!$A$2:$A$65,0))="","",INDEX('40-15 SCALE LABEL INFO'!K$2:K$65,MATCH($A802,'40-15 SCALE LABEL INFO'!$A$2:$A$65,0))),"not found"),IF(H801="not found","not found",IF(H801="","","ditto"))))</f>
        <v/>
      </c>
    </row>
    <row r="803" spans="1:8" x14ac:dyDescent="0.25">
      <c r="A803" s="770"/>
      <c r="B803" s="770"/>
      <c r="C803" s="770"/>
      <c r="D803" s="770"/>
      <c r="E803" s="778"/>
      <c r="F803" s="781" t="str">
        <f>IF($A803="","",IF(NOT($A803=$A802),IFERROR(IF(INDEX('40-15 SCALE LABEL INFO'!I$2:I$65,MATCH($A803,'40-15 SCALE LABEL INFO'!$A$2:$A$65,0))="","",INDEX('40-15 SCALE LABEL INFO'!I$2:I$65,MATCH($A803,'40-15 SCALE LABEL INFO'!$A$2:$A$65,0))),"not found"),IF(F802="not found","not found",IF(F802="","","ditto"))))</f>
        <v/>
      </c>
      <c r="G803" s="782" t="str">
        <f>IF($A803="","",IF(NOT($A803=$A802),IFERROR(IF(INDEX('40-15 SCALE LABEL INFO'!J$2:J$65,MATCH($A803,'40-15 SCALE LABEL INFO'!$A$2:$A$65,0))="","",INDEX('40-15 SCALE LABEL INFO'!J$2:J$65,MATCH($A803,'40-15 SCALE LABEL INFO'!$A$2:$A$65,0))),"not found"),IF(G802="not found","not found",IF(G802="","","ditto"))))</f>
        <v/>
      </c>
      <c r="H803" s="775" t="str">
        <f>IF($A803="","",IF(NOT($A803=$A802),IFERROR(IF(INDEX('40-15 SCALE LABEL INFO'!K$2:K$65,MATCH($A803,'40-15 SCALE LABEL INFO'!$A$2:$A$65,0))="","",INDEX('40-15 SCALE LABEL INFO'!K$2:K$65,MATCH($A803,'40-15 SCALE LABEL INFO'!$A$2:$A$65,0))),"not found"),IF(H802="not found","not found",IF(H802="","","ditto"))))</f>
        <v/>
      </c>
    </row>
    <row r="804" spans="1:8" x14ac:dyDescent="0.25">
      <c r="A804" s="770"/>
      <c r="B804" s="770"/>
      <c r="C804" s="770"/>
      <c r="D804" s="770"/>
      <c r="E804" s="778"/>
      <c r="F804" s="781" t="str">
        <f>IF($A804="","",IF(NOT($A804=$A803),IFERROR(IF(INDEX('40-15 SCALE LABEL INFO'!I$2:I$65,MATCH($A804,'40-15 SCALE LABEL INFO'!$A$2:$A$65,0))="","",INDEX('40-15 SCALE LABEL INFO'!I$2:I$65,MATCH($A804,'40-15 SCALE LABEL INFO'!$A$2:$A$65,0))),"not found"),IF(F803="not found","not found",IF(F803="","","ditto"))))</f>
        <v/>
      </c>
      <c r="G804" s="782" t="str">
        <f>IF($A804="","",IF(NOT($A804=$A803),IFERROR(IF(INDEX('40-15 SCALE LABEL INFO'!J$2:J$65,MATCH($A804,'40-15 SCALE LABEL INFO'!$A$2:$A$65,0))="","",INDEX('40-15 SCALE LABEL INFO'!J$2:J$65,MATCH($A804,'40-15 SCALE LABEL INFO'!$A$2:$A$65,0))),"not found"),IF(G803="not found","not found",IF(G803="","","ditto"))))</f>
        <v/>
      </c>
      <c r="H804" s="775" t="str">
        <f>IF($A804="","",IF(NOT($A804=$A803),IFERROR(IF(INDEX('40-15 SCALE LABEL INFO'!K$2:K$65,MATCH($A804,'40-15 SCALE LABEL INFO'!$A$2:$A$65,0))="","",INDEX('40-15 SCALE LABEL INFO'!K$2:K$65,MATCH($A804,'40-15 SCALE LABEL INFO'!$A$2:$A$65,0))),"not found"),IF(H803="not found","not found",IF(H803="","","ditto"))))</f>
        <v/>
      </c>
    </row>
    <row r="805" spans="1:8" x14ac:dyDescent="0.25">
      <c r="A805" s="770"/>
      <c r="B805" s="770"/>
      <c r="C805" s="770"/>
      <c r="D805" s="770"/>
      <c r="E805" s="778"/>
      <c r="F805" s="781" t="str">
        <f>IF($A805="","",IF(NOT($A805=$A804),IFERROR(IF(INDEX('40-15 SCALE LABEL INFO'!I$2:I$65,MATCH($A805,'40-15 SCALE LABEL INFO'!$A$2:$A$65,0))="","",INDEX('40-15 SCALE LABEL INFO'!I$2:I$65,MATCH($A805,'40-15 SCALE LABEL INFO'!$A$2:$A$65,0))),"not found"),IF(F804="not found","not found",IF(F804="","","ditto"))))</f>
        <v/>
      </c>
      <c r="G805" s="782" t="str">
        <f>IF($A805="","",IF(NOT($A805=$A804),IFERROR(IF(INDEX('40-15 SCALE LABEL INFO'!J$2:J$65,MATCH($A805,'40-15 SCALE LABEL INFO'!$A$2:$A$65,0))="","",INDEX('40-15 SCALE LABEL INFO'!J$2:J$65,MATCH($A805,'40-15 SCALE LABEL INFO'!$A$2:$A$65,0))),"not found"),IF(G804="not found","not found",IF(G804="","","ditto"))))</f>
        <v/>
      </c>
      <c r="H805" s="775" t="str">
        <f>IF($A805="","",IF(NOT($A805=$A804),IFERROR(IF(INDEX('40-15 SCALE LABEL INFO'!K$2:K$65,MATCH($A805,'40-15 SCALE LABEL INFO'!$A$2:$A$65,0))="","",INDEX('40-15 SCALE LABEL INFO'!K$2:K$65,MATCH($A805,'40-15 SCALE LABEL INFO'!$A$2:$A$65,0))),"not found"),IF(H804="not found","not found",IF(H804="","","ditto"))))</f>
        <v/>
      </c>
    </row>
    <row r="806" spans="1:8" x14ac:dyDescent="0.25">
      <c r="A806" s="770"/>
      <c r="B806" s="770"/>
      <c r="C806" s="770"/>
      <c r="D806" s="770"/>
      <c r="E806" s="778"/>
      <c r="F806" s="781" t="str">
        <f>IF($A806="","",IF(NOT($A806=$A805),IFERROR(IF(INDEX('40-15 SCALE LABEL INFO'!I$2:I$65,MATCH($A806,'40-15 SCALE LABEL INFO'!$A$2:$A$65,0))="","",INDEX('40-15 SCALE LABEL INFO'!I$2:I$65,MATCH($A806,'40-15 SCALE LABEL INFO'!$A$2:$A$65,0))),"not found"),IF(F805="not found","not found",IF(F805="","","ditto"))))</f>
        <v/>
      </c>
      <c r="G806" s="782" t="str">
        <f>IF($A806="","",IF(NOT($A806=$A805),IFERROR(IF(INDEX('40-15 SCALE LABEL INFO'!J$2:J$65,MATCH($A806,'40-15 SCALE LABEL INFO'!$A$2:$A$65,0))="","",INDEX('40-15 SCALE LABEL INFO'!J$2:J$65,MATCH($A806,'40-15 SCALE LABEL INFO'!$A$2:$A$65,0))),"not found"),IF(G805="not found","not found",IF(G805="","","ditto"))))</f>
        <v/>
      </c>
      <c r="H806" s="775" t="str">
        <f>IF($A806="","",IF(NOT($A806=$A805),IFERROR(IF(INDEX('40-15 SCALE LABEL INFO'!K$2:K$65,MATCH($A806,'40-15 SCALE LABEL INFO'!$A$2:$A$65,0))="","",INDEX('40-15 SCALE LABEL INFO'!K$2:K$65,MATCH($A806,'40-15 SCALE LABEL INFO'!$A$2:$A$65,0))),"not found"),IF(H805="not found","not found",IF(H805="","","ditto"))))</f>
        <v/>
      </c>
    </row>
    <row r="807" spans="1:8" x14ac:dyDescent="0.25">
      <c r="A807" s="770"/>
      <c r="B807" s="770"/>
      <c r="C807" s="770"/>
      <c r="D807" s="770"/>
      <c r="E807" s="778"/>
      <c r="F807" s="781" t="str">
        <f>IF($A807="","",IF(NOT($A807=$A806),IFERROR(IF(INDEX('40-15 SCALE LABEL INFO'!I$2:I$65,MATCH($A807,'40-15 SCALE LABEL INFO'!$A$2:$A$65,0))="","",INDEX('40-15 SCALE LABEL INFO'!I$2:I$65,MATCH($A807,'40-15 SCALE LABEL INFO'!$A$2:$A$65,0))),"not found"),IF(F806="not found","not found",IF(F806="","","ditto"))))</f>
        <v/>
      </c>
      <c r="G807" s="782" t="str">
        <f>IF($A807="","",IF(NOT($A807=$A806),IFERROR(IF(INDEX('40-15 SCALE LABEL INFO'!J$2:J$65,MATCH($A807,'40-15 SCALE LABEL INFO'!$A$2:$A$65,0))="","",INDEX('40-15 SCALE LABEL INFO'!J$2:J$65,MATCH($A807,'40-15 SCALE LABEL INFO'!$A$2:$A$65,0))),"not found"),IF(G806="not found","not found",IF(G806="","","ditto"))))</f>
        <v/>
      </c>
      <c r="H807" s="775" t="str">
        <f>IF($A807="","",IF(NOT($A807=$A806),IFERROR(IF(INDEX('40-15 SCALE LABEL INFO'!K$2:K$65,MATCH($A807,'40-15 SCALE LABEL INFO'!$A$2:$A$65,0))="","",INDEX('40-15 SCALE LABEL INFO'!K$2:K$65,MATCH($A807,'40-15 SCALE LABEL INFO'!$A$2:$A$65,0))),"not found"),IF(H806="not found","not found",IF(H806="","","ditto"))))</f>
        <v/>
      </c>
    </row>
    <row r="808" spans="1:8" x14ac:dyDescent="0.25">
      <c r="A808" s="770"/>
      <c r="B808" s="770"/>
      <c r="C808" s="770"/>
      <c r="D808" s="770"/>
      <c r="E808" s="778"/>
      <c r="F808" s="781" t="str">
        <f>IF($A808="","",IF(NOT($A808=$A807),IFERROR(IF(INDEX('40-15 SCALE LABEL INFO'!I$2:I$65,MATCH($A808,'40-15 SCALE LABEL INFO'!$A$2:$A$65,0))="","",INDEX('40-15 SCALE LABEL INFO'!I$2:I$65,MATCH($A808,'40-15 SCALE LABEL INFO'!$A$2:$A$65,0))),"not found"),IF(F807="not found","not found",IF(F807="","","ditto"))))</f>
        <v/>
      </c>
      <c r="G808" s="782" t="str">
        <f>IF($A808="","",IF(NOT($A808=$A807),IFERROR(IF(INDEX('40-15 SCALE LABEL INFO'!J$2:J$65,MATCH($A808,'40-15 SCALE LABEL INFO'!$A$2:$A$65,0))="","",INDEX('40-15 SCALE LABEL INFO'!J$2:J$65,MATCH($A808,'40-15 SCALE LABEL INFO'!$A$2:$A$65,0))),"not found"),IF(G807="not found","not found",IF(G807="","","ditto"))))</f>
        <v/>
      </c>
      <c r="H808" s="775" t="str">
        <f>IF($A808="","",IF(NOT($A808=$A807),IFERROR(IF(INDEX('40-15 SCALE LABEL INFO'!K$2:K$65,MATCH($A808,'40-15 SCALE LABEL INFO'!$A$2:$A$65,0))="","",INDEX('40-15 SCALE LABEL INFO'!K$2:K$65,MATCH($A808,'40-15 SCALE LABEL INFO'!$A$2:$A$65,0))),"not found"),IF(H807="not found","not found",IF(H807="","","ditto"))))</f>
        <v/>
      </c>
    </row>
    <row r="809" spans="1:8" x14ac:dyDescent="0.25">
      <c r="A809" s="770"/>
      <c r="B809" s="770"/>
      <c r="C809" s="770"/>
      <c r="D809" s="770"/>
      <c r="E809" s="778"/>
      <c r="F809" s="781" t="str">
        <f>IF($A809="","",IF(NOT($A809=$A808),IFERROR(IF(INDEX('40-15 SCALE LABEL INFO'!I$2:I$65,MATCH($A809,'40-15 SCALE LABEL INFO'!$A$2:$A$65,0))="","",INDEX('40-15 SCALE LABEL INFO'!I$2:I$65,MATCH($A809,'40-15 SCALE LABEL INFO'!$A$2:$A$65,0))),"not found"),IF(F808="not found","not found",IF(F808="","","ditto"))))</f>
        <v/>
      </c>
      <c r="G809" s="782" t="str">
        <f>IF($A809="","",IF(NOT($A809=$A808),IFERROR(IF(INDEX('40-15 SCALE LABEL INFO'!J$2:J$65,MATCH($A809,'40-15 SCALE LABEL INFO'!$A$2:$A$65,0))="","",INDEX('40-15 SCALE LABEL INFO'!J$2:J$65,MATCH($A809,'40-15 SCALE LABEL INFO'!$A$2:$A$65,0))),"not found"),IF(G808="not found","not found",IF(G808="","","ditto"))))</f>
        <v/>
      </c>
      <c r="H809" s="775" t="str">
        <f>IF($A809="","",IF(NOT($A809=$A808),IFERROR(IF(INDEX('40-15 SCALE LABEL INFO'!K$2:K$65,MATCH($A809,'40-15 SCALE LABEL INFO'!$A$2:$A$65,0))="","",INDEX('40-15 SCALE LABEL INFO'!K$2:K$65,MATCH($A809,'40-15 SCALE LABEL INFO'!$A$2:$A$65,0))),"not found"),IF(H808="not found","not found",IF(H808="","","ditto"))))</f>
        <v/>
      </c>
    </row>
    <row r="810" spans="1:8" x14ac:dyDescent="0.25">
      <c r="A810" s="770"/>
      <c r="B810" s="770"/>
      <c r="C810" s="770"/>
      <c r="D810" s="770"/>
      <c r="E810" s="778"/>
      <c r="F810" s="781" t="str">
        <f>IF($A810="","",IF(NOT($A810=$A809),IFERROR(IF(INDEX('40-15 SCALE LABEL INFO'!I$2:I$65,MATCH($A810,'40-15 SCALE LABEL INFO'!$A$2:$A$65,0))="","",INDEX('40-15 SCALE LABEL INFO'!I$2:I$65,MATCH($A810,'40-15 SCALE LABEL INFO'!$A$2:$A$65,0))),"not found"),IF(F809="not found","not found",IF(F809="","","ditto"))))</f>
        <v/>
      </c>
      <c r="G810" s="782" t="str">
        <f>IF($A810="","",IF(NOT($A810=$A809),IFERROR(IF(INDEX('40-15 SCALE LABEL INFO'!J$2:J$65,MATCH($A810,'40-15 SCALE LABEL INFO'!$A$2:$A$65,0))="","",INDEX('40-15 SCALE LABEL INFO'!J$2:J$65,MATCH($A810,'40-15 SCALE LABEL INFO'!$A$2:$A$65,0))),"not found"),IF(G809="not found","not found",IF(G809="","","ditto"))))</f>
        <v/>
      </c>
      <c r="H810" s="775" t="str">
        <f>IF($A810="","",IF(NOT($A810=$A809),IFERROR(IF(INDEX('40-15 SCALE LABEL INFO'!K$2:K$65,MATCH($A810,'40-15 SCALE LABEL INFO'!$A$2:$A$65,0))="","",INDEX('40-15 SCALE LABEL INFO'!K$2:K$65,MATCH($A810,'40-15 SCALE LABEL INFO'!$A$2:$A$65,0))),"not found"),IF(H809="not found","not found",IF(H809="","","ditto"))))</f>
        <v/>
      </c>
    </row>
    <row r="811" spans="1:8" x14ac:dyDescent="0.25">
      <c r="A811" s="770"/>
      <c r="B811" s="770"/>
      <c r="C811" s="770"/>
      <c r="D811" s="770"/>
      <c r="E811" s="778"/>
      <c r="F811" s="781" t="str">
        <f>IF($A811="","",IF(NOT($A811=$A810),IFERROR(IF(INDEX('40-15 SCALE LABEL INFO'!I$2:I$65,MATCH($A811,'40-15 SCALE LABEL INFO'!$A$2:$A$65,0))="","",INDEX('40-15 SCALE LABEL INFO'!I$2:I$65,MATCH($A811,'40-15 SCALE LABEL INFO'!$A$2:$A$65,0))),"not found"),IF(F810="not found","not found",IF(F810="","","ditto"))))</f>
        <v/>
      </c>
      <c r="G811" s="782" t="str">
        <f>IF($A811="","",IF(NOT($A811=$A810),IFERROR(IF(INDEX('40-15 SCALE LABEL INFO'!J$2:J$65,MATCH($A811,'40-15 SCALE LABEL INFO'!$A$2:$A$65,0))="","",INDEX('40-15 SCALE LABEL INFO'!J$2:J$65,MATCH($A811,'40-15 SCALE LABEL INFO'!$A$2:$A$65,0))),"not found"),IF(G810="not found","not found",IF(G810="","","ditto"))))</f>
        <v/>
      </c>
      <c r="H811" s="775" t="str">
        <f>IF($A811="","",IF(NOT($A811=$A810),IFERROR(IF(INDEX('40-15 SCALE LABEL INFO'!K$2:K$65,MATCH($A811,'40-15 SCALE LABEL INFO'!$A$2:$A$65,0))="","",INDEX('40-15 SCALE LABEL INFO'!K$2:K$65,MATCH($A811,'40-15 SCALE LABEL INFO'!$A$2:$A$65,0))),"not found"),IF(H810="not found","not found",IF(H810="","","ditto"))))</f>
        <v/>
      </c>
    </row>
    <row r="812" spans="1:8" x14ac:dyDescent="0.25">
      <c r="A812" s="770"/>
      <c r="B812" s="770"/>
      <c r="C812" s="770"/>
      <c r="D812" s="770"/>
      <c r="E812" s="778"/>
      <c r="F812" s="781" t="str">
        <f>IF($A812="","",IF(NOT($A812=$A811),IFERROR(IF(INDEX('40-15 SCALE LABEL INFO'!I$2:I$65,MATCH($A812,'40-15 SCALE LABEL INFO'!$A$2:$A$65,0))="","",INDEX('40-15 SCALE LABEL INFO'!I$2:I$65,MATCH($A812,'40-15 SCALE LABEL INFO'!$A$2:$A$65,0))),"not found"),IF(F811="not found","not found",IF(F811="","","ditto"))))</f>
        <v/>
      </c>
      <c r="G812" s="782" t="str">
        <f>IF($A812="","",IF(NOT($A812=$A811),IFERROR(IF(INDEX('40-15 SCALE LABEL INFO'!J$2:J$65,MATCH($A812,'40-15 SCALE LABEL INFO'!$A$2:$A$65,0))="","",INDEX('40-15 SCALE LABEL INFO'!J$2:J$65,MATCH($A812,'40-15 SCALE LABEL INFO'!$A$2:$A$65,0))),"not found"),IF(G811="not found","not found",IF(G811="","","ditto"))))</f>
        <v/>
      </c>
      <c r="H812" s="775" t="str">
        <f>IF($A812="","",IF(NOT($A812=$A811),IFERROR(IF(INDEX('40-15 SCALE LABEL INFO'!K$2:K$65,MATCH($A812,'40-15 SCALE LABEL INFO'!$A$2:$A$65,0))="","",INDEX('40-15 SCALE LABEL INFO'!K$2:K$65,MATCH($A812,'40-15 SCALE LABEL INFO'!$A$2:$A$65,0))),"not found"),IF(H811="not found","not found",IF(H811="","","ditto"))))</f>
        <v/>
      </c>
    </row>
    <row r="813" spans="1:8" x14ac:dyDescent="0.25">
      <c r="A813" s="770"/>
      <c r="B813" s="770"/>
      <c r="C813" s="770"/>
      <c r="D813" s="770"/>
      <c r="E813" s="778"/>
      <c r="F813" s="781" t="str">
        <f>IF($A813="","",IF(NOT($A813=$A812),IFERROR(IF(INDEX('40-15 SCALE LABEL INFO'!I$2:I$65,MATCH($A813,'40-15 SCALE LABEL INFO'!$A$2:$A$65,0))="","",INDEX('40-15 SCALE LABEL INFO'!I$2:I$65,MATCH($A813,'40-15 SCALE LABEL INFO'!$A$2:$A$65,0))),"not found"),IF(F812="not found","not found",IF(F812="","","ditto"))))</f>
        <v/>
      </c>
      <c r="G813" s="782" t="str">
        <f>IF($A813="","",IF(NOT($A813=$A812),IFERROR(IF(INDEX('40-15 SCALE LABEL INFO'!J$2:J$65,MATCH($A813,'40-15 SCALE LABEL INFO'!$A$2:$A$65,0))="","",INDEX('40-15 SCALE LABEL INFO'!J$2:J$65,MATCH($A813,'40-15 SCALE LABEL INFO'!$A$2:$A$65,0))),"not found"),IF(G812="not found","not found",IF(G812="","","ditto"))))</f>
        <v/>
      </c>
      <c r="H813" s="775" t="str">
        <f>IF($A813="","",IF(NOT($A813=$A812),IFERROR(IF(INDEX('40-15 SCALE LABEL INFO'!K$2:K$65,MATCH($A813,'40-15 SCALE LABEL INFO'!$A$2:$A$65,0))="","",INDEX('40-15 SCALE LABEL INFO'!K$2:K$65,MATCH($A813,'40-15 SCALE LABEL INFO'!$A$2:$A$65,0))),"not found"),IF(H812="not found","not found",IF(H812="","","ditto"))))</f>
        <v/>
      </c>
    </row>
    <row r="814" spans="1:8" x14ac:dyDescent="0.25">
      <c r="A814" s="770"/>
      <c r="B814" s="770"/>
      <c r="C814" s="770"/>
      <c r="D814" s="770"/>
      <c r="E814" s="778"/>
      <c r="F814" s="781" t="str">
        <f>IF($A814="","",IF(NOT($A814=$A813),IFERROR(IF(INDEX('40-15 SCALE LABEL INFO'!I$2:I$65,MATCH($A814,'40-15 SCALE LABEL INFO'!$A$2:$A$65,0))="","",INDEX('40-15 SCALE LABEL INFO'!I$2:I$65,MATCH($A814,'40-15 SCALE LABEL INFO'!$A$2:$A$65,0))),"not found"),IF(F813="not found","not found",IF(F813="","","ditto"))))</f>
        <v/>
      </c>
      <c r="G814" s="782" t="str">
        <f>IF($A814="","",IF(NOT($A814=$A813),IFERROR(IF(INDEX('40-15 SCALE LABEL INFO'!J$2:J$65,MATCH($A814,'40-15 SCALE LABEL INFO'!$A$2:$A$65,0))="","",INDEX('40-15 SCALE LABEL INFO'!J$2:J$65,MATCH($A814,'40-15 SCALE LABEL INFO'!$A$2:$A$65,0))),"not found"),IF(G813="not found","not found",IF(G813="","","ditto"))))</f>
        <v/>
      </c>
      <c r="H814" s="775" t="str">
        <f>IF($A814="","",IF(NOT($A814=$A813),IFERROR(IF(INDEX('40-15 SCALE LABEL INFO'!K$2:K$65,MATCH($A814,'40-15 SCALE LABEL INFO'!$A$2:$A$65,0))="","",INDEX('40-15 SCALE LABEL INFO'!K$2:K$65,MATCH($A814,'40-15 SCALE LABEL INFO'!$A$2:$A$65,0))),"not found"),IF(H813="not found","not found",IF(H813="","","ditto"))))</f>
        <v/>
      </c>
    </row>
    <row r="815" spans="1:8" x14ac:dyDescent="0.25">
      <c r="A815" s="770"/>
      <c r="B815" s="770"/>
      <c r="C815" s="770"/>
      <c r="D815" s="770"/>
      <c r="E815" s="778"/>
      <c r="F815" s="781" t="str">
        <f>IF($A815="","",IF(NOT($A815=$A814),IFERROR(IF(INDEX('40-15 SCALE LABEL INFO'!I$2:I$65,MATCH($A815,'40-15 SCALE LABEL INFO'!$A$2:$A$65,0))="","",INDEX('40-15 SCALE LABEL INFO'!I$2:I$65,MATCH($A815,'40-15 SCALE LABEL INFO'!$A$2:$A$65,0))),"not found"),IF(F814="not found","not found",IF(F814="","","ditto"))))</f>
        <v/>
      </c>
      <c r="G815" s="782" t="str">
        <f>IF($A815="","",IF(NOT($A815=$A814),IFERROR(IF(INDEX('40-15 SCALE LABEL INFO'!J$2:J$65,MATCH($A815,'40-15 SCALE LABEL INFO'!$A$2:$A$65,0))="","",INDEX('40-15 SCALE LABEL INFO'!J$2:J$65,MATCH($A815,'40-15 SCALE LABEL INFO'!$A$2:$A$65,0))),"not found"),IF(G814="not found","not found",IF(G814="","","ditto"))))</f>
        <v/>
      </c>
      <c r="H815" s="775" t="str">
        <f>IF($A815="","",IF(NOT($A815=$A814),IFERROR(IF(INDEX('40-15 SCALE LABEL INFO'!K$2:K$65,MATCH($A815,'40-15 SCALE LABEL INFO'!$A$2:$A$65,0))="","",INDEX('40-15 SCALE LABEL INFO'!K$2:K$65,MATCH($A815,'40-15 SCALE LABEL INFO'!$A$2:$A$65,0))),"not found"),IF(H814="not found","not found",IF(H814="","","ditto"))))</f>
        <v/>
      </c>
    </row>
    <row r="816" spans="1:8" x14ac:dyDescent="0.25">
      <c r="A816" s="770"/>
      <c r="B816" s="770"/>
      <c r="C816" s="770"/>
      <c r="D816" s="770"/>
      <c r="E816" s="778"/>
      <c r="F816" s="781" t="str">
        <f>IF($A816="","",IF(NOT($A816=$A815),IFERROR(IF(INDEX('40-15 SCALE LABEL INFO'!I$2:I$65,MATCH($A816,'40-15 SCALE LABEL INFO'!$A$2:$A$65,0))="","",INDEX('40-15 SCALE LABEL INFO'!I$2:I$65,MATCH($A816,'40-15 SCALE LABEL INFO'!$A$2:$A$65,0))),"not found"),IF(F815="not found","not found",IF(F815="","","ditto"))))</f>
        <v/>
      </c>
      <c r="G816" s="782" t="str">
        <f>IF($A816="","",IF(NOT($A816=$A815),IFERROR(IF(INDEX('40-15 SCALE LABEL INFO'!J$2:J$65,MATCH($A816,'40-15 SCALE LABEL INFO'!$A$2:$A$65,0))="","",INDEX('40-15 SCALE LABEL INFO'!J$2:J$65,MATCH($A816,'40-15 SCALE LABEL INFO'!$A$2:$A$65,0))),"not found"),IF(G815="not found","not found",IF(G815="","","ditto"))))</f>
        <v/>
      </c>
      <c r="H816" s="775" t="str">
        <f>IF($A816="","",IF(NOT($A816=$A815),IFERROR(IF(INDEX('40-15 SCALE LABEL INFO'!K$2:K$65,MATCH($A816,'40-15 SCALE LABEL INFO'!$A$2:$A$65,0))="","",INDEX('40-15 SCALE LABEL INFO'!K$2:K$65,MATCH($A816,'40-15 SCALE LABEL INFO'!$A$2:$A$65,0))),"not found"),IF(H815="not found","not found",IF(H815="","","ditto"))))</f>
        <v/>
      </c>
    </row>
    <row r="817" spans="1:8" x14ac:dyDescent="0.25">
      <c r="A817" s="770"/>
      <c r="B817" s="770"/>
      <c r="C817" s="770"/>
      <c r="D817" s="770"/>
      <c r="E817" s="778"/>
      <c r="F817" s="781" t="str">
        <f>IF($A817="","",IF(NOT($A817=$A816),IFERROR(IF(INDEX('40-15 SCALE LABEL INFO'!I$2:I$65,MATCH($A817,'40-15 SCALE LABEL INFO'!$A$2:$A$65,0))="","",INDEX('40-15 SCALE LABEL INFO'!I$2:I$65,MATCH($A817,'40-15 SCALE LABEL INFO'!$A$2:$A$65,0))),"not found"),IF(F816="not found","not found",IF(F816="","","ditto"))))</f>
        <v/>
      </c>
      <c r="G817" s="782" t="str">
        <f>IF($A817="","",IF(NOT($A817=$A816),IFERROR(IF(INDEX('40-15 SCALE LABEL INFO'!J$2:J$65,MATCH($A817,'40-15 SCALE LABEL INFO'!$A$2:$A$65,0))="","",INDEX('40-15 SCALE LABEL INFO'!J$2:J$65,MATCH($A817,'40-15 SCALE LABEL INFO'!$A$2:$A$65,0))),"not found"),IF(G816="not found","not found",IF(G816="","","ditto"))))</f>
        <v/>
      </c>
      <c r="H817" s="775" t="str">
        <f>IF($A817="","",IF(NOT($A817=$A816),IFERROR(IF(INDEX('40-15 SCALE LABEL INFO'!K$2:K$65,MATCH($A817,'40-15 SCALE LABEL INFO'!$A$2:$A$65,0))="","",INDEX('40-15 SCALE LABEL INFO'!K$2:K$65,MATCH($A817,'40-15 SCALE LABEL INFO'!$A$2:$A$65,0))),"not found"),IF(H816="not found","not found",IF(H816="","","ditto"))))</f>
        <v/>
      </c>
    </row>
    <row r="818" spans="1:8" x14ac:dyDescent="0.25">
      <c r="A818" s="770"/>
      <c r="B818" s="770"/>
      <c r="C818" s="770"/>
      <c r="D818" s="770"/>
      <c r="E818" s="778"/>
      <c r="F818" s="781" t="str">
        <f>IF($A818="","",IF(NOT($A818=$A817),IFERROR(IF(INDEX('40-15 SCALE LABEL INFO'!I$2:I$65,MATCH($A818,'40-15 SCALE LABEL INFO'!$A$2:$A$65,0))="","",INDEX('40-15 SCALE LABEL INFO'!I$2:I$65,MATCH($A818,'40-15 SCALE LABEL INFO'!$A$2:$A$65,0))),"not found"),IF(F817="not found","not found",IF(F817="","","ditto"))))</f>
        <v/>
      </c>
      <c r="G818" s="782" t="str">
        <f>IF($A818="","",IF(NOT($A818=$A817),IFERROR(IF(INDEX('40-15 SCALE LABEL INFO'!J$2:J$65,MATCH($A818,'40-15 SCALE LABEL INFO'!$A$2:$A$65,0))="","",INDEX('40-15 SCALE LABEL INFO'!J$2:J$65,MATCH($A818,'40-15 SCALE LABEL INFO'!$A$2:$A$65,0))),"not found"),IF(G817="not found","not found",IF(G817="","","ditto"))))</f>
        <v/>
      </c>
      <c r="H818" s="775" t="str">
        <f>IF($A818="","",IF(NOT($A818=$A817),IFERROR(IF(INDEX('40-15 SCALE LABEL INFO'!K$2:K$65,MATCH($A818,'40-15 SCALE LABEL INFO'!$A$2:$A$65,0))="","",INDEX('40-15 SCALE LABEL INFO'!K$2:K$65,MATCH($A818,'40-15 SCALE LABEL INFO'!$A$2:$A$65,0))),"not found"),IF(H817="not found","not found",IF(H817="","","ditto"))))</f>
        <v/>
      </c>
    </row>
    <row r="819" spans="1:8" x14ac:dyDescent="0.25">
      <c r="A819" s="770"/>
      <c r="B819" s="770"/>
      <c r="C819" s="770"/>
      <c r="D819" s="770"/>
      <c r="E819" s="778"/>
      <c r="F819" s="781" t="str">
        <f>IF($A819="","",IF(NOT($A819=$A818),IFERROR(IF(INDEX('40-15 SCALE LABEL INFO'!I$2:I$65,MATCH($A819,'40-15 SCALE LABEL INFO'!$A$2:$A$65,0))="","",INDEX('40-15 SCALE LABEL INFO'!I$2:I$65,MATCH($A819,'40-15 SCALE LABEL INFO'!$A$2:$A$65,0))),"not found"),IF(F818="not found","not found",IF(F818="","","ditto"))))</f>
        <v/>
      </c>
      <c r="G819" s="782" t="str">
        <f>IF($A819="","",IF(NOT($A819=$A818),IFERROR(IF(INDEX('40-15 SCALE LABEL INFO'!J$2:J$65,MATCH($A819,'40-15 SCALE LABEL INFO'!$A$2:$A$65,0))="","",INDEX('40-15 SCALE LABEL INFO'!J$2:J$65,MATCH($A819,'40-15 SCALE LABEL INFO'!$A$2:$A$65,0))),"not found"),IF(G818="not found","not found",IF(G818="","","ditto"))))</f>
        <v/>
      </c>
      <c r="H819" s="775" t="str">
        <f>IF($A819="","",IF(NOT($A819=$A818),IFERROR(IF(INDEX('40-15 SCALE LABEL INFO'!K$2:K$65,MATCH($A819,'40-15 SCALE LABEL INFO'!$A$2:$A$65,0))="","",INDEX('40-15 SCALE LABEL INFO'!K$2:K$65,MATCH($A819,'40-15 SCALE LABEL INFO'!$A$2:$A$65,0))),"not found"),IF(H818="not found","not found",IF(H818="","","ditto"))))</f>
        <v/>
      </c>
    </row>
    <row r="820" spans="1:8" x14ac:dyDescent="0.25">
      <c r="A820" s="770"/>
      <c r="B820" s="770"/>
      <c r="C820" s="770"/>
      <c r="D820" s="770"/>
      <c r="E820" s="778"/>
      <c r="F820" s="781" t="str">
        <f>IF($A820="","",IF(NOT($A820=$A819),IFERROR(IF(INDEX('40-15 SCALE LABEL INFO'!I$2:I$65,MATCH($A820,'40-15 SCALE LABEL INFO'!$A$2:$A$65,0))="","",INDEX('40-15 SCALE LABEL INFO'!I$2:I$65,MATCH($A820,'40-15 SCALE LABEL INFO'!$A$2:$A$65,0))),"not found"),IF(F819="not found","not found",IF(F819="","","ditto"))))</f>
        <v/>
      </c>
      <c r="G820" s="782" t="str">
        <f>IF($A820="","",IF(NOT($A820=$A819),IFERROR(IF(INDEX('40-15 SCALE LABEL INFO'!J$2:J$65,MATCH($A820,'40-15 SCALE LABEL INFO'!$A$2:$A$65,0))="","",INDEX('40-15 SCALE LABEL INFO'!J$2:J$65,MATCH($A820,'40-15 SCALE LABEL INFO'!$A$2:$A$65,0))),"not found"),IF(G819="not found","not found",IF(G819="","","ditto"))))</f>
        <v/>
      </c>
      <c r="H820" s="775" t="str">
        <f>IF($A820="","",IF(NOT($A820=$A819),IFERROR(IF(INDEX('40-15 SCALE LABEL INFO'!K$2:K$65,MATCH($A820,'40-15 SCALE LABEL INFO'!$A$2:$A$65,0))="","",INDEX('40-15 SCALE LABEL INFO'!K$2:K$65,MATCH($A820,'40-15 SCALE LABEL INFO'!$A$2:$A$65,0))),"not found"),IF(H819="not found","not found",IF(H819="","","ditto"))))</f>
        <v/>
      </c>
    </row>
    <row r="821" spans="1:8" x14ac:dyDescent="0.25">
      <c r="A821" s="770"/>
      <c r="B821" s="770"/>
      <c r="C821" s="770"/>
      <c r="D821" s="770"/>
      <c r="E821" s="778"/>
      <c r="F821" s="781" t="str">
        <f>IF($A821="","",IF(NOT($A821=$A820),IFERROR(IF(INDEX('40-15 SCALE LABEL INFO'!I$2:I$65,MATCH($A821,'40-15 SCALE LABEL INFO'!$A$2:$A$65,0))="","",INDEX('40-15 SCALE LABEL INFO'!I$2:I$65,MATCH($A821,'40-15 SCALE LABEL INFO'!$A$2:$A$65,0))),"not found"),IF(F820="not found","not found",IF(F820="","","ditto"))))</f>
        <v/>
      </c>
      <c r="G821" s="782" t="str">
        <f>IF($A821="","",IF(NOT($A821=$A820),IFERROR(IF(INDEX('40-15 SCALE LABEL INFO'!J$2:J$65,MATCH($A821,'40-15 SCALE LABEL INFO'!$A$2:$A$65,0))="","",INDEX('40-15 SCALE LABEL INFO'!J$2:J$65,MATCH($A821,'40-15 SCALE LABEL INFO'!$A$2:$A$65,0))),"not found"),IF(G820="not found","not found",IF(G820="","","ditto"))))</f>
        <v/>
      </c>
      <c r="H821" s="775" t="str">
        <f>IF($A821="","",IF(NOT($A821=$A820),IFERROR(IF(INDEX('40-15 SCALE LABEL INFO'!K$2:K$65,MATCH($A821,'40-15 SCALE LABEL INFO'!$A$2:$A$65,0))="","",INDEX('40-15 SCALE LABEL INFO'!K$2:K$65,MATCH($A821,'40-15 SCALE LABEL INFO'!$A$2:$A$65,0))),"not found"),IF(H820="not found","not found",IF(H820="","","ditto"))))</f>
        <v/>
      </c>
    </row>
    <row r="822" spans="1:8" x14ac:dyDescent="0.25">
      <c r="A822" s="770"/>
      <c r="B822" s="770"/>
      <c r="C822" s="770"/>
      <c r="D822" s="770"/>
      <c r="E822" s="778"/>
      <c r="F822" s="781" t="str">
        <f>IF($A822="","",IF(NOT($A822=$A821),IFERROR(IF(INDEX('40-15 SCALE LABEL INFO'!I$2:I$65,MATCH($A822,'40-15 SCALE LABEL INFO'!$A$2:$A$65,0))="","",INDEX('40-15 SCALE LABEL INFO'!I$2:I$65,MATCH($A822,'40-15 SCALE LABEL INFO'!$A$2:$A$65,0))),"not found"),IF(F821="not found","not found",IF(F821="","","ditto"))))</f>
        <v/>
      </c>
      <c r="G822" s="782" t="str">
        <f>IF($A822="","",IF(NOT($A822=$A821),IFERROR(IF(INDEX('40-15 SCALE LABEL INFO'!J$2:J$65,MATCH($A822,'40-15 SCALE LABEL INFO'!$A$2:$A$65,0))="","",INDEX('40-15 SCALE LABEL INFO'!J$2:J$65,MATCH($A822,'40-15 SCALE LABEL INFO'!$A$2:$A$65,0))),"not found"),IF(G821="not found","not found",IF(G821="","","ditto"))))</f>
        <v/>
      </c>
      <c r="H822" s="775" t="str">
        <f>IF($A822="","",IF(NOT($A822=$A821),IFERROR(IF(INDEX('40-15 SCALE LABEL INFO'!K$2:K$65,MATCH($A822,'40-15 SCALE LABEL INFO'!$A$2:$A$65,0))="","",INDEX('40-15 SCALE LABEL INFO'!K$2:K$65,MATCH($A822,'40-15 SCALE LABEL INFO'!$A$2:$A$65,0))),"not found"),IF(H821="not found","not found",IF(H821="","","ditto"))))</f>
        <v/>
      </c>
    </row>
    <row r="823" spans="1:8" x14ac:dyDescent="0.25">
      <c r="A823" s="770"/>
      <c r="B823" s="770"/>
      <c r="C823" s="770"/>
      <c r="D823" s="770"/>
      <c r="E823" s="778"/>
      <c r="F823" s="781" t="str">
        <f>IF($A823="","",IF(NOT($A823=$A822),IFERROR(IF(INDEX('40-15 SCALE LABEL INFO'!I$2:I$65,MATCH($A823,'40-15 SCALE LABEL INFO'!$A$2:$A$65,0))="","",INDEX('40-15 SCALE LABEL INFO'!I$2:I$65,MATCH($A823,'40-15 SCALE LABEL INFO'!$A$2:$A$65,0))),"not found"),IF(F822="not found","not found",IF(F822="","","ditto"))))</f>
        <v/>
      </c>
      <c r="G823" s="782" t="str">
        <f>IF($A823="","",IF(NOT($A823=$A822),IFERROR(IF(INDEX('40-15 SCALE LABEL INFO'!J$2:J$65,MATCH($A823,'40-15 SCALE LABEL INFO'!$A$2:$A$65,0))="","",INDEX('40-15 SCALE LABEL INFO'!J$2:J$65,MATCH($A823,'40-15 SCALE LABEL INFO'!$A$2:$A$65,0))),"not found"),IF(G822="not found","not found",IF(G822="","","ditto"))))</f>
        <v/>
      </c>
      <c r="H823" s="775" t="str">
        <f>IF($A823="","",IF(NOT($A823=$A822),IFERROR(IF(INDEX('40-15 SCALE LABEL INFO'!K$2:K$65,MATCH($A823,'40-15 SCALE LABEL INFO'!$A$2:$A$65,0))="","",INDEX('40-15 SCALE LABEL INFO'!K$2:K$65,MATCH($A823,'40-15 SCALE LABEL INFO'!$A$2:$A$65,0))),"not found"),IF(H822="not found","not found",IF(H822="","","ditto"))))</f>
        <v/>
      </c>
    </row>
    <row r="824" spans="1:8" x14ac:dyDescent="0.25">
      <c r="A824" s="770"/>
      <c r="B824" s="770"/>
      <c r="C824" s="770"/>
      <c r="D824" s="770"/>
      <c r="E824" s="778"/>
      <c r="F824" s="781" t="str">
        <f>IF($A824="","",IF(NOT($A824=$A823),IFERROR(IF(INDEX('40-15 SCALE LABEL INFO'!I$2:I$65,MATCH($A824,'40-15 SCALE LABEL INFO'!$A$2:$A$65,0))="","",INDEX('40-15 SCALE LABEL INFO'!I$2:I$65,MATCH($A824,'40-15 SCALE LABEL INFO'!$A$2:$A$65,0))),"not found"),IF(F823="not found","not found",IF(F823="","","ditto"))))</f>
        <v/>
      </c>
      <c r="G824" s="782" t="str">
        <f>IF($A824="","",IF(NOT($A824=$A823),IFERROR(IF(INDEX('40-15 SCALE LABEL INFO'!J$2:J$65,MATCH($A824,'40-15 SCALE LABEL INFO'!$A$2:$A$65,0))="","",INDEX('40-15 SCALE LABEL INFO'!J$2:J$65,MATCH($A824,'40-15 SCALE LABEL INFO'!$A$2:$A$65,0))),"not found"),IF(G823="not found","not found",IF(G823="","","ditto"))))</f>
        <v/>
      </c>
      <c r="H824" s="775" t="str">
        <f>IF($A824="","",IF(NOT($A824=$A823),IFERROR(IF(INDEX('40-15 SCALE LABEL INFO'!K$2:K$65,MATCH($A824,'40-15 SCALE LABEL INFO'!$A$2:$A$65,0))="","",INDEX('40-15 SCALE LABEL INFO'!K$2:K$65,MATCH($A824,'40-15 SCALE LABEL INFO'!$A$2:$A$65,0))),"not found"),IF(H823="not found","not found",IF(H823="","","ditto"))))</f>
        <v/>
      </c>
    </row>
    <row r="825" spans="1:8" x14ac:dyDescent="0.25">
      <c r="A825" s="770"/>
      <c r="B825" s="770"/>
      <c r="C825" s="770"/>
      <c r="D825" s="770"/>
      <c r="E825" s="778"/>
      <c r="F825" s="781" t="str">
        <f>IF($A825="","",IF(NOT($A825=$A824),IFERROR(IF(INDEX('40-15 SCALE LABEL INFO'!I$2:I$65,MATCH($A825,'40-15 SCALE LABEL INFO'!$A$2:$A$65,0))="","",INDEX('40-15 SCALE LABEL INFO'!I$2:I$65,MATCH($A825,'40-15 SCALE LABEL INFO'!$A$2:$A$65,0))),"not found"),IF(F824="not found","not found",IF(F824="","","ditto"))))</f>
        <v/>
      </c>
      <c r="G825" s="782" t="str">
        <f>IF($A825="","",IF(NOT($A825=$A824),IFERROR(IF(INDEX('40-15 SCALE LABEL INFO'!J$2:J$65,MATCH($A825,'40-15 SCALE LABEL INFO'!$A$2:$A$65,0))="","",INDEX('40-15 SCALE LABEL INFO'!J$2:J$65,MATCH($A825,'40-15 SCALE LABEL INFO'!$A$2:$A$65,0))),"not found"),IF(G824="not found","not found",IF(G824="","","ditto"))))</f>
        <v/>
      </c>
      <c r="H825" s="775" t="str">
        <f>IF($A825="","",IF(NOT($A825=$A824),IFERROR(IF(INDEX('40-15 SCALE LABEL INFO'!K$2:K$65,MATCH($A825,'40-15 SCALE LABEL INFO'!$A$2:$A$65,0))="","",INDEX('40-15 SCALE LABEL INFO'!K$2:K$65,MATCH($A825,'40-15 SCALE LABEL INFO'!$A$2:$A$65,0))),"not found"),IF(H824="not found","not found",IF(H824="","","ditto"))))</f>
        <v/>
      </c>
    </row>
    <row r="826" spans="1:8" x14ac:dyDescent="0.25">
      <c r="A826" s="770"/>
      <c r="B826" s="770"/>
      <c r="C826" s="770"/>
      <c r="D826" s="770"/>
      <c r="E826" s="778"/>
      <c r="F826" s="781" t="str">
        <f>IF($A826="","",IF(NOT($A826=$A825),IFERROR(IF(INDEX('40-15 SCALE LABEL INFO'!I$2:I$65,MATCH($A826,'40-15 SCALE LABEL INFO'!$A$2:$A$65,0))="","",INDEX('40-15 SCALE LABEL INFO'!I$2:I$65,MATCH($A826,'40-15 SCALE LABEL INFO'!$A$2:$A$65,0))),"not found"),IF(F825="not found","not found",IF(F825="","","ditto"))))</f>
        <v/>
      </c>
      <c r="G826" s="782" t="str">
        <f>IF($A826="","",IF(NOT($A826=$A825),IFERROR(IF(INDEX('40-15 SCALE LABEL INFO'!J$2:J$65,MATCH($A826,'40-15 SCALE LABEL INFO'!$A$2:$A$65,0))="","",INDEX('40-15 SCALE LABEL INFO'!J$2:J$65,MATCH($A826,'40-15 SCALE LABEL INFO'!$A$2:$A$65,0))),"not found"),IF(G825="not found","not found",IF(G825="","","ditto"))))</f>
        <v/>
      </c>
      <c r="H826" s="775" t="str">
        <f>IF($A826="","",IF(NOT($A826=$A825),IFERROR(IF(INDEX('40-15 SCALE LABEL INFO'!K$2:K$65,MATCH($A826,'40-15 SCALE LABEL INFO'!$A$2:$A$65,0))="","",INDEX('40-15 SCALE LABEL INFO'!K$2:K$65,MATCH($A826,'40-15 SCALE LABEL INFO'!$A$2:$A$65,0))),"not found"),IF(H825="not found","not found",IF(H825="","","ditto"))))</f>
        <v/>
      </c>
    </row>
    <row r="827" spans="1:8" x14ac:dyDescent="0.25">
      <c r="A827" s="770"/>
      <c r="B827" s="770"/>
      <c r="C827" s="770"/>
      <c r="D827" s="770"/>
      <c r="E827" s="778"/>
      <c r="F827" s="781" t="str">
        <f>IF($A827="","",IF(NOT($A827=$A826),IFERROR(IF(INDEX('40-15 SCALE LABEL INFO'!I$2:I$65,MATCH($A827,'40-15 SCALE LABEL INFO'!$A$2:$A$65,0))="","",INDEX('40-15 SCALE LABEL INFO'!I$2:I$65,MATCH($A827,'40-15 SCALE LABEL INFO'!$A$2:$A$65,0))),"not found"),IF(F826="not found","not found",IF(F826="","","ditto"))))</f>
        <v/>
      </c>
      <c r="G827" s="782" t="str">
        <f>IF($A827="","",IF(NOT($A827=$A826),IFERROR(IF(INDEX('40-15 SCALE LABEL INFO'!J$2:J$65,MATCH($A827,'40-15 SCALE LABEL INFO'!$A$2:$A$65,0))="","",INDEX('40-15 SCALE LABEL INFO'!J$2:J$65,MATCH($A827,'40-15 SCALE LABEL INFO'!$A$2:$A$65,0))),"not found"),IF(G826="not found","not found",IF(G826="","","ditto"))))</f>
        <v/>
      </c>
      <c r="H827" s="775" t="str">
        <f>IF($A827="","",IF(NOT($A827=$A826),IFERROR(IF(INDEX('40-15 SCALE LABEL INFO'!K$2:K$65,MATCH($A827,'40-15 SCALE LABEL INFO'!$A$2:$A$65,0))="","",INDEX('40-15 SCALE LABEL INFO'!K$2:K$65,MATCH($A827,'40-15 SCALE LABEL INFO'!$A$2:$A$65,0))),"not found"),IF(H826="not found","not found",IF(H826="","","ditto"))))</f>
        <v/>
      </c>
    </row>
    <row r="828" spans="1:8" x14ac:dyDescent="0.25">
      <c r="A828" s="770"/>
      <c r="B828" s="770"/>
      <c r="C828" s="770"/>
      <c r="D828" s="770"/>
      <c r="E828" s="778"/>
      <c r="F828" s="781" t="str">
        <f>IF($A828="","",IF(NOT($A828=$A827),IFERROR(IF(INDEX('40-15 SCALE LABEL INFO'!I$2:I$65,MATCH($A828,'40-15 SCALE LABEL INFO'!$A$2:$A$65,0))="","",INDEX('40-15 SCALE LABEL INFO'!I$2:I$65,MATCH($A828,'40-15 SCALE LABEL INFO'!$A$2:$A$65,0))),"not found"),IF(F827="not found","not found",IF(F827="","","ditto"))))</f>
        <v/>
      </c>
      <c r="G828" s="782" t="str">
        <f>IF($A828="","",IF(NOT($A828=$A827),IFERROR(IF(INDEX('40-15 SCALE LABEL INFO'!J$2:J$65,MATCH($A828,'40-15 SCALE LABEL INFO'!$A$2:$A$65,0))="","",INDEX('40-15 SCALE LABEL INFO'!J$2:J$65,MATCH($A828,'40-15 SCALE LABEL INFO'!$A$2:$A$65,0))),"not found"),IF(G827="not found","not found",IF(G827="","","ditto"))))</f>
        <v/>
      </c>
      <c r="H828" s="775" t="str">
        <f>IF($A828="","",IF(NOT($A828=$A827),IFERROR(IF(INDEX('40-15 SCALE LABEL INFO'!K$2:K$65,MATCH($A828,'40-15 SCALE LABEL INFO'!$A$2:$A$65,0))="","",INDEX('40-15 SCALE LABEL INFO'!K$2:K$65,MATCH($A828,'40-15 SCALE LABEL INFO'!$A$2:$A$65,0))),"not found"),IF(H827="not found","not found",IF(H827="","","ditto"))))</f>
        <v/>
      </c>
    </row>
    <row r="829" spans="1:8" x14ac:dyDescent="0.25">
      <c r="A829" s="770"/>
      <c r="B829" s="770"/>
      <c r="C829" s="770"/>
      <c r="D829" s="770"/>
      <c r="E829" s="778"/>
      <c r="F829" s="781" t="str">
        <f>IF($A829="","",IF(NOT($A829=$A828),IFERROR(IF(INDEX('40-15 SCALE LABEL INFO'!I$2:I$65,MATCH($A829,'40-15 SCALE LABEL INFO'!$A$2:$A$65,0))="","",INDEX('40-15 SCALE LABEL INFO'!I$2:I$65,MATCH($A829,'40-15 SCALE LABEL INFO'!$A$2:$A$65,0))),"not found"),IF(F828="not found","not found",IF(F828="","","ditto"))))</f>
        <v/>
      </c>
      <c r="G829" s="782" t="str">
        <f>IF($A829="","",IF(NOT($A829=$A828),IFERROR(IF(INDEX('40-15 SCALE LABEL INFO'!J$2:J$65,MATCH($A829,'40-15 SCALE LABEL INFO'!$A$2:$A$65,0))="","",INDEX('40-15 SCALE LABEL INFO'!J$2:J$65,MATCH($A829,'40-15 SCALE LABEL INFO'!$A$2:$A$65,0))),"not found"),IF(G828="not found","not found",IF(G828="","","ditto"))))</f>
        <v/>
      </c>
      <c r="H829" s="775" t="str">
        <f>IF($A829="","",IF(NOT($A829=$A828),IFERROR(IF(INDEX('40-15 SCALE LABEL INFO'!K$2:K$65,MATCH($A829,'40-15 SCALE LABEL INFO'!$A$2:$A$65,0))="","",INDEX('40-15 SCALE LABEL INFO'!K$2:K$65,MATCH($A829,'40-15 SCALE LABEL INFO'!$A$2:$A$65,0))),"not found"),IF(H828="not found","not found",IF(H828="","","ditto"))))</f>
        <v/>
      </c>
    </row>
    <row r="830" spans="1:8" x14ac:dyDescent="0.25">
      <c r="A830" s="770"/>
      <c r="B830" s="770"/>
      <c r="C830" s="770"/>
      <c r="D830" s="770"/>
      <c r="E830" s="778"/>
      <c r="F830" s="781" t="str">
        <f>IF($A830="","",IF(NOT($A830=$A829),IFERROR(IF(INDEX('40-15 SCALE LABEL INFO'!I$2:I$65,MATCH($A830,'40-15 SCALE LABEL INFO'!$A$2:$A$65,0))="","",INDEX('40-15 SCALE LABEL INFO'!I$2:I$65,MATCH($A830,'40-15 SCALE LABEL INFO'!$A$2:$A$65,0))),"not found"),IF(F829="not found","not found",IF(F829="","","ditto"))))</f>
        <v/>
      </c>
      <c r="G830" s="782" t="str">
        <f>IF($A830="","",IF(NOT($A830=$A829),IFERROR(IF(INDEX('40-15 SCALE LABEL INFO'!J$2:J$65,MATCH($A830,'40-15 SCALE LABEL INFO'!$A$2:$A$65,0))="","",INDEX('40-15 SCALE LABEL INFO'!J$2:J$65,MATCH($A830,'40-15 SCALE LABEL INFO'!$A$2:$A$65,0))),"not found"),IF(G829="not found","not found",IF(G829="","","ditto"))))</f>
        <v/>
      </c>
      <c r="H830" s="775" t="str">
        <f>IF($A830="","",IF(NOT($A830=$A829),IFERROR(IF(INDEX('40-15 SCALE LABEL INFO'!K$2:K$65,MATCH($A830,'40-15 SCALE LABEL INFO'!$A$2:$A$65,0))="","",INDEX('40-15 SCALE LABEL INFO'!K$2:K$65,MATCH($A830,'40-15 SCALE LABEL INFO'!$A$2:$A$65,0))),"not found"),IF(H829="not found","not found",IF(H829="","","ditto"))))</f>
        <v/>
      </c>
    </row>
    <row r="831" spans="1:8" x14ac:dyDescent="0.25">
      <c r="A831" s="770"/>
      <c r="B831" s="770"/>
      <c r="C831" s="770"/>
      <c r="D831" s="770"/>
      <c r="E831" s="778"/>
      <c r="F831" s="781" t="str">
        <f>IF($A831="","",IF(NOT($A831=$A830),IFERROR(IF(INDEX('40-15 SCALE LABEL INFO'!I$2:I$65,MATCH($A831,'40-15 SCALE LABEL INFO'!$A$2:$A$65,0))="","",INDEX('40-15 SCALE LABEL INFO'!I$2:I$65,MATCH($A831,'40-15 SCALE LABEL INFO'!$A$2:$A$65,0))),"not found"),IF(F830="not found","not found",IF(F830="","","ditto"))))</f>
        <v/>
      </c>
      <c r="G831" s="782" t="str">
        <f>IF($A831="","",IF(NOT($A831=$A830),IFERROR(IF(INDEX('40-15 SCALE LABEL INFO'!J$2:J$65,MATCH($A831,'40-15 SCALE LABEL INFO'!$A$2:$A$65,0))="","",INDEX('40-15 SCALE LABEL INFO'!J$2:J$65,MATCH($A831,'40-15 SCALE LABEL INFO'!$A$2:$A$65,0))),"not found"),IF(G830="not found","not found",IF(G830="","","ditto"))))</f>
        <v/>
      </c>
      <c r="H831" s="775" t="str">
        <f>IF($A831="","",IF(NOT($A831=$A830),IFERROR(IF(INDEX('40-15 SCALE LABEL INFO'!K$2:K$65,MATCH($A831,'40-15 SCALE LABEL INFO'!$A$2:$A$65,0))="","",INDEX('40-15 SCALE LABEL INFO'!K$2:K$65,MATCH($A831,'40-15 SCALE LABEL INFO'!$A$2:$A$65,0))),"not found"),IF(H830="not found","not found",IF(H830="","","ditto"))))</f>
        <v/>
      </c>
    </row>
    <row r="832" spans="1:8" x14ac:dyDescent="0.25">
      <c r="A832" s="770"/>
      <c r="B832" s="770"/>
      <c r="C832" s="770"/>
      <c r="D832" s="770"/>
      <c r="E832" s="778"/>
      <c r="F832" s="781" t="str">
        <f>IF($A832="","",IF(NOT($A832=$A831),IFERROR(IF(INDEX('40-15 SCALE LABEL INFO'!I$2:I$65,MATCH($A832,'40-15 SCALE LABEL INFO'!$A$2:$A$65,0))="","",INDEX('40-15 SCALE LABEL INFO'!I$2:I$65,MATCH($A832,'40-15 SCALE LABEL INFO'!$A$2:$A$65,0))),"not found"),IF(F831="not found","not found",IF(F831="","","ditto"))))</f>
        <v/>
      </c>
      <c r="G832" s="782" t="str">
        <f>IF($A832="","",IF(NOT($A832=$A831),IFERROR(IF(INDEX('40-15 SCALE LABEL INFO'!J$2:J$65,MATCH($A832,'40-15 SCALE LABEL INFO'!$A$2:$A$65,0))="","",INDEX('40-15 SCALE LABEL INFO'!J$2:J$65,MATCH($A832,'40-15 SCALE LABEL INFO'!$A$2:$A$65,0))),"not found"),IF(G831="not found","not found",IF(G831="","","ditto"))))</f>
        <v/>
      </c>
      <c r="H832" s="775" t="str">
        <f>IF($A832="","",IF(NOT($A832=$A831),IFERROR(IF(INDEX('40-15 SCALE LABEL INFO'!K$2:K$65,MATCH($A832,'40-15 SCALE LABEL INFO'!$A$2:$A$65,0))="","",INDEX('40-15 SCALE LABEL INFO'!K$2:K$65,MATCH($A832,'40-15 SCALE LABEL INFO'!$A$2:$A$65,0))),"not found"),IF(H831="not found","not found",IF(H831="","","ditto"))))</f>
        <v/>
      </c>
    </row>
    <row r="833" spans="1:8" x14ac:dyDescent="0.25">
      <c r="A833" s="770"/>
      <c r="B833" s="770"/>
      <c r="C833" s="770"/>
      <c r="D833" s="770"/>
      <c r="E833" s="778"/>
      <c r="F833" s="781" t="str">
        <f>IF($A833="","",IF(NOT($A833=$A832),IFERROR(IF(INDEX('40-15 SCALE LABEL INFO'!I$2:I$65,MATCH($A833,'40-15 SCALE LABEL INFO'!$A$2:$A$65,0))="","",INDEX('40-15 SCALE LABEL INFO'!I$2:I$65,MATCH($A833,'40-15 SCALE LABEL INFO'!$A$2:$A$65,0))),"not found"),IF(F832="not found","not found",IF(F832="","","ditto"))))</f>
        <v/>
      </c>
      <c r="G833" s="782" t="str">
        <f>IF($A833="","",IF(NOT($A833=$A832),IFERROR(IF(INDEX('40-15 SCALE LABEL INFO'!J$2:J$65,MATCH($A833,'40-15 SCALE LABEL INFO'!$A$2:$A$65,0))="","",INDEX('40-15 SCALE LABEL INFO'!J$2:J$65,MATCH($A833,'40-15 SCALE LABEL INFO'!$A$2:$A$65,0))),"not found"),IF(G832="not found","not found",IF(G832="","","ditto"))))</f>
        <v/>
      </c>
      <c r="H833" s="775" t="str">
        <f>IF($A833="","",IF(NOT($A833=$A832),IFERROR(IF(INDEX('40-15 SCALE LABEL INFO'!K$2:K$65,MATCH($A833,'40-15 SCALE LABEL INFO'!$A$2:$A$65,0))="","",INDEX('40-15 SCALE LABEL INFO'!K$2:K$65,MATCH($A833,'40-15 SCALE LABEL INFO'!$A$2:$A$65,0))),"not found"),IF(H832="not found","not found",IF(H832="","","ditto"))))</f>
        <v/>
      </c>
    </row>
    <row r="834" spans="1:8" x14ac:dyDescent="0.25">
      <c r="A834" s="770"/>
      <c r="B834" s="770"/>
      <c r="C834" s="770"/>
      <c r="D834" s="770"/>
      <c r="E834" s="778"/>
      <c r="F834" s="781" t="str">
        <f>IF($A834="","",IF(NOT($A834=$A833),IFERROR(IF(INDEX('40-15 SCALE LABEL INFO'!I$2:I$65,MATCH($A834,'40-15 SCALE LABEL INFO'!$A$2:$A$65,0))="","",INDEX('40-15 SCALE LABEL INFO'!I$2:I$65,MATCH($A834,'40-15 SCALE LABEL INFO'!$A$2:$A$65,0))),"not found"),IF(F833="not found","not found",IF(F833="","","ditto"))))</f>
        <v/>
      </c>
      <c r="G834" s="782" t="str">
        <f>IF($A834="","",IF(NOT($A834=$A833),IFERROR(IF(INDEX('40-15 SCALE LABEL INFO'!J$2:J$65,MATCH($A834,'40-15 SCALE LABEL INFO'!$A$2:$A$65,0))="","",INDEX('40-15 SCALE LABEL INFO'!J$2:J$65,MATCH($A834,'40-15 SCALE LABEL INFO'!$A$2:$A$65,0))),"not found"),IF(G833="not found","not found",IF(G833="","","ditto"))))</f>
        <v/>
      </c>
      <c r="H834" s="775" t="str">
        <f>IF($A834="","",IF(NOT($A834=$A833),IFERROR(IF(INDEX('40-15 SCALE LABEL INFO'!K$2:K$65,MATCH($A834,'40-15 SCALE LABEL INFO'!$A$2:$A$65,0))="","",INDEX('40-15 SCALE LABEL INFO'!K$2:K$65,MATCH($A834,'40-15 SCALE LABEL INFO'!$A$2:$A$65,0))),"not found"),IF(H833="not found","not found",IF(H833="","","ditto"))))</f>
        <v/>
      </c>
    </row>
    <row r="835" spans="1:8" x14ac:dyDescent="0.25">
      <c r="A835" s="770"/>
      <c r="B835" s="770"/>
      <c r="C835" s="770"/>
      <c r="D835" s="770"/>
      <c r="E835" s="778"/>
      <c r="F835" s="781" t="str">
        <f>IF($A835="","",IF(NOT($A835=$A834),IFERROR(IF(INDEX('40-15 SCALE LABEL INFO'!I$2:I$65,MATCH($A835,'40-15 SCALE LABEL INFO'!$A$2:$A$65,0))="","",INDEX('40-15 SCALE LABEL INFO'!I$2:I$65,MATCH($A835,'40-15 SCALE LABEL INFO'!$A$2:$A$65,0))),"not found"),IF(F834="not found","not found",IF(F834="","","ditto"))))</f>
        <v/>
      </c>
      <c r="G835" s="782" t="str">
        <f>IF($A835="","",IF(NOT($A835=$A834),IFERROR(IF(INDEX('40-15 SCALE LABEL INFO'!J$2:J$65,MATCH($A835,'40-15 SCALE LABEL INFO'!$A$2:$A$65,0))="","",INDEX('40-15 SCALE LABEL INFO'!J$2:J$65,MATCH($A835,'40-15 SCALE LABEL INFO'!$A$2:$A$65,0))),"not found"),IF(G834="not found","not found",IF(G834="","","ditto"))))</f>
        <v/>
      </c>
      <c r="H835" s="775" t="str">
        <f>IF($A835="","",IF(NOT($A835=$A834),IFERROR(IF(INDEX('40-15 SCALE LABEL INFO'!K$2:K$65,MATCH($A835,'40-15 SCALE LABEL INFO'!$A$2:$A$65,0))="","",INDEX('40-15 SCALE LABEL INFO'!K$2:K$65,MATCH($A835,'40-15 SCALE LABEL INFO'!$A$2:$A$65,0))),"not found"),IF(H834="not found","not found",IF(H834="","","ditto"))))</f>
        <v/>
      </c>
    </row>
    <row r="836" spans="1:8" x14ac:dyDescent="0.25">
      <c r="A836" s="770"/>
      <c r="B836" s="770"/>
      <c r="C836" s="770"/>
      <c r="D836" s="770"/>
      <c r="E836" s="778"/>
      <c r="F836" s="781" t="str">
        <f>IF($A836="","",IF(NOT($A836=$A835),IFERROR(IF(INDEX('40-15 SCALE LABEL INFO'!I$2:I$65,MATCH($A836,'40-15 SCALE LABEL INFO'!$A$2:$A$65,0))="","",INDEX('40-15 SCALE LABEL INFO'!I$2:I$65,MATCH($A836,'40-15 SCALE LABEL INFO'!$A$2:$A$65,0))),"not found"),IF(F835="not found","not found",IF(F835="","","ditto"))))</f>
        <v/>
      </c>
      <c r="G836" s="782" t="str">
        <f>IF($A836="","",IF(NOT($A836=$A835),IFERROR(IF(INDEX('40-15 SCALE LABEL INFO'!J$2:J$65,MATCH($A836,'40-15 SCALE LABEL INFO'!$A$2:$A$65,0))="","",INDEX('40-15 SCALE LABEL INFO'!J$2:J$65,MATCH($A836,'40-15 SCALE LABEL INFO'!$A$2:$A$65,0))),"not found"),IF(G835="not found","not found",IF(G835="","","ditto"))))</f>
        <v/>
      </c>
      <c r="H836" s="775" t="str">
        <f>IF($A836="","",IF(NOT($A836=$A835),IFERROR(IF(INDEX('40-15 SCALE LABEL INFO'!K$2:K$65,MATCH($A836,'40-15 SCALE LABEL INFO'!$A$2:$A$65,0))="","",INDEX('40-15 SCALE LABEL INFO'!K$2:K$65,MATCH($A836,'40-15 SCALE LABEL INFO'!$A$2:$A$65,0))),"not found"),IF(H835="not found","not found",IF(H835="","","ditto"))))</f>
        <v/>
      </c>
    </row>
    <row r="837" spans="1:8" x14ac:dyDescent="0.25">
      <c r="A837" s="770"/>
      <c r="B837" s="770"/>
      <c r="C837" s="770"/>
      <c r="D837" s="770"/>
      <c r="E837" s="778"/>
      <c r="F837" s="781" t="str">
        <f>IF($A837="","",IF(NOT($A837=$A836),IFERROR(IF(INDEX('40-15 SCALE LABEL INFO'!I$2:I$65,MATCH($A837,'40-15 SCALE LABEL INFO'!$A$2:$A$65,0))="","",INDEX('40-15 SCALE LABEL INFO'!I$2:I$65,MATCH($A837,'40-15 SCALE LABEL INFO'!$A$2:$A$65,0))),"not found"),IF(F836="not found","not found",IF(F836="","","ditto"))))</f>
        <v/>
      </c>
      <c r="G837" s="782" t="str">
        <f>IF($A837="","",IF(NOT($A837=$A836),IFERROR(IF(INDEX('40-15 SCALE LABEL INFO'!J$2:J$65,MATCH($A837,'40-15 SCALE LABEL INFO'!$A$2:$A$65,0))="","",INDEX('40-15 SCALE LABEL INFO'!J$2:J$65,MATCH($A837,'40-15 SCALE LABEL INFO'!$A$2:$A$65,0))),"not found"),IF(G836="not found","not found",IF(G836="","","ditto"))))</f>
        <v/>
      </c>
      <c r="H837" s="775" t="str">
        <f>IF($A837="","",IF(NOT($A837=$A836),IFERROR(IF(INDEX('40-15 SCALE LABEL INFO'!K$2:K$65,MATCH($A837,'40-15 SCALE LABEL INFO'!$A$2:$A$65,0))="","",INDEX('40-15 SCALE LABEL INFO'!K$2:K$65,MATCH($A837,'40-15 SCALE LABEL INFO'!$A$2:$A$65,0))),"not found"),IF(H836="not found","not found",IF(H836="","","ditto"))))</f>
        <v/>
      </c>
    </row>
    <row r="838" spans="1:8" x14ac:dyDescent="0.25">
      <c r="A838" s="770"/>
      <c r="B838" s="770"/>
      <c r="C838" s="770"/>
      <c r="D838" s="770"/>
      <c r="E838" s="778"/>
      <c r="F838" s="781" t="str">
        <f>IF($A838="","",IF(NOT($A838=$A837),IFERROR(IF(INDEX('40-15 SCALE LABEL INFO'!I$2:I$65,MATCH($A838,'40-15 SCALE LABEL INFO'!$A$2:$A$65,0))="","",INDEX('40-15 SCALE LABEL INFO'!I$2:I$65,MATCH($A838,'40-15 SCALE LABEL INFO'!$A$2:$A$65,0))),"not found"),IF(F837="not found","not found",IF(F837="","","ditto"))))</f>
        <v/>
      </c>
      <c r="G838" s="782" t="str">
        <f>IF($A838="","",IF(NOT($A838=$A837),IFERROR(IF(INDEX('40-15 SCALE LABEL INFO'!J$2:J$65,MATCH($A838,'40-15 SCALE LABEL INFO'!$A$2:$A$65,0))="","",INDEX('40-15 SCALE LABEL INFO'!J$2:J$65,MATCH($A838,'40-15 SCALE LABEL INFO'!$A$2:$A$65,0))),"not found"),IF(G837="not found","not found",IF(G837="","","ditto"))))</f>
        <v/>
      </c>
      <c r="H838" s="775" t="str">
        <f>IF($A838="","",IF(NOT($A838=$A837),IFERROR(IF(INDEX('40-15 SCALE LABEL INFO'!K$2:K$65,MATCH($A838,'40-15 SCALE LABEL INFO'!$A$2:$A$65,0))="","",INDEX('40-15 SCALE LABEL INFO'!K$2:K$65,MATCH($A838,'40-15 SCALE LABEL INFO'!$A$2:$A$65,0))),"not found"),IF(H837="not found","not found",IF(H837="","","ditto"))))</f>
        <v/>
      </c>
    </row>
    <row r="839" spans="1:8" x14ac:dyDescent="0.25">
      <c r="A839" s="770"/>
      <c r="B839" s="770"/>
      <c r="C839" s="770"/>
      <c r="D839" s="770"/>
      <c r="E839" s="778"/>
      <c r="F839" s="781" t="str">
        <f>IF($A839="","",IF(NOT($A839=$A838),IFERROR(IF(INDEX('40-15 SCALE LABEL INFO'!I$2:I$65,MATCH($A839,'40-15 SCALE LABEL INFO'!$A$2:$A$65,0))="","",INDEX('40-15 SCALE LABEL INFO'!I$2:I$65,MATCH($A839,'40-15 SCALE LABEL INFO'!$A$2:$A$65,0))),"not found"),IF(F838="not found","not found",IF(F838="","","ditto"))))</f>
        <v/>
      </c>
      <c r="G839" s="782" t="str">
        <f>IF($A839="","",IF(NOT($A839=$A838),IFERROR(IF(INDEX('40-15 SCALE LABEL INFO'!J$2:J$65,MATCH($A839,'40-15 SCALE LABEL INFO'!$A$2:$A$65,0))="","",INDEX('40-15 SCALE LABEL INFO'!J$2:J$65,MATCH($A839,'40-15 SCALE LABEL INFO'!$A$2:$A$65,0))),"not found"),IF(G838="not found","not found",IF(G838="","","ditto"))))</f>
        <v/>
      </c>
      <c r="H839" s="775" t="str">
        <f>IF($A839="","",IF(NOT($A839=$A838),IFERROR(IF(INDEX('40-15 SCALE LABEL INFO'!K$2:K$65,MATCH($A839,'40-15 SCALE LABEL INFO'!$A$2:$A$65,0))="","",INDEX('40-15 SCALE LABEL INFO'!K$2:K$65,MATCH($A839,'40-15 SCALE LABEL INFO'!$A$2:$A$65,0))),"not found"),IF(H838="not found","not found",IF(H838="","","ditto"))))</f>
        <v/>
      </c>
    </row>
    <row r="840" spans="1:8" x14ac:dyDescent="0.25">
      <c r="A840" s="770"/>
      <c r="B840" s="770"/>
      <c r="C840" s="770"/>
      <c r="D840" s="770"/>
      <c r="E840" s="778"/>
      <c r="F840" s="781" t="str">
        <f>IF($A840="","",IF(NOT($A840=$A839),IFERROR(IF(INDEX('40-15 SCALE LABEL INFO'!I$2:I$65,MATCH($A840,'40-15 SCALE LABEL INFO'!$A$2:$A$65,0))="","",INDEX('40-15 SCALE LABEL INFO'!I$2:I$65,MATCH($A840,'40-15 SCALE LABEL INFO'!$A$2:$A$65,0))),"not found"),IF(F839="not found","not found",IF(F839="","","ditto"))))</f>
        <v/>
      </c>
      <c r="G840" s="782" t="str">
        <f>IF($A840="","",IF(NOT($A840=$A839),IFERROR(IF(INDEX('40-15 SCALE LABEL INFO'!J$2:J$65,MATCH($A840,'40-15 SCALE LABEL INFO'!$A$2:$A$65,0))="","",INDEX('40-15 SCALE LABEL INFO'!J$2:J$65,MATCH($A840,'40-15 SCALE LABEL INFO'!$A$2:$A$65,0))),"not found"),IF(G839="not found","not found",IF(G839="","","ditto"))))</f>
        <v/>
      </c>
      <c r="H840" s="775" t="str">
        <f>IF($A840="","",IF(NOT($A840=$A839),IFERROR(IF(INDEX('40-15 SCALE LABEL INFO'!K$2:K$65,MATCH($A840,'40-15 SCALE LABEL INFO'!$A$2:$A$65,0))="","",INDEX('40-15 SCALE LABEL INFO'!K$2:K$65,MATCH($A840,'40-15 SCALE LABEL INFO'!$A$2:$A$65,0))),"not found"),IF(H839="not found","not found",IF(H839="","","ditto"))))</f>
        <v/>
      </c>
    </row>
    <row r="841" spans="1:8" x14ac:dyDescent="0.25">
      <c r="A841" s="770"/>
      <c r="B841" s="770"/>
      <c r="C841" s="770"/>
      <c r="D841" s="770"/>
      <c r="E841" s="778"/>
      <c r="F841" s="781" t="str">
        <f>IF($A841="","",IF(NOT($A841=$A840),IFERROR(IF(INDEX('40-15 SCALE LABEL INFO'!I$2:I$65,MATCH($A841,'40-15 SCALE LABEL INFO'!$A$2:$A$65,0))="","",INDEX('40-15 SCALE LABEL INFO'!I$2:I$65,MATCH($A841,'40-15 SCALE LABEL INFO'!$A$2:$A$65,0))),"not found"),IF(F840="not found","not found",IF(F840="","","ditto"))))</f>
        <v/>
      </c>
      <c r="G841" s="782" t="str">
        <f>IF($A841="","",IF(NOT($A841=$A840),IFERROR(IF(INDEX('40-15 SCALE LABEL INFO'!J$2:J$65,MATCH($A841,'40-15 SCALE LABEL INFO'!$A$2:$A$65,0))="","",INDEX('40-15 SCALE LABEL INFO'!J$2:J$65,MATCH($A841,'40-15 SCALE LABEL INFO'!$A$2:$A$65,0))),"not found"),IF(G840="not found","not found",IF(G840="","","ditto"))))</f>
        <v/>
      </c>
      <c r="H841" s="775" t="str">
        <f>IF($A841="","",IF(NOT($A841=$A840),IFERROR(IF(INDEX('40-15 SCALE LABEL INFO'!K$2:K$65,MATCH($A841,'40-15 SCALE LABEL INFO'!$A$2:$A$65,0))="","",INDEX('40-15 SCALE LABEL INFO'!K$2:K$65,MATCH($A841,'40-15 SCALE LABEL INFO'!$A$2:$A$65,0))),"not found"),IF(H840="not found","not found",IF(H840="","","ditto"))))</f>
        <v/>
      </c>
    </row>
    <row r="842" spans="1:8" x14ac:dyDescent="0.25">
      <c r="A842" s="770"/>
      <c r="B842" s="770"/>
      <c r="C842" s="770"/>
      <c r="D842" s="770"/>
      <c r="E842" s="778"/>
      <c r="F842" s="781" t="str">
        <f>IF($A842="","",IF(NOT($A842=$A841),IFERROR(IF(INDEX('40-15 SCALE LABEL INFO'!I$2:I$65,MATCH($A842,'40-15 SCALE LABEL INFO'!$A$2:$A$65,0))="","",INDEX('40-15 SCALE LABEL INFO'!I$2:I$65,MATCH($A842,'40-15 SCALE LABEL INFO'!$A$2:$A$65,0))),"not found"),IF(F841="not found","not found",IF(F841="","","ditto"))))</f>
        <v/>
      </c>
      <c r="G842" s="782" t="str">
        <f>IF($A842="","",IF(NOT($A842=$A841),IFERROR(IF(INDEX('40-15 SCALE LABEL INFO'!J$2:J$65,MATCH($A842,'40-15 SCALE LABEL INFO'!$A$2:$A$65,0))="","",INDEX('40-15 SCALE LABEL INFO'!J$2:J$65,MATCH($A842,'40-15 SCALE LABEL INFO'!$A$2:$A$65,0))),"not found"),IF(G841="not found","not found",IF(G841="","","ditto"))))</f>
        <v/>
      </c>
      <c r="H842" s="775" t="str">
        <f>IF($A842="","",IF(NOT($A842=$A841),IFERROR(IF(INDEX('40-15 SCALE LABEL INFO'!K$2:K$65,MATCH($A842,'40-15 SCALE LABEL INFO'!$A$2:$A$65,0))="","",INDEX('40-15 SCALE LABEL INFO'!K$2:K$65,MATCH($A842,'40-15 SCALE LABEL INFO'!$A$2:$A$65,0))),"not found"),IF(H841="not found","not found",IF(H841="","","ditto"))))</f>
        <v/>
      </c>
    </row>
    <row r="843" spans="1:8" x14ac:dyDescent="0.25">
      <c r="A843" s="770"/>
      <c r="B843" s="770"/>
      <c r="C843" s="770"/>
      <c r="D843" s="770"/>
      <c r="E843" s="778"/>
      <c r="F843" s="781" t="str">
        <f>IF($A843="","",IF(NOT($A843=$A842),IFERROR(IF(INDEX('40-15 SCALE LABEL INFO'!I$2:I$65,MATCH($A843,'40-15 SCALE LABEL INFO'!$A$2:$A$65,0))="","",INDEX('40-15 SCALE LABEL INFO'!I$2:I$65,MATCH($A843,'40-15 SCALE LABEL INFO'!$A$2:$A$65,0))),"not found"),IF(F842="not found","not found",IF(F842="","","ditto"))))</f>
        <v/>
      </c>
      <c r="G843" s="782" t="str">
        <f>IF($A843="","",IF(NOT($A843=$A842),IFERROR(IF(INDEX('40-15 SCALE LABEL INFO'!J$2:J$65,MATCH($A843,'40-15 SCALE LABEL INFO'!$A$2:$A$65,0))="","",INDEX('40-15 SCALE LABEL INFO'!J$2:J$65,MATCH($A843,'40-15 SCALE LABEL INFO'!$A$2:$A$65,0))),"not found"),IF(G842="not found","not found",IF(G842="","","ditto"))))</f>
        <v/>
      </c>
      <c r="H843" s="775" t="str">
        <f>IF($A843="","",IF(NOT($A843=$A842),IFERROR(IF(INDEX('40-15 SCALE LABEL INFO'!K$2:K$65,MATCH($A843,'40-15 SCALE LABEL INFO'!$A$2:$A$65,0))="","",INDEX('40-15 SCALE LABEL INFO'!K$2:K$65,MATCH($A843,'40-15 SCALE LABEL INFO'!$A$2:$A$65,0))),"not found"),IF(H842="not found","not found",IF(H842="","","ditto"))))</f>
        <v/>
      </c>
    </row>
    <row r="844" spans="1:8" x14ac:dyDescent="0.25">
      <c r="A844" s="770"/>
      <c r="B844" s="770"/>
      <c r="C844" s="770"/>
      <c r="D844" s="770"/>
      <c r="E844" s="778"/>
      <c r="F844" s="781" t="str">
        <f>IF($A844="","",IF(NOT($A844=$A843),IFERROR(IF(INDEX('40-15 SCALE LABEL INFO'!I$2:I$65,MATCH($A844,'40-15 SCALE LABEL INFO'!$A$2:$A$65,0))="","",INDEX('40-15 SCALE LABEL INFO'!I$2:I$65,MATCH($A844,'40-15 SCALE LABEL INFO'!$A$2:$A$65,0))),"not found"),IF(F843="not found","not found",IF(F843="","","ditto"))))</f>
        <v/>
      </c>
      <c r="G844" s="782" t="str">
        <f>IF($A844="","",IF(NOT($A844=$A843),IFERROR(IF(INDEX('40-15 SCALE LABEL INFO'!J$2:J$65,MATCH($A844,'40-15 SCALE LABEL INFO'!$A$2:$A$65,0))="","",INDEX('40-15 SCALE LABEL INFO'!J$2:J$65,MATCH($A844,'40-15 SCALE LABEL INFO'!$A$2:$A$65,0))),"not found"),IF(G843="not found","not found",IF(G843="","","ditto"))))</f>
        <v/>
      </c>
      <c r="H844" s="775" t="str">
        <f>IF($A844="","",IF(NOT($A844=$A843),IFERROR(IF(INDEX('40-15 SCALE LABEL INFO'!K$2:K$65,MATCH($A844,'40-15 SCALE LABEL INFO'!$A$2:$A$65,0))="","",INDEX('40-15 SCALE LABEL INFO'!K$2:K$65,MATCH($A844,'40-15 SCALE LABEL INFO'!$A$2:$A$65,0))),"not found"),IF(H843="not found","not found",IF(H843="","","ditto"))))</f>
        <v/>
      </c>
    </row>
    <row r="845" spans="1:8" x14ac:dyDescent="0.25">
      <c r="A845" s="770"/>
      <c r="B845" s="770"/>
      <c r="C845" s="770"/>
      <c r="D845" s="770"/>
      <c r="E845" s="778"/>
      <c r="F845" s="781" t="str">
        <f>IF($A845="","",IF(NOT($A845=$A844),IFERROR(IF(INDEX('40-15 SCALE LABEL INFO'!I$2:I$65,MATCH($A845,'40-15 SCALE LABEL INFO'!$A$2:$A$65,0))="","",INDEX('40-15 SCALE LABEL INFO'!I$2:I$65,MATCH($A845,'40-15 SCALE LABEL INFO'!$A$2:$A$65,0))),"not found"),IF(F844="not found","not found",IF(F844="","","ditto"))))</f>
        <v/>
      </c>
      <c r="G845" s="782" t="str">
        <f>IF($A845="","",IF(NOT($A845=$A844),IFERROR(IF(INDEX('40-15 SCALE LABEL INFO'!J$2:J$65,MATCH($A845,'40-15 SCALE LABEL INFO'!$A$2:$A$65,0))="","",INDEX('40-15 SCALE LABEL INFO'!J$2:J$65,MATCH($A845,'40-15 SCALE LABEL INFO'!$A$2:$A$65,0))),"not found"),IF(G844="not found","not found",IF(G844="","","ditto"))))</f>
        <v/>
      </c>
      <c r="H845" s="775" t="str">
        <f>IF($A845="","",IF(NOT($A845=$A844),IFERROR(IF(INDEX('40-15 SCALE LABEL INFO'!K$2:K$65,MATCH($A845,'40-15 SCALE LABEL INFO'!$A$2:$A$65,0))="","",INDEX('40-15 SCALE LABEL INFO'!K$2:K$65,MATCH($A845,'40-15 SCALE LABEL INFO'!$A$2:$A$65,0))),"not found"),IF(H844="not found","not found",IF(H844="","","ditto"))))</f>
        <v/>
      </c>
    </row>
    <row r="846" spans="1:8" x14ac:dyDescent="0.25">
      <c r="A846" s="770"/>
      <c r="B846" s="770"/>
      <c r="C846" s="770"/>
      <c r="D846" s="770"/>
      <c r="E846" s="778"/>
      <c r="F846" s="781" t="str">
        <f>IF($A846="","",IF(NOT($A846=$A845),IFERROR(IF(INDEX('40-15 SCALE LABEL INFO'!I$2:I$65,MATCH($A846,'40-15 SCALE LABEL INFO'!$A$2:$A$65,0))="","",INDEX('40-15 SCALE LABEL INFO'!I$2:I$65,MATCH($A846,'40-15 SCALE LABEL INFO'!$A$2:$A$65,0))),"not found"),IF(F845="not found","not found",IF(F845="","","ditto"))))</f>
        <v/>
      </c>
      <c r="G846" s="782" t="str">
        <f>IF($A846="","",IF(NOT($A846=$A845),IFERROR(IF(INDEX('40-15 SCALE LABEL INFO'!J$2:J$65,MATCH($A846,'40-15 SCALE LABEL INFO'!$A$2:$A$65,0))="","",INDEX('40-15 SCALE LABEL INFO'!J$2:J$65,MATCH($A846,'40-15 SCALE LABEL INFO'!$A$2:$A$65,0))),"not found"),IF(G845="not found","not found",IF(G845="","","ditto"))))</f>
        <v/>
      </c>
      <c r="H846" s="775" t="str">
        <f>IF($A846="","",IF(NOT($A846=$A845),IFERROR(IF(INDEX('40-15 SCALE LABEL INFO'!K$2:K$65,MATCH($A846,'40-15 SCALE LABEL INFO'!$A$2:$A$65,0))="","",INDEX('40-15 SCALE LABEL INFO'!K$2:K$65,MATCH($A846,'40-15 SCALE LABEL INFO'!$A$2:$A$65,0))),"not found"),IF(H845="not found","not found",IF(H845="","","ditto"))))</f>
        <v/>
      </c>
    </row>
    <row r="847" spans="1:8" x14ac:dyDescent="0.25">
      <c r="A847" s="770"/>
      <c r="B847" s="770"/>
      <c r="C847" s="770"/>
      <c r="D847" s="770"/>
      <c r="E847" s="778"/>
      <c r="F847" s="781" t="str">
        <f>IF($A847="","",IF(NOT($A847=$A846),IFERROR(IF(INDEX('40-15 SCALE LABEL INFO'!I$2:I$65,MATCH($A847,'40-15 SCALE LABEL INFO'!$A$2:$A$65,0))="","",INDEX('40-15 SCALE LABEL INFO'!I$2:I$65,MATCH($A847,'40-15 SCALE LABEL INFO'!$A$2:$A$65,0))),"not found"),IF(F846="not found","not found",IF(F846="","","ditto"))))</f>
        <v/>
      </c>
      <c r="G847" s="782" t="str">
        <f>IF($A847="","",IF(NOT($A847=$A846),IFERROR(IF(INDEX('40-15 SCALE LABEL INFO'!J$2:J$65,MATCH($A847,'40-15 SCALE LABEL INFO'!$A$2:$A$65,0))="","",INDEX('40-15 SCALE LABEL INFO'!J$2:J$65,MATCH($A847,'40-15 SCALE LABEL INFO'!$A$2:$A$65,0))),"not found"),IF(G846="not found","not found",IF(G846="","","ditto"))))</f>
        <v/>
      </c>
      <c r="H847" s="775" t="str">
        <f>IF($A847="","",IF(NOT($A847=$A846),IFERROR(IF(INDEX('40-15 SCALE LABEL INFO'!K$2:K$65,MATCH($A847,'40-15 SCALE LABEL INFO'!$A$2:$A$65,0))="","",INDEX('40-15 SCALE LABEL INFO'!K$2:K$65,MATCH($A847,'40-15 SCALE LABEL INFO'!$A$2:$A$65,0))),"not found"),IF(H846="not found","not found",IF(H846="","","ditto"))))</f>
        <v/>
      </c>
    </row>
    <row r="848" spans="1:8" x14ac:dyDescent="0.25">
      <c r="A848" s="770"/>
      <c r="B848" s="770"/>
      <c r="C848" s="770"/>
      <c r="D848" s="770"/>
      <c r="E848" s="778"/>
      <c r="F848" s="781" t="str">
        <f>IF($A848="","",IF(NOT($A848=$A847),IFERROR(IF(INDEX('40-15 SCALE LABEL INFO'!I$2:I$65,MATCH($A848,'40-15 SCALE LABEL INFO'!$A$2:$A$65,0))="","",INDEX('40-15 SCALE LABEL INFO'!I$2:I$65,MATCH($A848,'40-15 SCALE LABEL INFO'!$A$2:$A$65,0))),"not found"),IF(F847="not found","not found",IF(F847="","","ditto"))))</f>
        <v/>
      </c>
      <c r="G848" s="782" t="str">
        <f>IF($A848="","",IF(NOT($A848=$A847),IFERROR(IF(INDEX('40-15 SCALE LABEL INFO'!J$2:J$65,MATCH($A848,'40-15 SCALE LABEL INFO'!$A$2:$A$65,0))="","",INDEX('40-15 SCALE LABEL INFO'!J$2:J$65,MATCH($A848,'40-15 SCALE LABEL INFO'!$A$2:$A$65,0))),"not found"),IF(G847="not found","not found",IF(G847="","","ditto"))))</f>
        <v/>
      </c>
      <c r="H848" s="775" t="str">
        <f>IF($A848="","",IF(NOT($A848=$A847),IFERROR(IF(INDEX('40-15 SCALE LABEL INFO'!K$2:K$65,MATCH($A848,'40-15 SCALE LABEL INFO'!$A$2:$A$65,0))="","",INDEX('40-15 SCALE LABEL INFO'!K$2:K$65,MATCH($A848,'40-15 SCALE LABEL INFO'!$A$2:$A$65,0))),"not found"),IF(H847="not found","not found",IF(H847="","","ditto"))))</f>
        <v/>
      </c>
    </row>
    <row r="849" spans="1:8" x14ac:dyDescent="0.25">
      <c r="A849" s="770"/>
      <c r="B849" s="770"/>
      <c r="C849" s="770"/>
      <c r="D849" s="770"/>
      <c r="E849" s="778"/>
      <c r="F849" s="781" t="str">
        <f>IF($A849="","",IF(NOT($A849=$A848),IFERROR(IF(INDEX('40-15 SCALE LABEL INFO'!I$2:I$65,MATCH($A849,'40-15 SCALE LABEL INFO'!$A$2:$A$65,0))="","",INDEX('40-15 SCALE LABEL INFO'!I$2:I$65,MATCH($A849,'40-15 SCALE LABEL INFO'!$A$2:$A$65,0))),"not found"),IF(F848="not found","not found",IF(F848="","","ditto"))))</f>
        <v/>
      </c>
      <c r="G849" s="782" t="str">
        <f>IF($A849="","",IF(NOT($A849=$A848),IFERROR(IF(INDEX('40-15 SCALE LABEL INFO'!J$2:J$65,MATCH($A849,'40-15 SCALE LABEL INFO'!$A$2:$A$65,0))="","",INDEX('40-15 SCALE LABEL INFO'!J$2:J$65,MATCH($A849,'40-15 SCALE LABEL INFO'!$A$2:$A$65,0))),"not found"),IF(G848="not found","not found",IF(G848="","","ditto"))))</f>
        <v/>
      </c>
      <c r="H849" s="775" t="str">
        <f>IF($A849="","",IF(NOT($A849=$A848),IFERROR(IF(INDEX('40-15 SCALE LABEL INFO'!K$2:K$65,MATCH($A849,'40-15 SCALE LABEL INFO'!$A$2:$A$65,0))="","",INDEX('40-15 SCALE LABEL INFO'!K$2:K$65,MATCH($A849,'40-15 SCALE LABEL INFO'!$A$2:$A$65,0))),"not found"),IF(H848="not found","not found",IF(H848="","","ditto"))))</f>
        <v/>
      </c>
    </row>
    <row r="850" spans="1:8" x14ac:dyDescent="0.25">
      <c r="A850" s="770"/>
      <c r="B850" s="770"/>
      <c r="C850" s="770"/>
      <c r="D850" s="770"/>
      <c r="E850" s="778"/>
      <c r="F850" s="781" t="str">
        <f>IF($A850="","",IF(NOT($A850=$A849),IFERROR(IF(INDEX('40-15 SCALE LABEL INFO'!I$2:I$65,MATCH($A850,'40-15 SCALE LABEL INFO'!$A$2:$A$65,0))="","",INDEX('40-15 SCALE LABEL INFO'!I$2:I$65,MATCH($A850,'40-15 SCALE LABEL INFO'!$A$2:$A$65,0))),"not found"),IF(F849="not found","not found",IF(F849="","","ditto"))))</f>
        <v/>
      </c>
      <c r="G850" s="782" t="str">
        <f>IF($A850="","",IF(NOT($A850=$A849),IFERROR(IF(INDEX('40-15 SCALE LABEL INFO'!J$2:J$65,MATCH($A850,'40-15 SCALE LABEL INFO'!$A$2:$A$65,0))="","",INDEX('40-15 SCALE LABEL INFO'!J$2:J$65,MATCH($A850,'40-15 SCALE LABEL INFO'!$A$2:$A$65,0))),"not found"),IF(G849="not found","not found",IF(G849="","","ditto"))))</f>
        <v/>
      </c>
      <c r="H850" s="775" t="str">
        <f>IF($A850="","",IF(NOT($A850=$A849),IFERROR(IF(INDEX('40-15 SCALE LABEL INFO'!K$2:K$65,MATCH($A850,'40-15 SCALE LABEL INFO'!$A$2:$A$65,0))="","",INDEX('40-15 SCALE LABEL INFO'!K$2:K$65,MATCH($A850,'40-15 SCALE LABEL INFO'!$A$2:$A$65,0))),"not found"),IF(H849="not found","not found",IF(H849="","","ditto"))))</f>
        <v/>
      </c>
    </row>
    <row r="851" spans="1:8" x14ac:dyDescent="0.25">
      <c r="A851" s="770"/>
      <c r="B851" s="770"/>
      <c r="C851" s="770"/>
      <c r="D851" s="770"/>
      <c r="E851" s="778"/>
      <c r="F851" s="781" t="str">
        <f>IF($A851="","",IF(NOT($A851=$A850),IFERROR(IF(INDEX('40-15 SCALE LABEL INFO'!I$2:I$65,MATCH($A851,'40-15 SCALE LABEL INFO'!$A$2:$A$65,0))="","",INDEX('40-15 SCALE LABEL INFO'!I$2:I$65,MATCH($A851,'40-15 SCALE LABEL INFO'!$A$2:$A$65,0))),"not found"),IF(F850="not found","not found",IF(F850="","","ditto"))))</f>
        <v/>
      </c>
      <c r="G851" s="782" t="str">
        <f>IF($A851="","",IF(NOT($A851=$A850),IFERROR(IF(INDEX('40-15 SCALE LABEL INFO'!J$2:J$65,MATCH($A851,'40-15 SCALE LABEL INFO'!$A$2:$A$65,0))="","",INDEX('40-15 SCALE LABEL INFO'!J$2:J$65,MATCH($A851,'40-15 SCALE LABEL INFO'!$A$2:$A$65,0))),"not found"),IF(G850="not found","not found",IF(G850="","","ditto"))))</f>
        <v/>
      </c>
      <c r="H851" s="775" t="str">
        <f>IF($A851="","",IF(NOT($A851=$A850),IFERROR(IF(INDEX('40-15 SCALE LABEL INFO'!K$2:K$65,MATCH($A851,'40-15 SCALE LABEL INFO'!$A$2:$A$65,0))="","",INDEX('40-15 SCALE LABEL INFO'!K$2:K$65,MATCH($A851,'40-15 SCALE LABEL INFO'!$A$2:$A$65,0))),"not found"),IF(H850="not found","not found",IF(H850="","","ditto"))))</f>
        <v/>
      </c>
    </row>
    <row r="852" spans="1:8" x14ac:dyDescent="0.25">
      <c r="A852" s="770"/>
      <c r="B852" s="770"/>
      <c r="C852" s="770"/>
      <c r="D852" s="770"/>
      <c r="E852" s="778"/>
      <c r="F852" s="781" t="str">
        <f>IF($A852="","",IF(NOT($A852=$A851),IFERROR(IF(INDEX('40-15 SCALE LABEL INFO'!I$2:I$65,MATCH($A852,'40-15 SCALE LABEL INFO'!$A$2:$A$65,0))="","",INDEX('40-15 SCALE LABEL INFO'!I$2:I$65,MATCH($A852,'40-15 SCALE LABEL INFO'!$A$2:$A$65,0))),"not found"),IF(F851="not found","not found",IF(F851="","","ditto"))))</f>
        <v/>
      </c>
      <c r="G852" s="782" t="str">
        <f>IF($A852="","",IF(NOT($A852=$A851),IFERROR(IF(INDEX('40-15 SCALE LABEL INFO'!J$2:J$65,MATCH($A852,'40-15 SCALE LABEL INFO'!$A$2:$A$65,0))="","",INDEX('40-15 SCALE LABEL INFO'!J$2:J$65,MATCH($A852,'40-15 SCALE LABEL INFO'!$A$2:$A$65,0))),"not found"),IF(G851="not found","not found",IF(G851="","","ditto"))))</f>
        <v/>
      </c>
      <c r="H852" s="775" t="str">
        <f>IF($A852="","",IF(NOT($A852=$A851),IFERROR(IF(INDEX('40-15 SCALE LABEL INFO'!K$2:K$65,MATCH($A852,'40-15 SCALE LABEL INFO'!$A$2:$A$65,0))="","",INDEX('40-15 SCALE LABEL INFO'!K$2:K$65,MATCH($A852,'40-15 SCALE LABEL INFO'!$A$2:$A$65,0))),"not found"),IF(H851="not found","not found",IF(H851="","","ditto"))))</f>
        <v/>
      </c>
    </row>
    <row r="853" spans="1:8" x14ac:dyDescent="0.25">
      <c r="A853" s="770"/>
      <c r="B853" s="770"/>
      <c r="C853" s="770"/>
      <c r="D853" s="770"/>
      <c r="E853" s="778"/>
      <c r="F853" s="781" t="str">
        <f>IF($A853="","",IF(NOT($A853=$A852),IFERROR(IF(INDEX('40-15 SCALE LABEL INFO'!I$2:I$65,MATCH($A853,'40-15 SCALE LABEL INFO'!$A$2:$A$65,0))="","",INDEX('40-15 SCALE LABEL INFO'!I$2:I$65,MATCH($A853,'40-15 SCALE LABEL INFO'!$A$2:$A$65,0))),"not found"),IF(F852="not found","not found",IF(F852="","","ditto"))))</f>
        <v/>
      </c>
      <c r="G853" s="782" t="str">
        <f>IF($A853="","",IF(NOT($A853=$A852),IFERROR(IF(INDEX('40-15 SCALE LABEL INFO'!J$2:J$65,MATCH($A853,'40-15 SCALE LABEL INFO'!$A$2:$A$65,0))="","",INDEX('40-15 SCALE LABEL INFO'!J$2:J$65,MATCH($A853,'40-15 SCALE LABEL INFO'!$A$2:$A$65,0))),"not found"),IF(G852="not found","not found",IF(G852="","","ditto"))))</f>
        <v/>
      </c>
      <c r="H853" s="775" t="str">
        <f>IF($A853="","",IF(NOT($A853=$A852),IFERROR(IF(INDEX('40-15 SCALE LABEL INFO'!K$2:K$65,MATCH($A853,'40-15 SCALE LABEL INFO'!$A$2:$A$65,0))="","",INDEX('40-15 SCALE LABEL INFO'!K$2:K$65,MATCH($A853,'40-15 SCALE LABEL INFO'!$A$2:$A$65,0))),"not found"),IF(H852="not found","not found",IF(H852="","","ditto"))))</f>
        <v/>
      </c>
    </row>
    <row r="854" spans="1:8" x14ac:dyDescent="0.25">
      <c r="A854" s="770"/>
      <c r="B854" s="770"/>
      <c r="C854" s="770"/>
      <c r="D854" s="770"/>
      <c r="E854" s="778"/>
      <c r="F854" s="781" t="str">
        <f>IF($A854="","",IF(NOT($A854=$A853),IFERROR(IF(INDEX('40-15 SCALE LABEL INFO'!I$2:I$65,MATCH($A854,'40-15 SCALE LABEL INFO'!$A$2:$A$65,0))="","",INDEX('40-15 SCALE LABEL INFO'!I$2:I$65,MATCH($A854,'40-15 SCALE LABEL INFO'!$A$2:$A$65,0))),"not found"),IF(F853="not found","not found",IF(F853="","","ditto"))))</f>
        <v/>
      </c>
      <c r="G854" s="782" t="str">
        <f>IF($A854="","",IF(NOT($A854=$A853),IFERROR(IF(INDEX('40-15 SCALE LABEL INFO'!J$2:J$65,MATCH($A854,'40-15 SCALE LABEL INFO'!$A$2:$A$65,0))="","",INDEX('40-15 SCALE LABEL INFO'!J$2:J$65,MATCH($A854,'40-15 SCALE LABEL INFO'!$A$2:$A$65,0))),"not found"),IF(G853="not found","not found",IF(G853="","","ditto"))))</f>
        <v/>
      </c>
      <c r="H854" s="775" t="str">
        <f>IF($A854="","",IF(NOT($A854=$A853),IFERROR(IF(INDEX('40-15 SCALE LABEL INFO'!K$2:K$65,MATCH($A854,'40-15 SCALE LABEL INFO'!$A$2:$A$65,0))="","",INDEX('40-15 SCALE LABEL INFO'!K$2:K$65,MATCH($A854,'40-15 SCALE LABEL INFO'!$A$2:$A$65,0))),"not found"),IF(H853="not found","not found",IF(H853="","","ditto"))))</f>
        <v/>
      </c>
    </row>
    <row r="855" spans="1:8" x14ac:dyDescent="0.25">
      <c r="A855" s="770"/>
      <c r="B855" s="770"/>
      <c r="C855" s="770"/>
      <c r="D855" s="770"/>
      <c r="E855" s="778"/>
      <c r="F855" s="781" t="str">
        <f>IF($A855="","",IF(NOT($A855=$A854),IFERROR(IF(INDEX('40-15 SCALE LABEL INFO'!I$2:I$65,MATCH($A855,'40-15 SCALE LABEL INFO'!$A$2:$A$65,0))="","",INDEX('40-15 SCALE LABEL INFO'!I$2:I$65,MATCH($A855,'40-15 SCALE LABEL INFO'!$A$2:$A$65,0))),"not found"),IF(F854="not found","not found",IF(F854="","","ditto"))))</f>
        <v/>
      </c>
      <c r="G855" s="782" t="str">
        <f>IF($A855="","",IF(NOT($A855=$A854),IFERROR(IF(INDEX('40-15 SCALE LABEL INFO'!J$2:J$65,MATCH($A855,'40-15 SCALE LABEL INFO'!$A$2:$A$65,0))="","",INDEX('40-15 SCALE LABEL INFO'!J$2:J$65,MATCH($A855,'40-15 SCALE LABEL INFO'!$A$2:$A$65,0))),"not found"),IF(G854="not found","not found",IF(G854="","","ditto"))))</f>
        <v/>
      </c>
      <c r="H855" s="775" t="str">
        <f>IF($A855="","",IF(NOT($A855=$A854),IFERROR(IF(INDEX('40-15 SCALE LABEL INFO'!K$2:K$65,MATCH($A855,'40-15 SCALE LABEL INFO'!$A$2:$A$65,0))="","",INDEX('40-15 SCALE LABEL INFO'!K$2:K$65,MATCH($A855,'40-15 SCALE LABEL INFO'!$A$2:$A$65,0))),"not found"),IF(H854="not found","not found",IF(H854="","","ditto"))))</f>
        <v/>
      </c>
    </row>
    <row r="856" spans="1:8" x14ac:dyDescent="0.25">
      <c r="A856" s="770"/>
      <c r="B856" s="770"/>
      <c r="C856" s="770"/>
      <c r="D856" s="770"/>
      <c r="E856" s="778"/>
      <c r="F856" s="781" t="str">
        <f>IF($A856="","",IF(NOT($A856=$A855),IFERROR(IF(INDEX('40-15 SCALE LABEL INFO'!I$2:I$65,MATCH($A856,'40-15 SCALE LABEL INFO'!$A$2:$A$65,0))="","",INDEX('40-15 SCALE LABEL INFO'!I$2:I$65,MATCH($A856,'40-15 SCALE LABEL INFO'!$A$2:$A$65,0))),"not found"),IF(F855="not found","not found",IF(F855="","","ditto"))))</f>
        <v/>
      </c>
      <c r="G856" s="782" t="str">
        <f>IF($A856="","",IF(NOT($A856=$A855),IFERROR(IF(INDEX('40-15 SCALE LABEL INFO'!J$2:J$65,MATCH($A856,'40-15 SCALE LABEL INFO'!$A$2:$A$65,0))="","",INDEX('40-15 SCALE LABEL INFO'!J$2:J$65,MATCH($A856,'40-15 SCALE LABEL INFO'!$A$2:$A$65,0))),"not found"),IF(G855="not found","not found",IF(G855="","","ditto"))))</f>
        <v/>
      </c>
      <c r="H856" s="775" t="str">
        <f>IF($A856="","",IF(NOT($A856=$A855),IFERROR(IF(INDEX('40-15 SCALE LABEL INFO'!K$2:K$65,MATCH($A856,'40-15 SCALE LABEL INFO'!$A$2:$A$65,0))="","",INDEX('40-15 SCALE LABEL INFO'!K$2:K$65,MATCH($A856,'40-15 SCALE LABEL INFO'!$A$2:$A$65,0))),"not found"),IF(H855="not found","not found",IF(H855="","","ditto"))))</f>
        <v/>
      </c>
    </row>
    <row r="857" spans="1:8" x14ac:dyDescent="0.25">
      <c r="A857" s="770"/>
      <c r="B857" s="770"/>
      <c r="C857" s="770"/>
      <c r="D857" s="770"/>
      <c r="E857" s="778"/>
      <c r="F857" s="781" t="str">
        <f>IF($A857="","",IF(NOT($A857=$A856),IFERROR(IF(INDEX('40-15 SCALE LABEL INFO'!I$2:I$65,MATCH($A857,'40-15 SCALE LABEL INFO'!$A$2:$A$65,0))="","",INDEX('40-15 SCALE LABEL INFO'!I$2:I$65,MATCH($A857,'40-15 SCALE LABEL INFO'!$A$2:$A$65,0))),"not found"),IF(F856="not found","not found",IF(F856="","","ditto"))))</f>
        <v/>
      </c>
      <c r="G857" s="782" t="str">
        <f>IF($A857="","",IF(NOT($A857=$A856),IFERROR(IF(INDEX('40-15 SCALE LABEL INFO'!J$2:J$65,MATCH($A857,'40-15 SCALE LABEL INFO'!$A$2:$A$65,0))="","",INDEX('40-15 SCALE LABEL INFO'!J$2:J$65,MATCH($A857,'40-15 SCALE LABEL INFO'!$A$2:$A$65,0))),"not found"),IF(G856="not found","not found",IF(G856="","","ditto"))))</f>
        <v/>
      </c>
      <c r="H857" s="775" t="str">
        <f>IF($A857="","",IF(NOT($A857=$A856),IFERROR(IF(INDEX('40-15 SCALE LABEL INFO'!K$2:K$65,MATCH($A857,'40-15 SCALE LABEL INFO'!$A$2:$A$65,0))="","",INDEX('40-15 SCALE LABEL INFO'!K$2:K$65,MATCH($A857,'40-15 SCALE LABEL INFO'!$A$2:$A$65,0))),"not found"),IF(H856="not found","not found",IF(H856="","","ditto"))))</f>
        <v/>
      </c>
    </row>
    <row r="858" spans="1:8" x14ac:dyDescent="0.25">
      <c r="A858" s="770"/>
      <c r="B858" s="770"/>
      <c r="C858" s="770"/>
      <c r="D858" s="770"/>
      <c r="E858" s="778"/>
      <c r="F858" s="781" t="str">
        <f>IF($A858="","",IF(NOT($A858=$A857),IFERROR(IF(INDEX('40-15 SCALE LABEL INFO'!I$2:I$65,MATCH($A858,'40-15 SCALE LABEL INFO'!$A$2:$A$65,0))="","",INDEX('40-15 SCALE LABEL INFO'!I$2:I$65,MATCH($A858,'40-15 SCALE LABEL INFO'!$A$2:$A$65,0))),"not found"),IF(F857="not found","not found",IF(F857="","","ditto"))))</f>
        <v/>
      </c>
      <c r="G858" s="782" t="str">
        <f>IF($A858="","",IF(NOT($A858=$A857),IFERROR(IF(INDEX('40-15 SCALE LABEL INFO'!J$2:J$65,MATCH($A858,'40-15 SCALE LABEL INFO'!$A$2:$A$65,0))="","",INDEX('40-15 SCALE LABEL INFO'!J$2:J$65,MATCH($A858,'40-15 SCALE LABEL INFO'!$A$2:$A$65,0))),"not found"),IF(G857="not found","not found",IF(G857="","","ditto"))))</f>
        <v/>
      </c>
      <c r="H858" s="775" t="str">
        <f>IF($A858="","",IF(NOT($A858=$A857),IFERROR(IF(INDEX('40-15 SCALE LABEL INFO'!K$2:K$65,MATCH($A858,'40-15 SCALE LABEL INFO'!$A$2:$A$65,0))="","",INDEX('40-15 SCALE LABEL INFO'!K$2:K$65,MATCH($A858,'40-15 SCALE LABEL INFO'!$A$2:$A$65,0))),"not found"),IF(H857="not found","not found",IF(H857="","","ditto"))))</f>
        <v/>
      </c>
    </row>
    <row r="859" spans="1:8" x14ac:dyDescent="0.25">
      <c r="A859" s="770"/>
      <c r="B859" s="770"/>
      <c r="C859" s="770"/>
      <c r="D859" s="770"/>
      <c r="E859" s="778"/>
      <c r="F859" s="781" t="str">
        <f>IF($A859="","",IF(NOT($A859=$A858),IFERROR(IF(INDEX('40-15 SCALE LABEL INFO'!I$2:I$65,MATCH($A859,'40-15 SCALE LABEL INFO'!$A$2:$A$65,0))="","",INDEX('40-15 SCALE LABEL INFO'!I$2:I$65,MATCH($A859,'40-15 SCALE LABEL INFO'!$A$2:$A$65,0))),"not found"),IF(F858="not found","not found",IF(F858="","","ditto"))))</f>
        <v/>
      </c>
      <c r="G859" s="782" t="str">
        <f>IF($A859="","",IF(NOT($A859=$A858),IFERROR(IF(INDEX('40-15 SCALE LABEL INFO'!J$2:J$65,MATCH($A859,'40-15 SCALE LABEL INFO'!$A$2:$A$65,0))="","",INDEX('40-15 SCALE LABEL INFO'!J$2:J$65,MATCH($A859,'40-15 SCALE LABEL INFO'!$A$2:$A$65,0))),"not found"),IF(G858="not found","not found",IF(G858="","","ditto"))))</f>
        <v/>
      </c>
      <c r="H859" s="775" t="str">
        <f>IF($A859="","",IF(NOT($A859=$A858),IFERROR(IF(INDEX('40-15 SCALE LABEL INFO'!K$2:K$65,MATCH($A859,'40-15 SCALE LABEL INFO'!$A$2:$A$65,0))="","",INDEX('40-15 SCALE LABEL INFO'!K$2:K$65,MATCH($A859,'40-15 SCALE LABEL INFO'!$A$2:$A$65,0))),"not found"),IF(H858="not found","not found",IF(H858="","","ditto"))))</f>
        <v/>
      </c>
    </row>
    <row r="860" spans="1:8" x14ac:dyDescent="0.25">
      <c r="A860" s="770"/>
      <c r="B860" s="770"/>
      <c r="C860" s="770"/>
      <c r="D860" s="770"/>
      <c r="E860" s="778"/>
      <c r="F860" s="781" t="str">
        <f>IF($A860="","",IF(NOT($A860=$A859),IFERROR(IF(INDEX('40-15 SCALE LABEL INFO'!I$2:I$65,MATCH($A860,'40-15 SCALE LABEL INFO'!$A$2:$A$65,0))="","",INDEX('40-15 SCALE LABEL INFO'!I$2:I$65,MATCH($A860,'40-15 SCALE LABEL INFO'!$A$2:$A$65,0))),"not found"),IF(F859="not found","not found",IF(F859="","","ditto"))))</f>
        <v/>
      </c>
      <c r="G860" s="782" t="str">
        <f>IF($A860="","",IF(NOT($A860=$A859),IFERROR(IF(INDEX('40-15 SCALE LABEL INFO'!J$2:J$65,MATCH($A860,'40-15 SCALE LABEL INFO'!$A$2:$A$65,0))="","",INDEX('40-15 SCALE LABEL INFO'!J$2:J$65,MATCH($A860,'40-15 SCALE LABEL INFO'!$A$2:$A$65,0))),"not found"),IF(G859="not found","not found",IF(G859="","","ditto"))))</f>
        <v/>
      </c>
      <c r="H860" s="775" t="str">
        <f>IF($A860="","",IF(NOT($A860=$A859),IFERROR(IF(INDEX('40-15 SCALE LABEL INFO'!K$2:K$65,MATCH($A860,'40-15 SCALE LABEL INFO'!$A$2:$A$65,0))="","",INDEX('40-15 SCALE LABEL INFO'!K$2:K$65,MATCH($A860,'40-15 SCALE LABEL INFO'!$A$2:$A$65,0))),"not found"),IF(H859="not found","not found",IF(H859="","","ditto"))))</f>
        <v/>
      </c>
    </row>
    <row r="861" spans="1:8" x14ac:dyDescent="0.25">
      <c r="A861" s="770"/>
      <c r="B861" s="770"/>
      <c r="C861" s="770"/>
      <c r="D861" s="770"/>
      <c r="E861" s="778"/>
      <c r="F861" s="781" t="str">
        <f>IF($A861="","",IF(NOT($A861=$A860),IFERROR(IF(INDEX('40-15 SCALE LABEL INFO'!I$2:I$65,MATCH($A861,'40-15 SCALE LABEL INFO'!$A$2:$A$65,0))="","",INDEX('40-15 SCALE LABEL INFO'!I$2:I$65,MATCH($A861,'40-15 SCALE LABEL INFO'!$A$2:$A$65,0))),"not found"),IF(F860="not found","not found",IF(F860="","","ditto"))))</f>
        <v/>
      </c>
      <c r="G861" s="782" t="str">
        <f>IF($A861="","",IF(NOT($A861=$A860),IFERROR(IF(INDEX('40-15 SCALE LABEL INFO'!J$2:J$65,MATCH($A861,'40-15 SCALE LABEL INFO'!$A$2:$A$65,0))="","",INDEX('40-15 SCALE LABEL INFO'!J$2:J$65,MATCH($A861,'40-15 SCALE LABEL INFO'!$A$2:$A$65,0))),"not found"),IF(G860="not found","not found",IF(G860="","","ditto"))))</f>
        <v/>
      </c>
      <c r="H861" s="775" t="str">
        <f>IF($A861="","",IF(NOT($A861=$A860),IFERROR(IF(INDEX('40-15 SCALE LABEL INFO'!K$2:K$65,MATCH($A861,'40-15 SCALE LABEL INFO'!$A$2:$A$65,0))="","",INDEX('40-15 SCALE LABEL INFO'!K$2:K$65,MATCH($A861,'40-15 SCALE LABEL INFO'!$A$2:$A$65,0))),"not found"),IF(H860="not found","not found",IF(H860="","","ditto"))))</f>
        <v/>
      </c>
    </row>
    <row r="862" spans="1:8" x14ac:dyDescent="0.25">
      <c r="A862" s="770"/>
      <c r="B862" s="770"/>
      <c r="C862" s="770"/>
      <c r="D862" s="770"/>
      <c r="E862" s="778"/>
      <c r="F862" s="781" t="str">
        <f>IF($A862="","",IF(NOT($A862=$A861),IFERROR(IF(INDEX('40-15 SCALE LABEL INFO'!I$2:I$65,MATCH($A862,'40-15 SCALE LABEL INFO'!$A$2:$A$65,0))="","",INDEX('40-15 SCALE LABEL INFO'!I$2:I$65,MATCH($A862,'40-15 SCALE LABEL INFO'!$A$2:$A$65,0))),"not found"),IF(F861="not found","not found",IF(F861="","","ditto"))))</f>
        <v/>
      </c>
      <c r="G862" s="782" t="str">
        <f>IF($A862="","",IF(NOT($A862=$A861),IFERROR(IF(INDEX('40-15 SCALE LABEL INFO'!J$2:J$65,MATCH($A862,'40-15 SCALE LABEL INFO'!$A$2:$A$65,0))="","",INDEX('40-15 SCALE LABEL INFO'!J$2:J$65,MATCH($A862,'40-15 SCALE LABEL INFO'!$A$2:$A$65,0))),"not found"),IF(G861="not found","not found",IF(G861="","","ditto"))))</f>
        <v/>
      </c>
      <c r="H862" s="775" t="str">
        <f>IF($A862="","",IF(NOT($A862=$A861),IFERROR(IF(INDEX('40-15 SCALE LABEL INFO'!K$2:K$65,MATCH($A862,'40-15 SCALE LABEL INFO'!$A$2:$A$65,0))="","",INDEX('40-15 SCALE LABEL INFO'!K$2:K$65,MATCH($A862,'40-15 SCALE LABEL INFO'!$A$2:$A$65,0))),"not found"),IF(H861="not found","not found",IF(H861="","","ditto"))))</f>
        <v/>
      </c>
    </row>
    <row r="863" spans="1:8" x14ac:dyDescent="0.25">
      <c r="A863" s="770"/>
      <c r="B863" s="770"/>
      <c r="C863" s="770"/>
      <c r="D863" s="770"/>
      <c r="E863" s="778"/>
      <c r="F863" s="781" t="str">
        <f>IF($A863="","",IF(NOT($A863=$A862),IFERROR(IF(INDEX('40-15 SCALE LABEL INFO'!I$2:I$65,MATCH($A863,'40-15 SCALE LABEL INFO'!$A$2:$A$65,0))="","",INDEX('40-15 SCALE LABEL INFO'!I$2:I$65,MATCH($A863,'40-15 SCALE LABEL INFO'!$A$2:$A$65,0))),"not found"),IF(F862="not found","not found",IF(F862="","","ditto"))))</f>
        <v/>
      </c>
      <c r="G863" s="782" t="str">
        <f>IF($A863="","",IF(NOT($A863=$A862),IFERROR(IF(INDEX('40-15 SCALE LABEL INFO'!J$2:J$65,MATCH($A863,'40-15 SCALE LABEL INFO'!$A$2:$A$65,0))="","",INDEX('40-15 SCALE LABEL INFO'!J$2:J$65,MATCH($A863,'40-15 SCALE LABEL INFO'!$A$2:$A$65,0))),"not found"),IF(G862="not found","not found",IF(G862="","","ditto"))))</f>
        <v/>
      </c>
      <c r="H863" s="775" t="str">
        <f>IF($A863="","",IF(NOT($A863=$A862),IFERROR(IF(INDEX('40-15 SCALE LABEL INFO'!K$2:K$65,MATCH($A863,'40-15 SCALE LABEL INFO'!$A$2:$A$65,0))="","",INDEX('40-15 SCALE LABEL INFO'!K$2:K$65,MATCH($A863,'40-15 SCALE LABEL INFO'!$A$2:$A$65,0))),"not found"),IF(H862="not found","not found",IF(H862="","","ditto"))))</f>
        <v/>
      </c>
    </row>
    <row r="864" spans="1:8" x14ac:dyDescent="0.25">
      <c r="A864" s="770"/>
      <c r="B864" s="770"/>
      <c r="C864" s="770"/>
      <c r="D864" s="770"/>
      <c r="E864" s="778"/>
      <c r="F864" s="781" t="str">
        <f>IF($A864="","",IF(NOT($A864=$A863),IFERROR(IF(INDEX('40-15 SCALE LABEL INFO'!I$2:I$65,MATCH($A864,'40-15 SCALE LABEL INFO'!$A$2:$A$65,0))="","",INDEX('40-15 SCALE LABEL INFO'!I$2:I$65,MATCH($A864,'40-15 SCALE LABEL INFO'!$A$2:$A$65,0))),"not found"),IF(F863="not found","not found",IF(F863="","","ditto"))))</f>
        <v/>
      </c>
      <c r="G864" s="782" t="str">
        <f>IF($A864="","",IF(NOT($A864=$A863),IFERROR(IF(INDEX('40-15 SCALE LABEL INFO'!J$2:J$65,MATCH($A864,'40-15 SCALE LABEL INFO'!$A$2:$A$65,0))="","",INDEX('40-15 SCALE LABEL INFO'!J$2:J$65,MATCH($A864,'40-15 SCALE LABEL INFO'!$A$2:$A$65,0))),"not found"),IF(G863="not found","not found",IF(G863="","","ditto"))))</f>
        <v/>
      </c>
      <c r="H864" s="775" t="str">
        <f>IF($A864="","",IF(NOT($A864=$A863),IFERROR(IF(INDEX('40-15 SCALE LABEL INFO'!K$2:K$65,MATCH($A864,'40-15 SCALE LABEL INFO'!$A$2:$A$65,0))="","",INDEX('40-15 SCALE LABEL INFO'!K$2:K$65,MATCH($A864,'40-15 SCALE LABEL INFO'!$A$2:$A$65,0))),"not found"),IF(H863="not found","not found",IF(H863="","","ditto"))))</f>
        <v/>
      </c>
    </row>
    <row r="865" spans="1:8" x14ac:dyDescent="0.25">
      <c r="A865" s="770"/>
      <c r="B865" s="770"/>
      <c r="C865" s="770"/>
      <c r="D865" s="770"/>
      <c r="E865" s="778"/>
      <c r="F865" s="781" t="str">
        <f>IF($A865="","",IF(NOT($A865=$A864),IFERROR(IF(INDEX('40-15 SCALE LABEL INFO'!I$2:I$65,MATCH($A865,'40-15 SCALE LABEL INFO'!$A$2:$A$65,0))="","",INDEX('40-15 SCALE LABEL INFO'!I$2:I$65,MATCH($A865,'40-15 SCALE LABEL INFO'!$A$2:$A$65,0))),"not found"),IF(F864="not found","not found",IF(F864="","","ditto"))))</f>
        <v/>
      </c>
      <c r="G865" s="782" t="str">
        <f>IF($A865="","",IF(NOT($A865=$A864),IFERROR(IF(INDEX('40-15 SCALE LABEL INFO'!J$2:J$65,MATCH($A865,'40-15 SCALE LABEL INFO'!$A$2:$A$65,0))="","",INDEX('40-15 SCALE LABEL INFO'!J$2:J$65,MATCH($A865,'40-15 SCALE LABEL INFO'!$A$2:$A$65,0))),"not found"),IF(G864="not found","not found",IF(G864="","","ditto"))))</f>
        <v/>
      </c>
      <c r="H865" s="775" t="str">
        <f>IF($A865="","",IF(NOT($A865=$A864),IFERROR(IF(INDEX('40-15 SCALE LABEL INFO'!K$2:K$65,MATCH($A865,'40-15 SCALE LABEL INFO'!$A$2:$A$65,0))="","",INDEX('40-15 SCALE LABEL INFO'!K$2:K$65,MATCH($A865,'40-15 SCALE LABEL INFO'!$A$2:$A$65,0))),"not found"),IF(H864="not found","not found",IF(H864="","","ditto"))))</f>
        <v/>
      </c>
    </row>
    <row r="866" spans="1:8" x14ac:dyDescent="0.25">
      <c r="A866" s="770"/>
      <c r="B866" s="770"/>
      <c r="C866" s="770"/>
      <c r="D866" s="770"/>
      <c r="E866" s="778"/>
      <c r="F866" s="781" t="str">
        <f>IF($A866="","",IF(NOT($A866=$A865),IFERROR(IF(INDEX('40-15 SCALE LABEL INFO'!I$2:I$65,MATCH($A866,'40-15 SCALE LABEL INFO'!$A$2:$A$65,0))="","",INDEX('40-15 SCALE LABEL INFO'!I$2:I$65,MATCH($A866,'40-15 SCALE LABEL INFO'!$A$2:$A$65,0))),"not found"),IF(F865="not found","not found",IF(F865="","","ditto"))))</f>
        <v/>
      </c>
      <c r="G866" s="782" t="str">
        <f>IF($A866="","",IF(NOT($A866=$A865),IFERROR(IF(INDEX('40-15 SCALE LABEL INFO'!J$2:J$65,MATCH($A866,'40-15 SCALE LABEL INFO'!$A$2:$A$65,0))="","",INDEX('40-15 SCALE LABEL INFO'!J$2:J$65,MATCH($A866,'40-15 SCALE LABEL INFO'!$A$2:$A$65,0))),"not found"),IF(G865="not found","not found",IF(G865="","","ditto"))))</f>
        <v/>
      </c>
      <c r="H866" s="775" t="str">
        <f>IF($A866="","",IF(NOT($A866=$A865),IFERROR(IF(INDEX('40-15 SCALE LABEL INFO'!K$2:K$65,MATCH($A866,'40-15 SCALE LABEL INFO'!$A$2:$A$65,0))="","",INDEX('40-15 SCALE LABEL INFO'!K$2:K$65,MATCH($A866,'40-15 SCALE LABEL INFO'!$A$2:$A$65,0))),"not found"),IF(H865="not found","not found",IF(H865="","","ditto"))))</f>
        <v/>
      </c>
    </row>
    <row r="867" spans="1:8" x14ac:dyDescent="0.25">
      <c r="A867" s="770"/>
      <c r="B867" s="770"/>
      <c r="C867" s="770"/>
      <c r="D867" s="770"/>
      <c r="E867" s="778"/>
      <c r="F867" s="781" t="str">
        <f>IF($A867="","",IF(NOT($A867=$A866),IFERROR(IF(INDEX('40-15 SCALE LABEL INFO'!I$2:I$65,MATCH($A867,'40-15 SCALE LABEL INFO'!$A$2:$A$65,0))="","",INDEX('40-15 SCALE LABEL INFO'!I$2:I$65,MATCH($A867,'40-15 SCALE LABEL INFO'!$A$2:$A$65,0))),"not found"),IF(F866="not found","not found",IF(F866="","","ditto"))))</f>
        <v/>
      </c>
      <c r="G867" s="782" t="str">
        <f>IF($A867="","",IF(NOT($A867=$A866),IFERROR(IF(INDEX('40-15 SCALE LABEL INFO'!J$2:J$65,MATCH($A867,'40-15 SCALE LABEL INFO'!$A$2:$A$65,0))="","",INDEX('40-15 SCALE LABEL INFO'!J$2:J$65,MATCH($A867,'40-15 SCALE LABEL INFO'!$A$2:$A$65,0))),"not found"),IF(G866="not found","not found",IF(G866="","","ditto"))))</f>
        <v/>
      </c>
      <c r="H867" s="775" t="str">
        <f>IF($A867="","",IF(NOT($A867=$A866),IFERROR(IF(INDEX('40-15 SCALE LABEL INFO'!K$2:K$65,MATCH($A867,'40-15 SCALE LABEL INFO'!$A$2:$A$65,0))="","",INDEX('40-15 SCALE LABEL INFO'!K$2:K$65,MATCH($A867,'40-15 SCALE LABEL INFO'!$A$2:$A$65,0))),"not found"),IF(H866="not found","not found",IF(H866="","","ditto"))))</f>
        <v/>
      </c>
    </row>
    <row r="868" spans="1:8" x14ac:dyDescent="0.25">
      <c r="A868" s="770"/>
      <c r="B868" s="770"/>
      <c r="C868" s="770"/>
      <c r="D868" s="770"/>
      <c r="E868" s="778"/>
      <c r="F868" s="781" t="str">
        <f>IF($A868="","",IF(NOT($A868=$A867),IFERROR(IF(INDEX('40-15 SCALE LABEL INFO'!I$2:I$65,MATCH($A868,'40-15 SCALE LABEL INFO'!$A$2:$A$65,0))="","",INDEX('40-15 SCALE LABEL INFO'!I$2:I$65,MATCH($A868,'40-15 SCALE LABEL INFO'!$A$2:$A$65,0))),"not found"),IF(F867="not found","not found",IF(F867="","","ditto"))))</f>
        <v/>
      </c>
      <c r="G868" s="782" t="str">
        <f>IF($A868="","",IF(NOT($A868=$A867),IFERROR(IF(INDEX('40-15 SCALE LABEL INFO'!J$2:J$65,MATCH($A868,'40-15 SCALE LABEL INFO'!$A$2:$A$65,0))="","",INDEX('40-15 SCALE LABEL INFO'!J$2:J$65,MATCH($A868,'40-15 SCALE LABEL INFO'!$A$2:$A$65,0))),"not found"),IF(G867="not found","not found",IF(G867="","","ditto"))))</f>
        <v/>
      </c>
      <c r="H868" s="775" t="str">
        <f>IF($A868="","",IF(NOT($A868=$A867),IFERROR(IF(INDEX('40-15 SCALE LABEL INFO'!K$2:K$65,MATCH($A868,'40-15 SCALE LABEL INFO'!$A$2:$A$65,0))="","",INDEX('40-15 SCALE LABEL INFO'!K$2:K$65,MATCH($A868,'40-15 SCALE LABEL INFO'!$A$2:$A$65,0))),"not found"),IF(H867="not found","not found",IF(H867="","","ditto"))))</f>
        <v/>
      </c>
    </row>
    <row r="869" spans="1:8" x14ac:dyDescent="0.25">
      <c r="A869" s="770"/>
      <c r="B869" s="770"/>
      <c r="C869" s="770"/>
      <c r="D869" s="770"/>
      <c r="E869" s="778"/>
      <c r="F869" s="781" t="str">
        <f>IF($A869="","",IF(NOT($A869=$A868),IFERROR(IF(INDEX('40-15 SCALE LABEL INFO'!I$2:I$65,MATCH($A869,'40-15 SCALE LABEL INFO'!$A$2:$A$65,0))="","",INDEX('40-15 SCALE LABEL INFO'!I$2:I$65,MATCH($A869,'40-15 SCALE LABEL INFO'!$A$2:$A$65,0))),"not found"),IF(F868="not found","not found",IF(F868="","","ditto"))))</f>
        <v/>
      </c>
      <c r="G869" s="782" t="str">
        <f>IF($A869="","",IF(NOT($A869=$A868),IFERROR(IF(INDEX('40-15 SCALE LABEL INFO'!J$2:J$65,MATCH($A869,'40-15 SCALE LABEL INFO'!$A$2:$A$65,0))="","",INDEX('40-15 SCALE LABEL INFO'!J$2:J$65,MATCH($A869,'40-15 SCALE LABEL INFO'!$A$2:$A$65,0))),"not found"),IF(G868="not found","not found",IF(G868="","","ditto"))))</f>
        <v/>
      </c>
      <c r="H869" s="775" t="str">
        <f>IF($A869="","",IF(NOT($A869=$A868),IFERROR(IF(INDEX('40-15 SCALE LABEL INFO'!K$2:K$65,MATCH($A869,'40-15 SCALE LABEL INFO'!$A$2:$A$65,0))="","",INDEX('40-15 SCALE LABEL INFO'!K$2:K$65,MATCH($A869,'40-15 SCALE LABEL INFO'!$A$2:$A$65,0))),"not found"),IF(H868="not found","not found",IF(H868="","","ditto"))))</f>
        <v/>
      </c>
    </row>
    <row r="870" spans="1:8" x14ac:dyDescent="0.25">
      <c r="A870" s="770"/>
      <c r="B870" s="770"/>
      <c r="C870" s="770"/>
      <c r="D870" s="770"/>
      <c r="E870" s="778"/>
      <c r="F870" s="781" t="str">
        <f>IF($A870="","",IF(NOT($A870=$A869),IFERROR(IF(INDEX('40-15 SCALE LABEL INFO'!I$2:I$65,MATCH($A870,'40-15 SCALE LABEL INFO'!$A$2:$A$65,0))="","",INDEX('40-15 SCALE LABEL INFO'!I$2:I$65,MATCH($A870,'40-15 SCALE LABEL INFO'!$A$2:$A$65,0))),"not found"),IF(F869="not found","not found",IF(F869="","","ditto"))))</f>
        <v/>
      </c>
      <c r="G870" s="782" t="str">
        <f>IF($A870="","",IF(NOT($A870=$A869),IFERROR(IF(INDEX('40-15 SCALE LABEL INFO'!J$2:J$65,MATCH($A870,'40-15 SCALE LABEL INFO'!$A$2:$A$65,0))="","",INDEX('40-15 SCALE LABEL INFO'!J$2:J$65,MATCH($A870,'40-15 SCALE LABEL INFO'!$A$2:$A$65,0))),"not found"),IF(G869="not found","not found",IF(G869="","","ditto"))))</f>
        <v/>
      </c>
      <c r="H870" s="775" t="str">
        <f>IF($A870="","",IF(NOT($A870=$A869),IFERROR(IF(INDEX('40-15 SCALE LABEL INFO'!K$2:K$65,MATCH($A870,'40-15 SCALE LABEL INFO'!$A$2:$A$65,0))="","",INDEX('40-15 SCALE LABEL INFO'!K$2:K$65,MATCH($A870,'40-15 SCALE LABEL INFO'!$A$2:$A$65,0))),"not found"),IF(H869="not found","not found",IF(H869="","","ditto"))))</f>
        <v/>
      </c>
    </row>
    <row r="871" spans="1:8" x14ac:dyDescent="0.25">
      <c r="A871" s="770"/>
      <c r="B871" s="770"/>
      <c r="C871" s="770"/>
      <c r="D871" s="770"/>
      <c r="E871" s="778"/>
      <c r="F871" s="781" t="str">
        <f>IF($A871="","",IF(NOT($A871=$A870),IFERROR(IF(INDEX('40-15 SCALE LABEL INFO'!I$2:I$65,MATCH($A871,'40-15 SCALE LABEL INFO'!$A$2:$A$65,0))="","",INDEX('40-15 SCALE LABEL INFO'!I$2:I$65,MATCH($A871,'40-15 SCALE LABEL INFO'!$A$2:$A$65,0))),"not found"),IF(F870="not found","not found",IF(F870="","","ditto"))))</f>
        <v/>
      </c>
      <c r="G871" s="782" t="str">
        <f>IF($A871="","",IF(NOT($A871=$A870),IFERROR(IF(INDEX('40-15 SCALE LABEL INFO'!J$2:J$65,MATCH($A871,'40-15 SCALE LABEL INFO'!$A$2:$A$65,0))="","",INDEX('40-15 SCALE LABEL INFO'!J$2:J$65,MATCH($A871,'40-15 SCALE LABEL INFO'!$A$2:$A$65,0))),"not found"),IF(G870="not found","not found",IF(G870="","","ditto"))))</f>
        <v/>
      </c>
      <c r="H871" s="775" t="str">
        <f>IF($A871="","",IF(NOT($A871=$A870),IFERROR(IF(INDEX('40-15 SCALE LABEL INFO'!K$2:K$65,MATCH($A871,'40-15 SCALE LABEL INFO'!$A$2:$A$65,0))="","",INDEX('40-15 SCALE LABEL INFO'!K$2:K$65,MATCH($A871,'40-15 SCALE LABEL INFO'!$A$2:$A$65,0))),"not found"),IF(H870="not found","not found",IF(H870="","","ditto"))))</f>
        <v/>
      </c>
    </row>
    <row r="872" spans="1:8" x14ac:dyDescent="0.25">
      <c r="A872" s="770"/>
      <c r="B872" s="770"/>
      <c r="C872" s="770"/>
      <c r="D872" s="770"/>
      <c r="E872" s="778"/>
      <c r="F872" s="781" t="str">
        <f>IF($A872="","",IF(NOT($A872=$A871),IFERROR(IF(INDEX('40-15 SCALE LABEL INFO'!I$2:I$65,MATCH($A872,'40-15 SCALE LABEL INFO'!$A$2:$A$65,0))="","",INDEX('40-15 SCALE LABEL INFO'!I$2:I$65,MATCH($A872,'40-15 SCALE LABEL INFO'!$A$2:$A$65,0))),"not found"),IF(F871="not found","not found",IF(F871="","","ditto"))))</f>
        <v/>
      </c>
      <c r="G872" s="782" t="str">
        <f>IF($A872="","",IF(NOT($A872=$A871),IFERROR(IF(INDEX('40-15 SCALE LABEL INFO'!J$2:J$65,MATCH($A872,'40-15 SCALE LABEL INFO'!$A$2:$A$65,0))="","",INDEX('40-15 SCALE LABEL INFO'!J$2:J$65,MATCH($A872,'40-15 SCALE LABEL INFO'!$A$2:$A$65,0))),"not found"),IF(G871="not found","not found",IF(G871="","","ditto"))))</f>
        <v/>
      </c>
      <c r="H872" s="775" t="str">
        <f>IF($A872="","",IF(NOT($A872=$A871),IFERROR(IF(INDEX('40-15 SCALE LABEL INFO'!K$2:K$65,MATCH($A872,'40-15 SCALE LABEL INFO'!$A$2:$A$65,0))="","",INDEX('40-15 SCALE LABEL INFO'!K$2:K$65,MATCH($A872,'40-15 SCALE LABEL INFO'!$A$2:$A$65,0))),"not found"),IF(H871="not found","not found",IF(H871="","","ditto"))))</f>
        <v/>
      </c>
    </row>
    <row r="873" spans="1:8" x14ac:dyDescent="0.25">
      <c r="A873" s="770"/>
      <c r="B873" s="770"/>
      <c r="C873" s="770"/>
      <c r="D873" s="770"/>
      <c r="E873" s="778"/>
      <c r="F873" s="781" t="str">
        <f>IF($A873="","",IF(NOT($A873=$A872),IFERROR(IF(INDEX('40-15 SCALE LABEL INFO'!I$2:I$65,MATCH($A873,'40-15 SCALE LABEL INFO'!$A$2:$A$65,0))="","",INDEX('40-15 SCALE LABEL INFO'!I$2:I$65,MATCH($A873,'40-15 SCALE LABEL INFO'!$A$2:$A$65,0))),"not found"),IF(F872="not found","not found",IF(F872="","","ditto"))))</f>
        <v/>
      </c>
      <c r="G873" s="782" t="str">
        <f>IF($A873="","",IF(NOT($A873=$A872),IFERROR(IF(INDEX('40-15 SCALE LABEL INFO'!J$2:J$65,MATCH($A873,'40-15 SCALE LABEL INFO'!$A$2:$A$65,0))="","",INDEX('40-15 SCALE LABEL INFO'!J$2:J$65,MATCH($A873,'40-15 SCALE LABEL INFO'!$A$2:$A$65,0))),"not found"),IF(G872="not found","not found",IF(G872="","","ditto"))))</f>
        <v/>
      </c>
      <c r="H873" s="775" t="str">
        <f>IF($A873="","",IF(NOT($A873=$A872),IFERROR(IF(INDEX('40-15 SCALE LABEL INFO'!K$2:K$65,MATCH($A873,'40-15 SCALE LABEL INFO'!$A$2:$A$65,0))="","",INDEX('40-15 SCALE LABEL INFO'!K$2:K$65,MATCH($A873,'40-15 SCALE LABEL INFO'!$A$2:$A$65,0))),"not found"),IF(H872="not found","not found",IF(H872="","","ditto"))))</f>
        <v/>
      </c>
    </row>
    <row r="874" spans="1:8" x14ac:dyDescent="0.25">
      <c r="A874" s="770"/>
      <c r="B874" s="770"/>
      <c r="C874" s="770"/>
      <c r="D874" s="770"/>
      <c r="E874" s="778"/>
      <c r="F874" s="781" t="str">
        <f>IF($A874="","",IF(NOT($A874=$A873),IFERROR(IF(INDEX('40-15 SCALE LABEL INFO'!I$2:I$65,MATCH($A874,'40-15 SCALE LABEL INFO'!$A$2:$A$65,0))="","",INDEX('40-15 SCALE LABEL INFO'!I$2:I$65,MATCH($A874,'40-15 SCALE LABEL INFO'!$A$2:$A$65,0))),"not found"),IF(F873="not found","not found",IF(F873="","","ditto"))))</f>
        <v/>
      </c>
      <c r="G874" s="782" t="str">
        <f>IF($A874="","",IF(NOT($A874=$A873),IFERROR(IF(INDEX('40-15 SCALE LABEL INFO'!J$2:J$65,MATCH($A874,'40-15 SCALE LABEL INFO'!$A$2:$A$65,0))="","",INDEX('40-15 SCALE LABEL INFO'!J$2:J$65,MATCH($A874,'40-15 SCALE LABEL INFO'!$A$2:$A$65,0))),"not found"),IF(G873="not found","not found",IF(G873="","","ditto"))))</f>
        <v/>
      </c>
      <c r="H874" s="775" t="str">
        <f>IF($A874="","",IF(NOT($A874=$A873),IFERROR(IF(INDEX('40-15 SCALE LABEL INFO'!K$2:K$65,MATCH($A874,'40-15 SCALE LABEL INFO'!$A$2:$A$65,0))="","",INDEX('40-15 SCALE LABEL INFO'!K$2:K$65,MATCH($A874,'40-15 SCALE LABEL INFO'!$A$2:$A$65,0))),"not found"),IF(H873="not found","not found",IF(H873="","","ditto"))))</f>
        <v/>
      </c>
    </row>
    <row r="875" spans="1:8" x14ac:dyDescent="0.25">
      <c r="A875" s="770"/>
      <c r="B875" s="770"/>
      <c r="C875" s="770"/>
      <c r="D875" s="770"/>
      <c r="E875" s="778"/>
      <c r="F875" s="781" t="str">
        <f>IF($A875="","",IF(NOT($A875=$A874),IFERROR(IF(INDEX('40-15 SCALE LABEL INFO'!I$2:I$65,MATCH($A875,'40-15 SCALE LABEL INFO'!$A$2:$A$65,0))="","",INDEX('40-15 SCALE LABEL INFO'!I$2:I$65,MATCH($A875,'40-15 SCALE LABEL INFO'!$A$2:$A$65,0))),"not found"),IF(F874="not found","not found",IF(F874="","","ditto"))))</f>
        <v/>
      </c>
      <c r="G875" s="782" t="str">
        <f>IF($A875="","",IF(NOT($A875=$A874),IFERROR(IF(INDEX('40-15 SCALE LABEL INFO'!J$2:J$65,MATCH($A875,'40-15 SCALE LABEL INFO'!$A$2:$A$65,0))="","",INDEX('40-15 SCALE LABEL INFO'!J$2:J$65,MATCH($A875,'40-15 SCALE LABEL INFO'!$A$2:$A$65,0))),"not found"),IF(G874="not found","not found",IF(G874="","","ditto"))))</f>
        <v/>
      </c>
      <c r="H875" s="775" t="str">
        <f>IF($A875="","",IF(NOT($A875=$A874),IFERROR(IF(INDEX('40-15 SCALE LABEL INFO'!K$2:K$65,MATCH($A875,'40-15 SCALE LABEL INFO'!$A$2:$A$65,0))="","",INDEX('40-15 SCALE LABEL INFO'!K$2:K$65,MATCH($A875,'40-15 SCALE LABEL INFO'!$A$2:$A$65,0))),"not found"),IF(H874="not found","not found",IF(H874="","","ditto"))))</f>
        <v/>
      </c>
    </row>
    <row r="876" spans="1:8" x14ac:dyDescent="0.25">
      <c r="A876" s="770"/>
      <c r="B876" s="770"/>
      <c r="C876" s="770"/>
      <c r="D876" s="770"/>
      <c r="E876" s="778"/>
      <c r="F876" s="781" t="str">
        <f>IF($A876="","",IF(NOT($A876=$A875),IFERROR(IF(INDEX('40-15 SCALE LABEL INFO'!I$2:I$65,MATCH($A876,'40-15 SCALE LABEL INFO'!$A$2:$A$65,0))="","",INDEX('40-15 SCALE LABEL INFO'!I$2:I$65,MATCH($A876,'40-15 SCALE LABEL INFO'!$A$2:$A$65,0))),"not found"),IF(F875="not found","not found",IF(F875="","","ditto"))))</f>
        <v/>
      </c>
      <c r="G876" s="782" t="str">
        <f>IF($A876="","",IF(NOT($A876=$A875),IFERROR(IF(INDEX('40-15 SCALE LABEL INFO'!J$2:J$65,MATCH($A876,'40-15 SCALE LABEL INFO'!$A$2:$A$65,0))="","",INDEX('40-15 SCALE LABEL INFO'!J$2:J$65,MATCH($A876,'40-15 SCALE LABEL INFO'!$A$2:$A$65,0))),"not found"),IF(G875="not found","not found",IF(G875="","","ditto"))))</f>
        <v/>
      </c>
      <c r="H876" s="775" t="str">
        <f>IF($A876="","",IF(NOT($A876=$A875),IFERROR(IF(INDEX('40-15 SCALE LABEL INFO'!K$2:K$65,MATCH($A876,'40-15 SCALE LABEL INFO'!$A$2:$A$65,0))="","",INDEX('40-15 SCALE LABEL INFO'!K$2:K$65,MATCH($A876,'40-15 SCALE LABEL INFO'!$A$2:$A$65,0))),"not found"),IF(H875="not found","not found",IF(H875="","","ditto"))))</f>
        <v/>
      </c>
    </row>
    <row r="877" spans="1:8" x14ac:dyDescent="0.25">
      <c r="A877" s="770"/>
      <c r="B877" s="770"/>
      <c r="C877" s="770"/>
      <c r="D877" s="770"/>
      <c r="E877" s="778"/>
      <c r="F877" s="781" t="str">
        <f>IF($A877="","",IF(NOT($A877=$A876),IFERROR(IF(INDEX('40-15 SCALE LABEL INFO'!I$2:I$65,MATCH($A877,'40-15 SCALE LABEL INFO'!$A$2:$A$65,0))="","",INDEX('40-15 SCALE LABEL INFO'!I$2:I$65,MATCH($A877,'40-15 SCALE LABEL INFO'!$A$2:$A$65,0))),"not found"),IF(F876="not found","not found",IF(F876="","","ditto"))))</f>
        <v/>
      </c>
      <c r="G877" s="782" t="str">
        <f>IF($A877="","",IF(NOT($A877=$A876),IFERROR(IF(INDEX('40-15 SCALE LABEL INFO'!J$2:J$65,MATCH($A877,'40-15 SCALE LABEL INFO'!$A$2:$A$65,0))="","",INDEX('40-15 SCALE LABEL INFO'!J$2:J$65,MATCH($A877,'40-15 SCALE LABEL INFO'!$A$2:$A$65,0))),"not found"),IF(G876="not found","not found",IF(G876="","","ditto"))))</f>
        <v/>
      </c>
      <c r="H877" s="775" t="str">
        <f>IF($A877="","",IF(NOT($A877=$A876),IFERROR(IF(INDEX('40-15 SCALE LABEL INFO'!K$2:K$65,MATCH($A877,'40-15 SCALE LABEL INFO'!$A$2:$A$65,0))="","",INDEX('40-15 SCALE LABEL INFO'!K$2:K$65,MATCH($A877,'40-15 SCALE LABEL INFO'!$A$2:$A$65,0))),"not found"),IF(H876="not found","not found",IF(H876="","","ditto"))))</f>
        <v/>
      </c>
    </row>
    <row r="878" spans="1:8" x14ac:dyDescent="0.25">
      <c r="A878" s="770"/>
      <c r="B878" s="770"/>
      <c r="C878" s="770"/>
      <c r="D878" s="770"/>
      <c r="E878" s="778"/>
      <c r="F878" s="781" t="str">
        <f>IF($A878="","",IF(NOT($A878=$A877),IFERROR(IF(INDEX('40-15 SCALE LABEL INFO'!I$2:I$65,MATCH($A878,'40-15 SCALE LABEL INFO'!$A$2:$A$65,0))="","",INDEX('40-15 SCALE LABEL INFO'!I$2:I$65,MATCH($A878,'40-15 SCALE LABEL INFO'!$A$2:$A$65,0))),"not found"),IF(F877="not found","not found",IF(F877="","","ditto"))))</f>
        <v/>
      </c>
      <c r="G878" s="782" t="str">
        <f>IF($A878="","",IF(NOT($A878=$A877),IFERROR(IF(INDEX('40-15 SCALE LABEL INFO'!J$2:J$65,MATCH($A878,'40-15 SCALE LABEL INFO'!$A$2:$A$65,0))="","",INDEX('40-15 SCALE LABEL INFO'!J$2:J$65,MATCH($A878,'40-15 SCALE LABEL INFO'!$A$2:$A$65,0))),"not found"),IF(G877="not found","not found",IF(G877="","","ditto"))))</f>
        <v/>
      </c>
      <c r="H878" s="775" t="str">
        <f>IF($A878="","",IF(NOT($A878=$A877),IFERROR(IF(INDEX('40-15 SCALE LABEL INFO'!K$2:K$65,MATCH($A878,'40-15 SCALE LABEL INFO'!$A$2:$A$65,0))="","",INDEX('40-15 SCALE LABEL INFO'!K$2:K$65,MATCH($A878,'40-15 SCALE LABEL INFO'!$A$2:$A$65,0))),"not found"),IF(H877="not found","not found",IF(H877="","","ditto"))))</f>
        <v/>
      </c>
    </row>
    <row r="879" spans="1:8" x14ac:dyDescent="0.25">
      <c r="A879" s="770"/>
      <c r="B879" s="770"/>
      <c r="C879" s="770"/>
      <c r="D879" s="770"/>
      <c r="E879" s="778"/>
      <c r="F879" s="781" t="str">
        <f>IF($A879="","",IF(NOT($A879=$A878),IFERROR(IF(INDEX('40-15 SCALE LABEL INFO'!I$2:I$65,MATCH($A879,'40-15 SCALE LABEL INFO'!$A$2:$A$65,0))="","",INDEX('40-15 SCALE LABEL INFO'!I$2:I$65,MATCH($A879,'40-15 SCALE LABEL INFO'!$A$2:$A$65,0))),"not found"),IF(F878="not found","not found",IF(F878="","","ditto"))))</f>
        <v/>
      </c>
      <c r="G879" s="782" t="str">
        <f>IF($A879="","",IF(NOT($A879=$A878),IFERROR(IF(INDEX('40-15 SCALE LABEL INFO'!J$2:J$65,MATCH($A879,'40-15 SCALE LABEL INFO'!$A$2:$A$65,0))="","",INDEX('40-15 SCALE LABEL INFO'!J$2:J$65,MATCH($A879,'40-15 SCALE LABEL INFO'!$A$2:$A$65,0))),"not found"),IF(G878="not found","not found",IF(G878="","","ditto"))))</f>
        <v/>
      </c>
      <c r="H879" s="775" t="str">
        <f>IF($A879="","",IF(NOT($A879=$A878),IFERROR(IF(INDEX('40-15 SCALE LABEL INFO'!K$2:K$65,MATCH($A879,'40-15 SCALE LABEL INFO'!$A$2:$A$65,0))="","",INDEX('40-15 SCALE LABEL INFO'!K$2:K$65,MATCH($A879,'40-15 SCALE LABEL INFO'!$A$2:$A$65,0))),"not found"),IF(H878="not found","not found",IF(H878="","","ditto"))))</f>
        <v/>
      </c>
    </row>
    <row r="880" spans="1:8" x14ac:dyDescent="0.25">
      <c r="A880" s="770"/>
      <c r="B880" s="770"/>
      <c r="C880" s="770"/>
      <c r="D880" s="770"/>
      <c r="E880" s="778"/>
      <c r="F880" s="781" t="str">
        <f>IF($A880="","",IF(NOT($A880=$A879),IFERROR(IF(INDEX('40-15 SCALE LABEL INFO'!I$2:I$65,MATCH($A880,'40-15 SCALE LABEL INFO'!$A$2:$A$65,0))="","",INDEX('40-15 SCALE LABEL INFO'!I$2:I$65,MATCH($A880,'40-15 SCALE LABEL INFO'!$A$2:$A$65,0))),"not found"),IF(F879="not found","not found",IF(F879="","","ditto"))))</f>
        <v/>
      </c>
      <c r="G880" s="782" t="str">
        <f>IF($A880="","",IF(NOT($A880=$A879),IFERROR(IF(INDEX('40-15 SCALE LABEL INFO'!J$2:J$65,MATCH($A880,'40-15 SCALE LABEL INFO'!$A$2:$A$65,0))="","",INDEX('40-15 SCALE LABEL INFO'!J$2:J$65,MATCH($A880,'40-15 SCALE LABEL INFO'!$A$2:$A$65,0))),"not found"),IF(G879="not found","not found",IF(G879="","","ditto"))))</f>
        <v/>
      </c>
      <c r="H880" s="775" t="str">
        <f>IF($A880="","",IF(NOT($A880=$A879),IFERROR(IF(INDEX('40-15 SCALE LABEL INFO'!K$2:K$65,MATCH($A880,'40-15 SCALE LABEL INFO'!$A$2:$A$65,0))="","",INDEX('40-15 SCALE LABEL INFO'!K$2:K$65,MATCH($A880,'40-15 SCALE LABEL INFO'!$A$2:$A$65,0))),"not found"),IF(H879="not found","not found",IF(H879="","","ditto"))))</f>
        <v/>
      </c>
    </row>
    <row r="881" spans="1:8" x14ac:dyDescent="0.25">
      <c r="A881" s="770"/>
      <c r="B881" s="770"/>
      <c r="C881" s="770"/>
      <c r="D881" s="770"/>
      <c r="E881" s="778"/>
      <c r="F881" s="781" t="str">
        <f>IF($A881="","",IF(NOT($A881=$A880),IFERROR(IF(INDEX('40-15 SCALE LABEL INFO'!I$2:I$65,MATCH($A881,'40-15 SCALE LABEL INFO'!$A$2:$A$65,0))="","",INDEX('40-15 SCALE LABEL INFO'!I$2:I$65,MATCH($A881,'40-15 SCALE LABEL INFO'!$A$2:$A$65,0))),"not found"),IF(F880="not found","not found",IF(F880="","","ditto"))))</f>
        <v/>
      </c>
      <c r="G881" s="782" t="str">
        <f>IF($A881="","",IF(NOT($A881=$A880),IFERROR(IF(INDEX('40-15 SCALE LABEL INFO'!J$2:J$65,MATCH($A881,'40-15 SCALE LABEL INFO'!$A$2:$A$65,0))="","",INDEX('40-15 SCALE LABEL INFO'!J$2:J$65,MATCH($A881,'40-15 SCALE LABEL INFO'!$A$2:$A$65,0))),"not found"),IF(G880="not found","not found",IF(G880="","","ditto"))))</f>
        <v/>
      </c>
      <c r="H881" s="775" t="str">
        <f>IF($A881="","",IF(NOT($A881=$A880),IFERROR(IF(INDEX('40-15 SCALE LABEL INFO'!K$2:K$65,MATCH($A881,'40-15 SCALE LABEL INFO'!$A$2:$A$65,0))="","",INDEX('40-15 SCALE LABEL INFO'!K$2:K$65,MATCH($A881,'40-15 SCALE LABEL INFO'!$A$2:$A$65,0))),"not found"),IF(H880="not found","not found",IF(H880="","","ditto"))))</f>
        <v/>
      </c>
    </row>
    <row r="882" spans="1:8" x14ac:dyDescent="0.25">
      <c r="A882" s="770"/>
      <c r="B882" s="770"/>
      <c r="C882" s="770"/>
      <c r="D882" s="770"/>
      <c r="E882" s="778"/>
      <c r="F882" s="781" t="str">
        <f>IF($A882="","",IF(NOT($A882=$A881),IFERROR(IF(INDEX('40-15 SCALE LABEL INFO'!I$2:I$65,MATCH($A882,'40-15 SCALE LABEL INFO'!$A$2:$A$65,0))="","",INDEX('40-15 SCALE LABEL INFO'!I$2:I$65,MATCH($A882,'40-15 SCALE LABEL INFO'!$A$2:$A$65,0))),"not found"),IF(F881="not found","not found",IF(F881="","","ditto"))))</f>
        <v/>
      </c>
      <c r="G882" s="782" t="str">
        <f>IF($A882="","",IF(NOT($A882=$A881),IFERROR(IF(INDEX('40-15 SCALE LABEL INFO'!J$2:J$65,MATCH($A882,'40-15 SCALE LABEL INFO'!$A$2:$A$65,0))="","",INDEX('40-15 SCALE LABEL INFO'!J$2:J$65,MATCH($A882,'40-15 SCALE LABEL INFO'!$A$2:$A$65,0))),"not found"),IF(G881="not found","not found",IF(G881="","","ditto"))))</f>
        <v/>
      </c>
      <c r="H882" s="775" t="str">
        <f>IF($A882="","",IF(NOT($A882=$A881),IFERROR(IF(INDEX('40-15 SCALE LABEL INFO'!K$2:K$65,MATCH($A882,'40-15 SCALE LABEL INFO'!$A$2:$A$65,0))="","",INDEX('40-15 SCALE LABEL INFO'!K$2:K$65,MATCH($A882,'40-15 SCALE LABEL INFO'!$A$2:$A$65,0))),"not found"),IF(H881="not found","not found",IF(H881="","","ditto"))))</f>
        <v/>
      </c>
    </row>
    <row r="883" spans="1:8" x14ac:dyDescent="0.25">
      <c r="A883" s="770"/>
      <c r="B883" s="770"/>
      <c r="C883" s="770"/>
      <c r="D883" s="770"/>
      <c r="E883" s="778"/>
      <c r="F883" s="781" t="str">
        <f>IF($A883="","",IF(NOT($A883=$A882),IFERROR(IF(INDEX('40-15 SCALE LABEL INFO'!I$2:I$65,MATCH($A883,'40-15 SCALE LABEL INFO'!$A$2:$A$65,0))="","",INDEX('40-15 SCALE LABEL INFO'!I$2:I$65,MATCH($A883,'40-15 SCALE LABEL INFO'!$A$2:$A$65,0))),"not found"),IF(F882="not found","not found",IF(F882="","","ditto"))))</f>
        <v/>
      </c>
      <c r="G883" s="782" t="str">
        <f>IF($A883="","",IF(NOT($A883=$A882),IFERROR(IF(INDEX('40-15 SCALE LABEL INFO'!J$2:J$65,MATCH($A883,'40-15 SCALE LABEL INFO'!$A$2:$A$65,0))="","",INDEX('40-15 SCALE LABEL INFO'!J$2:J$65,MATCH($A883,'40-15 SCALE LABEL INFO'!$A$2:$A$65,0))),"not found"),IF(G882="not found","not found",IF(G882="","","ditto"))))</f>
        <v/>
      </c>
      <c r="H883" s="775" t="str">
        <f>IF($A883="","",IF(NOT($A883=$A882),IFERROR(IF(INDEX('40-15 SCALE LABEL INFO'!K$2:K$65,MATCH($A883,'40-15 SCALE LABEL INFO'!$A$2:$A$65,0))="","",INDEX('40-15 SCALE LABEL INFO'!K$2:K$65,MATCH($A883,'40-15 SCALE LABEL INFO'!$A$2:$A$65,0))),"not found"),IF(H882="not found","not found",IF(H882="","","ditto"))))</f>
        <v/>
      </c>
    </row>
    <row r="884" spans="1:8" x14ac:dyDescent="0.25">
      <c r="A884" s="770"/>
      <c r="B884" s="770"/>
      <c r="C884" s="770"/>
      <c r="D884" s="770"/>
      <c r="E884" s="778"/>
      <c r="F884" s="781" t="str">
        <f>IF($A884="","",IF(NOT($A884=$A883),IFERROR(IF(INDEX('40-15 SCALE LABEL INFO'!I$2:I$65,MATCH($A884,'40-15 SCALE LABEL INFO'!$A$2:$A$65,0))="","",INDEX('40-15 SCALE LABEL INFO'!I$2:I$65,MATCH($A884,'40-15 SCALE LABEL INFO'!$A$2:$A$65,0))),"not found"),IF(F883="not found","not found",IF(F883="","","ditto"))))</f>
        <v/>
      </c>
      <c r="G884" s="782" t="str">
        <f>IF($A884="","",IF(NOT($A884=$A883),IFERROR(IF(INDEX('40-15 SCALE LABEL INFO'!J$2:J$65,MATCH($A884,'40-15 SCALE LABEL INFO'!$A$2:$A$65,0))="","",INDEX('40-15 SCALE LABEL INFO'!J$2:J$65,MATCH($A884,'40-15 SCALE LABEL INFO'!$A$2:$A$65,0))),"not found"),IF(G883="not found","not found",IF(G883="","","ditto"))))</f>
        <v/>
      </c>
      <c r="H884" s="775" t="str">
        <f>IF($A884="","",IF(NOT($A884=$A883),IFERROR(IF(INDEX('40-15 SCALE LABEL INFO'!K$2:K$65,MATCH($A884,'40-15 SCALE LABEL INFO'!$A$2:$A$65,0))="","",INDEX('40-15 SCALE LABEL INFO'!K$2:K$65,MATCH($A884,'40-15 SCALE LABEL INFO'!$A$2:$A$65,0))),"not found"),IF(H883="not found","not found",IF(H883="","","ditto"))))</f>
        <v/>
      </c>
    </row>
    <row r="885" spans="1:8" x14ac:dyDescent="0.25">
      <c r="A885" s="770"/>
      <c r="B885" s="770"/>
      <c r="C885" s="770"/>
      <c r="D885" s="770"/>
      <c r="E885" s="778"/>
      <c r="F885" s="781" t="str">
        <f>IF($A885="","",IF(NOT($A885=$A884),IFERROR(IF(INDEX('40-15 SCALE LABEL INFO'!I$2:I$65,MATCH($A885,'40-15 SCALE LABEL INFO'!$A$2:$A$65,0))="","",INDEX('40-15 SCALE LABEL INFO'!I$2:I$65,MATCH($A885,'40-15 SCALE LABEL INFO'!$A$2:$A$65,0))),"not found"),IF(F884="not found","not found",IF(F884="","","ditto"))))</f>
        <v/>
      </c>
      <c r="G885" s="782" t="str">
        <f>IF($A885="","",IF(NOT($A885=$A884),IFERROR(IF(INDEX('40-15 SCALE LABEL INFO'!J$2:J$65,MATCH($A885,'40-15 SCALE LABEL INFO'!$A$2:$A$65,0))="","",INDEX('40-15 SCALE LABEL INFO'!J$2:J$65,MATCH($A885,'40-15 SCALE LABEL INFO'!$A$2:$A$65,0))),"not found"),IF(G884="not found","not found",IF(G884="","","ditto"))))</f>
        <v/>
      </c>
      <c r="H885" s="775" t="str">
        <f>IF($A885="","",IF(NOT($A885=$A884),IFERROR(IF(INDEX('40-15 SCALE LABEL INFO'!K$2:K$65,MATCH($A885,'40-15 SCALE LABEL INFO'!$A$2:$A$65,0))="","",INDEX('40-15 SCALE LABEL INFO'!K$2:K$65,MATCH($A885,'40-15 SCALE LABEL INFO'!$A$2:$A$65,0))),"not found"),IF(H884="not found","not found",IF(H884="","","ditto"))))</f>
        <v/>
      </c>
    </row>
    <row r="886" spans="1:8" x14ac:dyDescent="0.25">
      <c r="A886" s="770"/>
      <c r="B886" s="770"/>
      <c r="C886" s="770"/>
      <c r="D886" s="770"/>
      <c r="E886" s="778"/>
      <c r="F886" s="781" t="str">
        <f>IF($A886="","",IF(NOT($A886=$A885),IFERROR(IF(INDEX('40-15 SCALE LABEL INFO'!I$2:I$65,MATCH($A886,'40-15 SCALE LABEL INFO'!$A$2:$A$65,0))="","",INDEX('40-15 SCALE LABEL INFO'!I$2:I$65,MATCH($A886,'40-15 SCALE LABEL INFO'!$A$2:$A$65,0))),"not found"),IF(F885="not found","not found",IF(F885="","","ditto"))))</f>
        <v/>
      </c>
      <c r="G886" s="782" t="str">
        <f>IF($A886="","",IF(NOT($A886=$A885),IFERROR(IF(INDEX('40-15 SCALE LABEL INFO'!J$2:J$65,MATCH($A886,'40-15 SCALE LABEL INFO'!$A$2:$A$65,0))="","",INDEX('40-15 SCALE LABEL INFO'!J$2:J$65,MATCH($A886,'40-15 SCALE LABEL INFO'!$A$2:$A$65,0))),"not found"),IF(G885="not found","not found",IF(G885="","","ditto"))))</f>
        <v/>
      </c>
      <c r="H886" s="775" t="str">
        <f>IF($A886="","",IF(NOT($A886=$A885),IFERROR(IF(INDEX('40-15 SCALE LABEL INFO'!K$2:K$65,MATCH($A886,'40-15 SCALE LABEL INFO'!$A$2:$A$65,0))="","",INDEX('40-15 SCALE LABEL INFO'!K$2:K$65,MATCH($A886,'40-15 SCALE LABEL INFO'!$A$2:$A$65,0))),"not found"),IF(H885="not found","not found",IF(H885="","","ditto"))))</f>
        <v/>
      </c>
    </row>
    <row r="887" spans="1:8" x14ac:dyDescent="0.25">
      <c r="A887" s="770"/>
      <c r="B887" s="770"/>
      <c r="C887" s="770"/>
      <c r="D887" s="770"/>
      <c r="E887" s="778"/>
      <c r="F887" s="781" t="str">
        <f>IF($A887="","",IF(NOT($A887=$A886),IFERROR(IF(INDEX('40-15 SCALE LABEL INFO'!I$2:I$65,MATCH($A887,'40-15 SCALE LABEL INFO'!$A$2:$A$65,0))="","",INDEX('40-15 SCALE LABEL INFO'!I$2:I$65,MATCH($A887,'40-15 SCALE LABEL INFO'!$A$2:$A$65,0))),"not found"),IF(F886="not found","not found",IF(F886="","","ditto"))))</f>
        <v/>
      </c>
      <c r="G887" s="782" t="str">
        <f>IF($A887="","",IF(NOT($A887=$A886),IFERROR(IF(INDEX('40-15 SCALE LABEL INFO'!J$2:J$65,MATCH($A887,'40-15 SCALE LABEL INFO'!$A$2:$A$65,0))="","",INDEX('40-15 SCALE LABEL INFO'!J$2:J$65,MATCH($A887,'40-15 SCALE LABEL INFO'!$A$2:$A$65,0))),"not found"),IF(G886="not found","not found",IF(G886="","","ditto"))))</f>
        <v/>
      </c>
      <c r="H887" s="775" t="str">
        <f>IF($A887="","",IF(NOT($A887=$A886),IFERROR(IF(INDEX('40-15 SCALE LABEL INFO'!K$2:K$65,MATCH($A887,'40-15 SCALE LABEL INFO'!$A$2:$A$65,0))="","",INDEX('40-15 SCALE LABEL INFO'!K$2:K$65,MATCH($A887,'40-15 SCALE LABEL INFO'!$A$2:$A$65,0))),"not found"),IF(H886="not found","not found",IF(H886="","","ditto"))))</f>
        <v/>
      </c>
    </row>
    <row r="888" spans="1:8" x14ac:dyDescent="0.25">
      <c r="A888" s="770"/>
      <c r="B888" s="770"/>
      <c r="C888" s="770"/>
      <c r="D888" s="770"/>
      <c r="E888" s="778"/>
      <c r="F888" s="781" t="str">
        <f>IF($A888="","",IF(NOT($A888=$A887),IFERROR(IF(INDEX('40-15 SCALE LABEL INFO'!I$2:I$65,MATCH($A888,'40-15 SCALE LABEL INFO'!$A$2:$A$65,0))="","",INDEX('40-15 SCALE LABEL INFO'!I$2:I$65,MATCH($A888,'40-15 SCALE LABEL INFO'!$A$2:$A$65,0))),"not found"),IF(F887="not found","not found",IF(F887="","","ditto"))))</f>
        <v/>
      </c>
      <c r="G888" s="782" t="str">
        <f>IF($A888="","",IF(NOT($A888=$A887),IFERROR(IF(INDEX('40-15 SCALE LABEL INFO'!J$2:J$65,MATCH($A888,'40-15 SCALE LABEL INFO'!$A$2:$A$65,0))="","",INDEX('40-15 SCALE LABEL INFO'!J$2:J$65,MATCH($A888,'40-15 SCALE LABEL INFO'!$A$2:$A$65,0))),"not found"),IF(G887="not found","not found",IF(G887="","","ditto"))))</f>
        <v/>
      </c>
      <c r="H888" s="775" t="str">
        <f>IF($A888="","",IF(NOT($A888=$A887),IFERROR(IF(INDEX('40-15 SCALE LABEL INFO'!K$2:K$65,MATCH($A888,'40-15 SCALE LABEL INFO'!$A$2:$A$65,0))="","",INDEX('40-15 SCALE LABEL INFO'!K$2:K$65,MATCH($A888,'40-15 SCALE LABEL INFO'!$A$2:$A$65,0))),"not found"),IF(H887="not found","not found",IF(H887="","","ditto"))))</f>
        <v/>
      </c>
    </row>
    <row r="889" spans="1:8" x14ac:dyDescent="0.25">
      <c r="A889" s="770"/>
      <c r="B889" s="770"/>
      <c r="C889" s="770"/>
      <c r="D889" s="770"/>
      <c r="E889" s="778"/>
      <c r="F889" s="781" t="str">
        <f>IF($A889="","",IF(NOT($A889=$A888),IFERROR(IF(INDEX('40-15 SCALE LABEL INFO'!I$2:I$65,MATCH($A889,'40-15 SCALE LABEL INFO'!$A$2:$A$65,0))="","",INDEX('40-15 SCALE LABEL INFO'!I$2:I$65,MATCH($A889,'40-15 SCALE LABEL INFO'!$A$2:$A$65,0))),"not found"),IF(F888="not found","not found",IF(F888="","","ditto"))))</f>
        <v/>
      </c>
      <c r="G889" s="782" t="str">
        <f>IF($A889="","",IF(NOT($A889=$A888),IFERROR(IF(INDEX('40-15 SCALE LABEL INFO'!J$2:J$65,MATCH($A889,'40-15 SCALE LABEL INFO'!$A$2:$A$65,0))="","",INDEX('40-15 SCALE LABEL INFO'!J$2:J$65,MATCH($A889,'40-15 SCALE LABEL INFO'!$A$2:$A$65,0))),"not found"),IF(G888="not found","not found",IF(G888="","","ditto"))))</f>
        <v/>
      </c>
      <c r="H889" s="775" t="str">
        <f>IF($A889="","",IF(NOT($A889=$A888),IFERROR(IF(INDEX('40-15 SCALE LABEL INFO'!K$2:K$65,MATCH($A889,'40-15 SCALE LABEL INFO'!$A$2:$A$65,0))="","",INDEX('40-15 SCALE LABEL INFO'!K$2:K$65,MATCH($A889,'40-15 SCALE LABEL INFO'!$A$2:$A$65,0))),"not found"),IF(H888="not found","not found",IF(H888="","","ditto"))))</f>
        <v/>
      </c>
    </row>
    <row r="890" spans="1:8" x14ac:dyDescent="0.25">
      <c r="A890" s="770"/>
      <c r="B890" s="770"/>
      <c r="C890" s="770"/>
      <c r="D890" s="770"/>
      <c r="E890" s="778"/>
      <c r="F890" s="781" t="str">
        <f>IF($A890="","",IF(NOT($A890=$A889),IFERROR(IF(INDEX('40-15 SCALE LABEL INFO'!I$2:I$65,MATCH($A890,'40-15 SCALE LABEL INFO'!$A$2:$A$65,0))="","",INDEX('40-15 SCALE LABEL INFO'!I$2:I$65,MATCH($A890,'40-15 SCALE LABEL INFO'!$A$2:$A$65,0))),"not found"),IF(F889="not found","not found",IF(F889="","","ditto"))))</f>
        <v/>
      </c>
      <c r="G890" s="782" t="str">
        <f>IF($A890="","",IF(NOT($A890=$A889),IFERROR(IF(INDEX('40-15 SCALE LABEL INFO'!J$2:J$65,MATCH($A890,'40-15 SCALE LABEL INFO'!$A$2:$A$65,0))="","",INDEX('40-15 SCALE LABEL INFO'!J$2:J$65,MATCH($A890,'40-15 SCALE LABEL INFO'!$A$2:$A$65,0))),"not found"),IF(G889="not found","not found",IF(G889="","","ditto"))))</f>
        <v/>
      </c>
      <c r="H890" s="775" t="str">
        <f>IF($A890="","",IF(NOT($A890=$A889),IFERROR(IF(INDEX('40-15 SCALE LABEL INFO'!K$2:K$65,MATCH($A890,'40-15 SCALE LABEL INFO'!$A$2:$A$65,0))="","",INDEX('40-15 SCALE LABEL INFO'!K$2:K$65,MATCH($A890,'40-15 SCALE LABEL INFO'!$A$2:$A$65,0))),"not found"),IF(H889="not found","not found",IF(H889="","","ditto"))))</f>
        <v/>
      </c>
    </row>
    <row r="891" spans="1:8" x14ac:dyDescent="0.25">
      <c r="A891" s="770"/>
      <c r="B891" s="770"/>
      <c r="C891" s="770"/>
      <c r="D891" s="770"/>
      <c r="E891" s="778"/>
      <c r="F891" s="781" t="str">
        <f>IF($A891="","",IF(NOT($A891=$A890),IFERROR(IF(INDEX('40-15 SCALE LABEL INFO'!I$2:I$65,MATCH($A891,'40-15 SCALE LABEL INFO'!$A$2:$A$65,0))="","",INDEX('40-15 SCALE LABEL INFO'!I$2:I$65,MATCH($A891,'40-15 SCALE LABEL INFO'!$A$2:$A$65,0))),"not found"),IF(F890="not found","not found",IF(F890="","","ditto"))))</f>
        <v/>
      </c>
      <c r="G891" s="782" t="str">
        <f>IF($A891="","",IF(NOT($A891=$A890),IFERROR(IF(INDEX('40-15 SCALE LABEL INFO'!J$2:J$65,MATCH($A891,'40-15 SCALE LABEL INFO'!$A$2:$A$65,0))="","",INDEX('40-15 SCALE LABEL INFO'!J$2:J$65,MATCH($A891,'40-15 SCALE LABEL INFO'!$A$2:$A$65,0))),"not found"),IF(G890="not found","not found",IF(G890="","","ditto"))))</f>
        <v/>
      </c>
      <c r="H891" s="775" t="str">
        <f>IF($A891="","",IF(NOT($A891=$A890),IFERROR(IF(INDEX('40-15 SCALE LABEL INFO'!K$2:K$65,MATCH($A891,'40-15 SCALE LABEL INFO'!$A$2:$A$65,0))="","",INDEX('40-15 SCALE LABEL INFO'!K$2:K$65,MATCH($A891,'40-15 SCALE LABEL INFO'!$A$2:$A$65,0))),"not found"),IF(H890="not found","not found",IF(H890="","","ditto"))))</f>
        <v/>
      </c>
    </row>
    <row r="892" spans="1:8" x14ac:dyDescent="0.25">
      <c r="A892" s="770"/>
      <c r="B892" s="770"/>
      <c r="C892" s="770"/>
      <c r="D892" s="770"/>
      <c r="E892" s="778"/>
      <c r="F892" s="781" t="str">
        <f>IF($A892="","",IF(NOT($A892=$A891),IFERROR(IF(INDEX('40-15 SCALE LABEL INFO'!I$2:I$65,MATCH($A892,'40-15 SCALE LABEL INFO'!$A$2:$A$65,0))="","",INDEX('40-15 SCALE LABEL INFO'!I$2:I$65,MATCH($A892,'40-15 SCALE LABEL INFO'!$A$2:$A$65,0))),"not found"),IF(F891="not found","not found",IF(F891="","","ditto"))))</f>
        <v/>
      </c>
      <c r="G892" s="782" t="str">
        <f>IF($A892="","",IF(NOT($A892=$A891),IFERROR(IF(INDEX('40-15 SCALE LABEL INFO'!J$2:J$65,MATCH($A892,'40-15 SCALE LABEL INFO'!$A$2:$A$65,0))="","",INDEX('40-15 SCALE LABEL INFO'!J$2:J$65,MATCH($A892,'40-15 SCALE LABEL INFO'!$A$2:$A$65,0))),"not found"),IF(G891="not found","not found",IF(G891="","","ditto"))))</f>
        <v/>
      </c>
      <c r="H892" s="775" t="str">
        <f>IF($A892="","",IF(NOT($A892=$A891),IFERROR(IF(INDEX('40-15 SCALE LABEL INFO'!K$2:K$65,MATCH($A892,'40-15 SCALE LABEL INFO'!$A$2:$A$65,0))="","",INDEX('40-15 SCALE LABEL INFO'!K$2:K$65,MATCH($A892,'40-15 SCALE LABEL INFO'!$A$2:$A$65,0))),"not found"),IF(H891="not found","not found",IF(H891="","","ditto"))))</f>
        <v/>
      </c>
    </row>
    <row r="893" spans="1:8" x14ac:dyDescent="0.25">
      <c r="A893" s="770"/>
      <c r="B893" s="770"/>
      <c r="C893" s="770"/>
      <c r="D893" s="770"/>
      <c r="E893" s="778"/>
      <c r="F893" s="781" t="str">
        <f>IF($A893="","",IF(NOT($A893=$A892),IFERROR(IF(INDEX('40-15 SCALE LABEL INFO'!I$2:I$65,MATCH($A893,'40-15 SCALE LABEL INFO'!$A$2:$A$65,0))="","",INDEX('40-15 SCALE LABEL INFO'!I$2:I$65,MATCH($A893,'40-15 SCALE LABEL INFO'!$A$2:$A$65,0))),"not found"),IF(F892="not found","not found",IF(F892="","","ditto"))))</f>
        <v/>
      </c>
      <c r="G893" s="782" t="str">
        <f>IF($A893="","",IF(NOT($A893=$A892),IFERROR(IF(INDEX('40-15 SCALE LABEL INFO'!J$2:J$65,MATCH($A893,'40-15 SCALE LABEL INFO'!$A$2:$A$65,0))="","",INDEX('40-15 SCALE LABEL INFO'!J$2:J$65,MATCH($A893,'40-15 SCALE LABEL INFO'!$A$2:$A$65,0))),"not found"),IF(G892="not found","not found",IF(G892="","","ditto"))))</f>
        <v/>
      </c>
      <c r="H893" s="775" t="str">
        <f>IF($A893="","",IF(NOT($A893=$A892),IFERROR(IF(INDEX('40-15 SCALE LABEL INFO'!K$2:K$65,MATCH($A893,'40-15 SCALE LABEL INFO'!$A$2:$A$65,0))="","",INDEX('40-15 SCALE LABEL INFO'!K$2:K$65,MATCH($A893,'40-15 SCALE LABEL INFO'!$A$2:$A$65,0))),"not found"),IF(H892="not found","not found",IF(H892="","","ditto"))))</f>
        <v/>
      </c>
    </row>
    <row r="894" spans="1:8" x14ac:dyDescent="0.25">
      <c r="A894" s="770"/>
      <c r="B894" s="770"/>
      <c r="C894" s="770"/>
      <c r="D894" s="770"/>
      <c r="E894" s="778"/>
      <c r="F894" s="781" t="str">
        <f>IF($A894="","",IF(NOT($A894=$A893),IFERROR(IF(INDEX('40-15 SCALE LABEL INFO'!I$2:I$65,MATCH($A894,'40-15 SCALE LABEL INFO'!$A$2:$A$65,0))="","",INDEX('40-15 SCALE LABEL INFO'!I$2:I$65,MATCH($A894,'40-15 SCALE LABEL INFO'!$A$2:$A$65,0))),"not found"),IF(F893="not found","not found",IF(F893="","","ditto"))))</f>
        <v/>
      </c>
      <c r="G894" s="782" t="str">
        <f>IF($A894="","",IF(NOT($A894=$A893),IFERROR(IF(INDEX('40-15 SCALE LABEL INFO'!J$2:J$65,MATCH($A894,'40-15 SCALE LABEL INFO'!$A$2:$A$65,0))="","",INDEX('40-15 SCALE LABEL INFO'!J$2:J$65,MATCH($A894,'40-15 SCALE LABEL INFO'!$A$2:$A$65,0))),"not found"),IF(G893="not found","not found",IF(G893="","","ditto"))))</f>
        <v/>
      </c>
      <c r="H894" s="775" t="str">
        <f>IF($A894="","",IF(NOT($A894=$A893),IFERROR(IF(INDEX('40-15 SCALE LABEL INFO'!K$2:K$65,MATCH($A894,'40-15 SCALE LABEL INFO'!$A$2:$A$65,0))="","",INDEX('40-15 SCALE LABEL INFO'!K$2:K$65,MATCH($A894,'40-15 SCALE LABEL INFO'!$A$2:$A$65,0))),"not found"),IF(H893="not found","not found",IF(H893="","","ditto"))))</f>
        <v/>
      </c>
    </row>
    <row r="895" spans="1:8" x14ac:dyDescent="0.25">
      <c r="A895" s="770"/>
      <c r="B895" s="770"/>
      <c r="C895" s="770"/>
      <c r="D895" s="770"/>
      <c r="E895" s="778"/>
      <c r="F895" s="781" t="str">
        <f>IF($A895="","",IF(NOT($A895=$A894),IFERROR(IF(INDEX('40-15 SCALE LABEL INFO'!I$2:I$65,MATCH($A895,'40-15 SCALE LABEL INFO'!$A$2:$A$65,0))="","",INDEX('40-15 SCALE LABEL INFO'!I$2:I$65,MATCH($A895,'40-15 SCALE LABEL INFO'!$A$2:$A$65,0))),"not found"),IF(F894="not found","not found",IF(F894="","","ditto"))))</f>
        <v/>
      </c>
      <c r="G895" s="782" t="str">
        <f>IF($A895="","",IF(NOT($A895=$A894),IFERROR(IF(INDEX('40-15 SCALE LABEL INFO'!J$2:J$65,MATCH($A895,'40-15 SCALE LABEL INFO'!$A$2:$A$65,0))="","",INDEX('40-15 SCALE LABEL INFO'!J$2:J$65,MATCH($A895,'40-15 SCALE LABEL INFO'!$A$2:$A$65,0))),"not found"),IF(G894="not found","not found",IF(G894="","","ditto"))))</f>
        <v/>
      </c>
      <c r="H895" s="775" t="str">
        <f>IF($A895="","",IF(NOT($A895=$A894),IFERROR(IF(INDEX('40-15 SCALE LABEL INFO'!K$2:K$65,MATCH($A895,'40-15 SCALE LABEL INFO'!$A$2:$A$65,0))="","",INDEX('40-15 SCALE LABEL INFO'!K$2:K$65,MATCH($A895,'40-15 SCALE LABEL INFO'!$A$2:$A$65,0))),"not found"),IF(H894="not found","not found",IF(H894="","","ditto"))))</f>
        <v/>
      </c>
    </row>
    <row r="896" spans="1:8" x14ac:dyDescent="0.25">
      <c r="A896" s="770"/>
      <c r="B896" s="770"/>
      <c r="C896" s="770"/>
      <c r="D896" s="770"/>
      <c r="E896" s="778"/>
      <c r="F896" s="781" t="str">
        <f>IF($A896="","",IF(NOT($A896=$A895),IFERROR(IF(INDEX('40-15 SCALE LABEL INFO'!I$2:I$65,MATCH($A896,'40-15 SCALE LABEL INFO'!$A$2:$A$65,0))="","",INDEX('40-15 SCALE LABEL INFO'!I$2:I$65,MATCH($A896,'40-15 SCALE LABEL INFO'!$A$2:$A$65,0))),"not found"),IF(F895="not found","not found",IF(F895="","","ditto"))))</f>
        <v/>
      </c>
      <c r="G896" s="782" t="str">
        <f>IF($A896="","",IF(NOT($A896=$A895),IFERROR(IF(INDEX('40-15 SCALE LABEL INFO'!J$2:J$65,MATCH($A896,'40-15 SCALE LABEL INFO'!$A$2:$A$65,0))="","",INDEX('40-15 SCALE LABEL INFO'!J$2:J$65,MATCH($A896,'40-15 SCALE LABEL INFO'!$A$2:$A$65,0))),"not found"),IF(G895="not found","not found",IF(G895="","","ditto"))))</f>
        <v/>
      </c>
      <c r="H896" s="775" t="str">
        <f>IF($A896="","",IF(NOT($A896=$A895),IFERROR(IF(INDEX('40-15 SCALE LABEL INFO'!K$2:K$65,MATCH($A896,'40-15 SCALE LABEL INFO'!$A$2:$A$65,0))="","",INDEX('40-15 SCALE LABEL INFO'!K$2:K$65,MATCH($A896,'40-15 SCALE LABEL INFO'!$A$2:$A$65,0))),"not found"),IF(H895="not found","not found",IF(H895="","","ditto"))))</f>
        <v/>
      </c>
    </row>
    <row r="897" spans="1:8" x14ac:dyDescent="0.25">
      <c r="A897" s="770"/>
      <c r="B897" s="770"/>
      <c r="C897" s="770"/>
      <c r="D897" s="770"/>
      <c r="E897" s="778"/>
      <c r="F897" s="781" t="str">
        <f>IF($A897="","",IF(NOT($A897=$A896),IFERROR(IF(INDEX('40-15 SCALE LABEL INFO'!I$2:I$65,MATCH($A897,'40-15 SCALE LABEL INFO'!$A$2:$A$65,0))="","",INDEX('40-15 SCALE LABEL INFO'!I$2:I$65,MATCH($A897,'40-15 SCALE LABEL INFO'!$A$2:$A$65,0))),"not found"),IF(F896="not found","not found",IF(F896="","","ditto"))))</f>
        <v/>
      </c>
      <c r="G897" s="782" t="str">
        <f>IF($A897="","",IF(NOT($A897=$A896),IFERROR(IF(INDEX('40-15 SCALE LABEL INFO'!J$2:J$65,MATCH($A897,'40-15 SCALE LABEL INFO'!$A$2:$A$65,0))="","",INDEX('40-15 SCALE LABEL INFO'!J$2:J$65,MATCH($A897,'40-15 SCALE LABEL INFO'!$A$2:$A$65,0))),"not found"),IF(G896="not found","not found",IF(G896="","","ditto"))))</f>
        <v/>
      </c>
      <c r="H897" s="775" t="str">
        <f>IF($A897="","",IF(NOT($A897=$A896),IFERROR(IF(INDEX('40-15 SCALE LABEL INFO'!K$2:K$65,MATCH($A897,'40-15 SCALE LABEL INFO'!$A$2:$A$65,0))="","",INDEX('40-15 SCALE LABEL INFO'!K$2:K$65,MATCH($A897,'40-15 SCALE LABEL INFO'!$A$2:$A$65,0))),"not found"),IF(H896="not found","not found",IF(H896="","","ditto"))))</f>
        <v/>
      </c>
    </row>
    <row r="898" spans="1:8" x14ac:dyDescent="0.25">
      <c r="A898" s="770"/>
      <c r="B898" s="770"/>
      <c r="C898" s="770"/>
      <c r="D898" s="770"/>
      <c r="E898" s="778"/>
      <c r="F898" s="781" t="str">
        <f>IF($A898="","",IF(NOT($A898=$A897),IFERROR(IF(INDEX('40-15 SCALE LABEL INFO'!I$2:I$65,MATCH($A898,'40-15 SCALE LABEL INFO'!$A$2:$A$65,0))="","",INDEX('40-15 SCALE LABEL INFO'!I$2:I$65,MATCH($A898,'40-15 SCALE LABEL INFO'!$A$2:$A$65,0))),"not found"),IF(F897="not found","not found",IF(F897="","","ditto"))))</f>
        <v/>
      </c>
      <c r="G898" s="782" t="str">
        <f>IF($A898="","",IF(NOT($A898=$A897),IFERROR(IF(INDEX('40-15 SCALE LABEL INFO'!J$2:J$65,MATCH($A898,'40-15 SCALE LABEL INFO'!$A$2:$A$65,0))="","",INDEX('40-15 SCALE LABEL INFO'!J$2:J$65,MATCH($A898,'40-15 SCALE LABEL INFO'!$A$2:$A$65,0))),"not found"),IF(G897="not found","not found",IF(G897="","","ditto"))))</f>
        <v/>
      </c>
      <c r="H898" s="775" t="str">
        <f>IF($A898="","",IF(NOT($A898=$A897),IFERROR(IF(INDEX('40-15 SCALE LABEL INFO'!K$2:K$65,MATCH($A898,'40-15 SCALE LABEL INFO'!$A$2:$A$65,0))="","",INDEX('40-15 SCALE LABEL INFO'!K$2:K$65,MATCH($A898,'40-15 SCALE LABEL INFO'!$A$2:$A$65,0))),"not found"),IF(H897="not found","not found",IF(H897="","","ditto"))))</f>
        <v/>
      </c>
    </row>
    <row r="899" spans="1:8" x14ac:dyDescent="0.25">
      <c r="A899" s="770"/>
      <c r="B899" s="770"/>
      <c r="C899" s="770"/>
      <c r="D899" s="770"/>
      <c r="E899" s="778"/>
      <c r="F899" s="781" t="str">
        <f>IF($A899="","",IF(NOT($A899=$A898),IFERROR(IF(INDEX('40-15 SCALE LABEL INFO'!I$2:I$65,MATCH($A899,'40-15 SCALE LABEL INFO'!$A$2:$A$65,0))="","",INDEX('40-15 SCALE LABEL INFO'!I$2:I$65,MATCH($A899,'40-15 SCALE LABEL INFO'!$A$2:$A$65,0))),"not found"),IF(F898="not found","not found",IF(F898="","","ditto"))))</f>
        <v/>
      </c>
      <c r="G899" s="782" t="str">
        <f>IF($A899="","",IF(NOT($A899=$A898),IFERROR(IF(INDEX('40-15 SCALE LABEL INFO'!J$2:J$65,MATCH($A899,'40-15 SCALE LABEL INFO'!$A$2:$A$65,0))="","",INDEX('40-15 SCALE LABEL INFO'!J$2:J$65,MATCH($A899,'40-15 SCALE LABEL INFO'!$A$2:$A$65,0))),"not found"),IF(G898="not found","not found",IF(G898="","","ditto"))))</f>
        <v/>
      </c>
      <c r="H899" s="775" t="str">
        <f>IF($A899="","",IF(NOT($A899=$A898),IFERROR(IF(INDEX('40-15 SCALE LABEL INFO'!K$2:K$65,MATCH($A899,'40-15 SCALE LABEL INFO'!$A$2:$A$65,0))="","",INDEX('40-15 SCALE LABEL INFO'!K$2:K$65,MATCH($A899,'40-15 SCALE LABEL INFO'!$A$2:$A$65,0))),"not found"),IF(H898="not found","not found",IF(H898="","","ditto"))))</f>
        <v/>
      </c>
    </row>
    <row r="900" spans="1:8" x14ac:dyDescent="0.25">
      <c r="A900" s="770"/>
      <c r="B900" s="770"/>
      <c r="C900" s="770"/>
      <c r="D900" s="770"/>
      <c r="E900" s="778"/>
      <c r="F900" s="781" t="str">
        <f>IF($A900="","",IF(NOT($A900=$A899),IFERROR(IF(INDEX('40-15 SCALE LABEL INFO'!I$2:I$65,MATCH($A900,'40-15 SCALE LABEL INFO'!$A$2:$A$65,0))="","",INDEX('40-15 SCALE LABEL INFO'!I$2:I$65,MATCH($A900,'40-15 SCALE LABEL INFO'!$A$2:$A$65,0))),"not found"),IF(F899="not found","not found",IF(F899="","","ditto"))))</f>
        <v/>
      </c>
      <c r="G900" s="782" t="str">
        <f>IF($A900="","",IF(NOT($A900=$A899),IFERROR(IF(INDEX('40-15 SCALE LABEL INFO'!J$2:J$65,MATCH($A900,'40-15 SCALE LABEL INFO'!$A$2:$A$65,0))="","",INDEX('40-15 SCALE LABEL INFO'!J$2:J$65,MATCH($A900,'40-15 SCALE LABEL INFO'!$A$2:$A$65,0))),"not found"),IF(G899="not found","not found",IF(G899="","","ditto"))))</f>
        <v/>
      </c>
      <c r="H900" s="775" t="str">
        <f>IF($A900="","",IF(NOT($A900=$A899),IFERROR(IF(INDEX('40-15 SCALE LABEL INFO'!K$2:K$65,MATCH($A900,'40-15 SCALE LABEL INFO'!$A$2:$A$65,0))="","",INDEX('40-15 SCALE LABEL INFO'!K$2:K$65,MATCH($A900,'40-15 SCALE LABEL INFO'!$A$2:$A$65,0))),"not found"),IF(H899="not found","not found",IF(H899="","","ditto"))))</f>
        <v/>
      </c>
    </row>
    <row r="901" spans="1:8" x14ac:dyDescent="0.25">
      <c r="A901" s="770"/>
      <c r="B901" s="770"/>
      <c r="C901" s="770"/>
      <c r="D901" s="770"/>
      <c r="E901" s="778"/>
      <c r="F901" s="781" t="str">
        <f>IF($A901="","",IF(NOT($A901=$A900),IFERROR(IF(INDEX('40-15 SCALE LABEL INFO'!I$2:I$65,MATCH($A901,'40-15 SCALE LABEL INFO'!$A$2:$A$65,0))="","",INDEX('40-15 SCALE LABEL INFO'!I$2:I$65,MATCH($A901,'40-15 SCALE LABEL INFO'!$A$2:$A$65,0))),"not found"),IF(F900="not found","not found",IF(F900="","","ditto"))))</f>
        <v/>
      </c>
      <c r="G901" s="782" t="str">
        <f>IF($A901="","",IF(NOT($A901=$A900),IFERROR(IF(INDEX('40-15 SCALE LABEL INFO'!J$2:J$65,MATCH($A901,'40-15 SCALE LABEL INFO'!$A$2:$A$65,0))="","",INDEX('40-15 SCALE LABEL INFO'!J$2:J$65,MATCH($A901,'40-15 SCALE LABEL INFO'!$A$2:$A$65,0))),"not found"),IF(G900="not found","not found",IF(G900="","","ditto"))))</f>
        <v/>
      </c>
      <c r="H901" s="775" t="str">
        <f>IF($A901="","",IF(NOT($A901=$A900),IFERROR(IF(INDEX('40-15 SCALE LABEL INFO'!K$2:K$65,MATCH($A901,'40-15 SCALE LABEL INFO'!$A$2:$A$65,0))="","",INDEX('40-15 SCALE LABEL INFO'!K$2:K$65,MATCH($A901,'40-15 SCALE LABEL INFO'!$A$2:$A$65,0))),"not found"),IF(H900="not found","not found",IF(H900="","","ditto"))))</f>
        <v/>
      </c>
    </row>
    <row r="902" spans="1:8" x14ac:dyDescent="0.25">
      <c r="A902" s="770"/>
      <c r="B902" s="770"/>
      <c r="C902" s="770"/>
      <c r="D902" s="770"/>
      <c r="E902" s="778"/>
      <c r="F902" s="781" t="str">
        <f>IF($A902="","",IF(NOT($A902=$A901),IFERROR(IF(INDEX('40-15 SCALE LABEL INFO'!I$2:I$65,MATCH($A902,'40-15 SCALE LABEL INFO'!$A$2:$A$65,0))="","",INDEX('40-15 SCALE LABEL INFO'!I$2:I$65,MATCH($A902,'40-15 SCALE LABEL INFO'!$A$2:$A$65,0))),"not found"),IF(F901="not found","not found",IF(F901="","","ditto"))))</f>
        <v/>
      </c>
      <c r="G902" s="782" t="str">
        <f>IF($A902="","",IF(NOT($A902=$A901),IFERROR(IF(INDEX('40-15 SCALE LABEL INFO'!J$2:J$65,MATCH($A902,'40-15 SCALE LABEL INFO'!$A$2:$A$65,0))="","",INDEX('40-15 SCALE LABEL INFO'!J$2:J$65,MATCH($A902,'40-15 SCALE LABEL INFO'!$A$2:$A$65,0))),"not found"),IF(G901="not found","not found",IF(G901="","","ditto"))))</f>
        <v/>
      </c>
      <c r="H902" s="775" t="str">
        <f>IF($A902="","",IF(NOT($A902=$A901),IFERROR(IF(INDEX('40-15 SCALE LABEL INFO'!K$2:K$65,MATCH($A902,'40-15 SCALE LABEL INFO'!$A$2:$A$65,0))="","",INDEX('40-15 SCALE LABEL INFO'!K$2:K$65,MATCH($A902,'40-15 SCALE LABEL INFO'!$A$2:$A$65,0))),"not found"),IF(H901="not found","not found",IF(H901="","","ditto"))))</f>
        <v/>
      </c>
    </row>
    <row r="903" spans="1:8" x14ac:dyDescent="0.25">
      <c r="A903" s="770"/>
      <c r="B903" s="770"/>
      <c r="C903" s="770"/>
      <c r="D903" s="770"/>
      <c r="E903" s="778"/>
      <c r="F903" s="781" t="str">
        <f>IF($A903="","",IF(NOT($A903=$A902),IFERROR(IF(INDEX('40-15 SCALE LABEL INFO'!I$2:I$65,MATCH($A903,'40-15 SCALE LABEL INFO'!$A$2:$A$65,0))="","",INDEX('40-15 SCALE LABEL INFO'!I$2:I$65,MATCH($A903,'40-15 SCALE LABEL INFO'!$A$2:$A$65,0))),"not found"),IF(F902="not found","not found",IF(F902="","","ditto"))))</f>
        <v/>
      </c>
      <c r="G903" s="782" t="str">
        <f>IF($A903="","",IF(NOT($A903=$A902),IFERROR(IF(INDEX('40-15 SCALE LABEL INFO'!J$2:J$65,MATCH($A903,'40-15 SCALE LABEL INFO'!$A$2:$A$65,0))="","",INDEX('40-15 SCALE LABEL INFO'!J$2:J$65,MATCH($A903,'40-15 SCALE LABEL INFO'!$A$2:$A$65,0))),"not found"),IF(G902="not found","not found",IF(G902="","","ditto"))))</f>
        <v/>
      </c>
      <c r="H903" s="775" t="str">
        <f>IF($A903="","",IF(NOT($A903=$A902),IFERROR(IF(INDEX('40-15 SCALE LABEL INFO'!K$2:K$65,MATCH($A903,'40-15 SCALE LABEL INFO'!$A$2:$A$65,0))="","",INDEX('40-15 SCALE LABEL INFO'!K$2:K$65,MATCH($A903,'40-15 SCALE LABEL INFO'!$A$2:$A$65,0))),"not found"),IF(H902="not found","not found",IF(H902="","","ditto"))))</f>
        <v/>
      </c>
    </row>
    <row r="904" spans="1:8" x14ac:dyDescent="0.25">
      <c r="A904" s="770"/>
      <c r="B904" s="770"/>
      <c r="C904" s="770"/>
      <c r="D904" s="770"/>
      <c r="E904" s="778"/>
      <c r="F904" s="781" t="str">
        <f>IF($A904="","",IF(NOT($A904=$A903),IFERROR(IF(INDEX('40-15 SCALE LABEL INFO'!I$2:I$65,MATCH($A904,'40-15 SCALE LABEL INFO'!$A$2:$A$65,0))="","",INDEX('40-15 SCALE LABEL INFO'!I$2:I$65,MATCH($A904,'40-15 SCALE LABEL INFO'!$A$2:$A$65,0))),"not found"),IF(F903="not found","not found",IF(F903="","","ditto"))))</f>
        <v/>
      </c>
      <c r="G904" s="782" t="str">
        <f>IF($A904="","",IF(NOT($A904=$A903),IFERROR(IF(INDEX('40-15 SCALE LABEL INFO'!J$2:J$65,MATCH($A904,'40-15 SCALE LABEL INFO'!$A$2:$A$65,0))="","",INDEX('40-15 SCALE LABEL INFO'!J$2:J$65,MATCH($A904,'40-15 SCALE LABEL INFO'!$A$2:$A$65,0))),"not found"),IF(G903="not found","not found",IF(G903="","","ditto"))))</f>
        <v/>
      </c>
      <c r="H904" s="775" t="str">
        <f>IF($A904="","",IF(NOT($A904=$A903),IFERROR(IF(INDEX('40-15 SCALE LABEL INFO'!K$2:K$65,MATCH($A904,'40-15 SCALE LABEL INFO'!$A$2:$A$65,0))="","",INDEX('40-15 SCALE LABEL INFO'!K$2:K$65,MATCH($A904,'40-15 SCALE LABEL INFO'!$A$2:$A$65,0))),"not found"),IF(H903="not found","not found",IF(H903="","","ditto"))))</f>
        <v/>
      </c>
    </row>
    <row r="905" spans="1:8" x14ac:dyDescent="0.25">
      <c r="A905" s="770"/>
      <c r="B905" s="770"/>
      <c r="C905" s="770"/>
      <c r="D905" s="770"/>
      <c r="E905" s="778"/>
      <c r="F905" s="781" t="str">
        <f>IF($A905="","",IF(NOT($A905=$A904),IFERROR(IF(INDEX('40-15 SCALE LABEL INFO'!I$2:I$65,MATCH($A905,'40-15 SCALE LABEL INFO'!$A$2:$A$65,0))="","",INDEX('40-15 SCALE LABEL INFO'!I$2:I$65,MATCH($A905,'40-15 SCALE LABEL INFO'!$A$2:$A$65,0))),"not found"),IF(F904="not found","not found",IF(F904="","","ditto"))))</f>
        <v/>
      </c>
      <c r="G905" s="782" t="str">
        <f>IF($A905="","",IF(NOT($A905=$A904),IFERROR(IF(INDEX('40-15 SCALE LABEL INFO'!J$2:J$65,MATCH($A905,'40-15 SCALE LABEL INFO'!$A$2:$A$65,0))="","",INDEX('40-15 SCALE LABEL INFO'!J$2:J$65,MATCH($A905,'40-15 SCALE LABEL INFO'!$A$2:$A$65,0))),"not found"),IF(G904="not found","not found",IF(G904="","","ditto"))))</f>
        <v/>
      </c>
      <c r="H905" s="775" t="str">
        <f>IF($A905="","",IF(NOT($A905=$A904),IFERROR(IF(INDEX('40-15 SCALE LABEL INFO'!K$2:K$65,MATCH($A905,'40-15 SCALE LABEL INFO'!$A$2:$A$65,0))="","",INDEX('40-15 SCALE LABEL INFO'!K$2:K$65,MATCH($A905,'40-15 SCALE LABEL INFO'!$A$2:$A$65,0))),"not found"),IF(H904="not found","not found",IF(H904="","","ditto"))))</f>
        <v/>
      </c>
    </row>
    <row r="906" spans="1:8" x14ac:dyDescent="0.25">
      <c r="A906" s="770"/>
      <c r="B906" s="770"/>
      <c r="C906" s="770"/>
      <c r="D906" s="770"/>
      <c r="E906" s="778"/>
      <c r="F906" s="781" t="str">
        <f>IF($A906="","",IF(NOT($A906=$A905),IFERROR(IF(INDEX('40-15 SCALE LABEL INFO'!I$2:I$65,MATCH($A906,'40-15 SCALE LABEL INFO'!$A$2:$A$65,0))="","",INDEX('40-15 SCALE LABEL INFO'!I$2:I$65,MATCH($A906,'40-15 SCALE LABEL INFO'!$A$2:$A$65,0))),"not found"),IF(F905="not found","not found",IF(F905="","","ditto"))))</f>
        <v/>
      </c>
      <c r="G906" s="782" t="str">
        <f>IF($A906="","",IF(NOT($A906=$A905),IFERROR(IF(INDEX('40-15 SCALE LABEL INFO'!J$2:J$65,MATCH($A906,'40-15 SCALE LABEL INFO'!$A$2:$A$65,0))="","",INDEX('40-15 SCALE LABEL INFO'!J$2:J$65,MATCH($A906,'40-15 SCALE LABEL INFO'!$A$2:$A$65,0))),"not found"),IF(G905="not found","not found",IF(G905="","","ditto"))))</f>
        <v/>
      </c>
      <c r="H906" s="775" t="str">
        <f>IF($A906="","",IF(NOT($A906=$A905),IFERROR(IF(INDEX('40-15 SCALE LABEL INFO'!K$2:K$65,MATCH($A906,'40-15 SCALE LABEL INFO'!$A$2:$A$65,0))="","",INDEX('40-15 SCALE LABEL INFO'!K$2:K$65,MATCH($A906,'40-15 SCALE LABEL INFO'!$A$2:$A$65,0))),"not found"),IF(H905="not found","not found",IF(H905="","","ditto"))))</f>
        <v/>
      </c>
    </row>
    <row r="907" spans="1:8" x14ac:dyDescent="0.25">
      <c r="A907" s="770"/>
      <c r="B907" s="770"/>
      <c r="C907" s="770"/>
      <c r="D907" s="770"/>
      <c r="E907" s="778"/>
      <c r="F907" s="781" t="str">
        <f>IF($A907="","",IF(NOT($A907=$A906),IFERROR(IF(INDEX('40-15 SCALE LABEL INFO'!I$2:I$65,MATCH($A907,'40-15 SCALE LABEL INFO'!$A$2:$A$65,0))="","",INDEX('40-15 SCALE LABEL INFO'!I$2:I$65,MATCH($A907,'40-15 SCALE LABEL INFO'!$A$2:$A$65,0))),"not found"),IF(F906="not found","not found",IF(F906="","","ditto"))))</f>
        <v/>
      </c>
      <c r="G907" s="782" t="str">
        <f>IF($A907="","",IF(NOT($A907=$A906),IFERROR(IF(INDEX('40-15 SCALE LABEL INFO'!J$2:J$65,MATCH($A907,'40-15 SCALE LABEL INFO'!$A$2:$A$65,0))="","",INDEX('40-15 SCALE LABEL INFO'!J$2:J$65,MATCH($A907,'40-15 SCALE LABEL INFO'!$A$2:$A$65,0))),"not found"),IF(G906="not found","not found",IF(G906="","","ditto"))))</f>
        <v/>
      </c>
      <c r="H907" s="775" t="str">
        <f>IF($A907="","",IF(NOT($A907=$A906),IFERROR(IF(INDEX('40-15 SCALE LABEL INFO'!K$2:K$65,MATCH($A907,'40-15 SCALE LABEL INFO'!$A$2:$A$65,0))="","",INDEX('40-15 SCALE LABEL INFO'!K$2:K$65,MATCH($A907,'40-15 SCALE LABEL INFO'!$A$2:$A$65,0))),"not found"),IF(H906="not found","not found",IF(H906="","","ditto"))))</f>
        <v/>
      </c>
    </row>
    <row r="908" spans="1:8" x14ac:dyDescent="0.25">
      <c r="A908" s="770"/>
      <c r="B908" s="770"/>
      <c r="C908" s="770"/>
      <c r="D908" s="770"/>
      <c r="E908" s="778"/>
      <c r="F908" s="781" t="str">
        <f>IF($A908="","",IF(NOT($A908=$A907),IFERROR(IF(INDEX('40-15 SCALE LABEL INFO'!I$2:I$65,MATCH($A908,'40-15 SCALE LABEL INFO'!$A$2:$A$65,0))="","",INDEX('40-15 SCALE LABEL INFO'!I$2:I$65,MATCH($A908,'40-15 SCALE LABEL INFO'!$A$2:$A$65,0))),"not found"),IF(F907="not found","not found",IF(F907="","","ditto"))))</f>
        <v/>
      </c>
      <c r="G908" s="782" t="str">
        <f>IF($A908="","",IF(NOT($A908=$A907),IFERROR(IF(INDEX('40-15 SCALE LABEL INFO'!J$2:J$65,MATCH($A908,'40-15 SCALE LABEL INFO'!$A$2:$A$65,0))="","",INDEX('40-15 SCALE LABEL INFO'!J$2:J$65,MATCH($A908,'40-15 SCALE LABEL INFO'!$A$2:$A$65,0))),"not found"),IF(G907="not found","not found",IF(G907="","","ditto"))))</f>
        <v/>
      </c>
      <c r="H908" s="775" t="str">
        <f>IF($A908="","",IF(NOT($A908=$A907),IFERROR(IF(INDEX('40-15 SCALE LABEL INFO'!K$2:K$65,MATCH($A908,'40-15 SCALE LABEL INFO'!$A$2:$A$65,0))="","",INDEX('40-15 SCALE LABEL INFO'!K$2:K$65,MATCH($A908,'40-15 SCALE LABEL INFO'!$A$2:$A$65,0))),"not found"),IF(H907="not found","not found",IF(H907="","","ditto"))))</f>
        <v/>
      </c>
    </row>
    <row r="909" spans="1:8" x14ac:dyDescent="0.25">
      <c r="A909" s="770"/>
      <c r="B909" s="770"/>
      <c r="C909" s="770"/>
      <c r="D909" s="770"/>
      <c r="E909" s="778"/>
      <c r="F909" s="781" t="str">
        <f>IF($A909="","",IF(NOT($A909=$A908),IFERROR(IF(INDEX('40-15 SCALE LABEL INFO'!I$2:I$65,MATCH($A909,'40-15 SCALE LABEL INFO'!$A$2:$A$65,0))="","",INDEX('40-15 SCALE LABEL INFO'!I$2:I$65,MATCH($A909,'40-15 SCALE LABEL INFO'!$A$2:$A$65,0))),"not found"),IF(F908="not found","not found",IF(F908="","","ditto"))))</f>
        <v/>
      </c>
      <c r="G909" s="782" t="str">
        <f>IF($A909="","",IF(NOT($A909=$A908),IFERROR(IF(INDEX('40-15 SCALE LABEL INFO'!J$2:J$65,MATCH($A909,'40-15 SCALE LABEL INFO'!$A$2:$A$65,0))="","",INDEX('40-15 SCALE LABEL INFO'!J$2:J$65,MATCH($A909,'40-15 SCALE LABEL INFO'!$A$2:$A$65,0))),"not found"),IF(G908="not found","not found",IF(G908="","","ditto"))))</f>
        <v/>
      </c>
      <c r="H909" s="775" t="str">
        <f>IF($A909="","",IF(NOT($A909=$A908),IFERROR(IF(INDEX('40-15 SCALE LABEL INFO'!K$2:K$65,MATCH($A909,'40-15 SCALE LABEL INFO'!$A$2:$A$65,0))="","",INDEX('40-15 SCALE LABEL INFO'!K$2:K$65,MATCH($A909,'40-15 SCALE LABEL INFO'!$A$2:$A$65,0))),"not found"),IF(H908="not found","not found",IF(H908="","","ditto"))))</f>
        <v/>
      </c>
    </row>
    <row r="910" spans="1:8" x14ac:dyDescent="0.25">
      <c r="A910" s="770"/>
      <c r="B910" s="770"/>
      <c r="C910" s="770"/>
      <c r="D910" s="770"/>
      <c r="E910" s="778"/>
      <c r="F910" s="781" t="str">
        <f>IF($A910="","",IF(NOT($A910=$A909),IFERROR(IF(INDEX('40-15 SCALE LABEL INFO'!I$2:I$65,MATCH($A910,'40-15 SCALE LABEL INFO'!$A$2:$A$65,0))="","",INDEX('40-15 SCALE LABEL INFO'!I$2:I$65,MATCH($A910,'40-15 SCALE LABEL INFO'!$A$2:$A$65,0))),"not found"),IF(F909="not found","not found",IF(F909="","","ditto"))))</f>
        <v/>
      </c>
      <c r="G910" s="782" t="str">
        <f>IF($A910="","",IF(NOT($A910=$A909),IFERROR(IF(INDEX('40-15 SCALE LABEL INFO'!J$2:J$65,MATCH($A910,'40-15 SCALE LABEL INFO'!$A$2:$A$65,0))="","",INDEX('40-15 SCALE LABEL INFO'!J$2:J$65,MATCH($A910,'40-15 SCALE LABEL INFO'!$A$2:$A$65,0))),"not found"),IF(G909="not found","not found",IF(G909="","","ditto"))))</f>
        <v/>
      </c>
      <c r="H910" s="775" t="str">
        <f>IF($A910="","",IF(NOT($A910=$A909),IFERROR(IF(INDEX('40-15 SCALE LABEL INFO'!K$2:K$65,MATCH($A910,'40-15 SCALE LABEL INFO'!$A$2:$A$65,0))="","",INDEX('40-15 SCALE LABEL INFO'!K$2:K$65,MATCH($A910,'40-15 SCALE LABEL INFO'!$A$2:$A$65,0))),"not found"),IF(H909="not found","not found",IF(H909="","","ditto"))))</f>
        <v/>
      </c>
    </row>
    <row r="911" spans="1:8" x14ac:dyDescent="0.25">
      <c r="A911" s="770"/>
      <c r="B911" s="770"/>
      <c r="C911" s="770"/>
      <c r="D911" s="770"/>
      <c r="E911" s="778"/>
      <c r="F911" s="781" t="str">
        <f>IF($A911="","",IF(NOT($A911=$A910),IFERROR(IF(INDEX('40-15 SCALE LABEL INFO'!I$2:I$65,MATCH($A911,'40-15 SCALE LABEL INFO'!$A$2:$A$65,0))="","",INDEX('40-15 SCALE LABEL INFO'!I$2:I$65,MATCH($A911,'40-15 SCALE LABEL INFO'!$A$2:$A$65,0))),"not found"),IF(F910="not found","not found",IF(F910="","","ditto"))))</f>
        <v/>
      </c>
      <c r="G911" s="782" t="str">
        <f>IF($A911="","",IF(NOT($A911=$A910),IFERROR(IF(INDEX('40-15 SCALE LABEL INFO'!J$2:J$65,MATCH($A911,'40-15 SCALE LABEL INFO'!$A$2:$A$65,0))="","",INDEX('40-15 SCALE LABEL INFO'!J$2:J$65,MATCH($A911,'40-15 SCALE LABEL INFO'!$A$2:$A$65,0))),"not found"),IF(G910="not found","not found",IF(G910="","","ditto"))))</f>
        <v/>
      </c>
      <c r="H911" s="775" t="str">
        <f>IF($A911="","",IF(NOT($A911=$A910),IFERROR(IF(INDEX('40-15 SCALE LABEL INFO'!K$2:K$65,MATCH($A911,'40-15 SCALE LABEL INFO'!$A$2:$A$65,0))="","",INDEX('40-15 SCALE LABEL INFO'!K$2:K$65,MATCH($A911,'40-15 SCALE LABEL INFO'!$A$2:$A$65,0))),"not found"),IF(H910="not found","not found",IF(H910="","","ditto"))))</f>
        <v/>
      </c>
    </row>
    <row r="912" spans="1:8" x14ac:dyDescent="0.25">
      <c r="A912" s="770"/>
      <c r="B912" s="770"/>
      <c r="C912" s="770"/>
      <c r="D912" s="770"/>
      <c r="E912" s="778"/>
      <c r="F912" s="781" t="str">
        <f>IF($A912="","",IF(NOT($A912=$A911),IFERROR(IF(INDEX('40-15 SCALE LABEL INFO'!I$2:I$65,MATCH($A912,'40-15 SCALE LABEL INFO'!$A$2:$A$65,0))="","",INDEX('40-15 SCALE LABEL INFO'!I$2:I$65,MATCH($A912,'40-15 SCALE LABEL INFO'!$A$2:$A$65,0))),"not found"),IF(F911="not found","not found",IF(F911="","","ditto"))))</f>
        <v/>
      </c>
      <c r="G912" s="782" t="str">
        <f>IF($A912="","",IF(NOT($A912=$A911),IFERROR(IF(INDEX('40-15 SCALE LABEL INFO'!J$2:J$65,MATCH($A912,'40-15 SCALE LABEL INFO'!$A$2:$A$65,0))="","",INDEX('40-15 SCALE LABEL INFO'!J$2:J$65,MATCH($A912,'40-15 SCALE LABEL INFO'!$A$2:$A$65,0))),"not found"),IF(G911="not found","not found",IF(G911="","","ditto"))))</f>
        <v/>
      </c>
      <c r="H912" s="775" t="str">
        <f>IF($A912="","",IF(NOT($A912=$A911),IFERROR(IF(INDEX('40-15 SCALE LABEL INFO'!K$2:K$65,MATCH($A912,'40-15 SCALE LABEL INFO'!$A$2:$A$65,0))="","",INDEX('40-15 SCALE LABEL INFO'!K$2:K$65,MATCH($A912,'40-15 SCALE LABEL INFO'!$A$2:$A$65,0))),"not found"),IF(H911="not found","not found",IF(H911="","","ditto"))))</f>
        <v/>
      </c>
    </row>
    <row r="913" spans="1:8" x14ac:dyDescent="0.25">
      <c r="A913" s="770"/>
      <c r="B913" s="770"/>
      <c r="C913" s="770"/>
      <c r="D913" s="770"/>
      <c r="E913" s="778"/>
      <c r="F913" s="781" t="str">
        <f>IF($A913="","",IF(NOT($A913=$A912),IFERROR(IF(INDEX('40-15 SCALE LABEL INFO'!I$2:I$65,MATCH($A913,'40-15 SCALE LABEL INFO'!$A$2:$A$65,0))="","",INDEX('40-15 SCALE LABEL INFO'!I$2:I$65,MATCH($A913,'40-15 SCALE LABEL INFO'!$A$2:$A$65,0))),"not found"),IF(F912="not found","not found",IF(F912="","","ditto"))))</f>
        <v/>
      </c>
      <c r="G913" s="782" t="str">
        <f>IF($A913="","",IF(NOT($A913=$A912),IFERROR(IF(INDEX('40-15 SCALE LABEL INFO'!J$2:J$65,MATCH($A913,'40-15 SCALE LABEL INFO'!$A$2:$A$65,0))="","",INDEX('40-15 SCALE LABEL INFO'!J$2:J$65,MATCH($A913,'40-15 SCALE LABEL INFO'!$A$2:$A$65,0))),"not found"),IF(G912="not found","not found",IF(G912="","","ditto"))))</f>
        <v/>
      </c>
      <c r="H913" s="775" t="str">
        <f>IF($A913="","",IF(NOT($A913=$A912),IFERROR(IF(INDEX('40-15 SCALE LABEL INFO'!K$2:K$65,MATCH($A913,'40-15 SCALE LABEL INFO'!$A$2:$A$65,0))="","",INDEX('40-15 SCALE LABEL INFO'!K$2:K$65,MATCH($A913,'40-15 SCALE LABEL INFO'!$A$2:$A$65,0))),"not found"),IF(H912="not found","not found",IF(H912="","","ditto"))))</f>
        <v/>
      </c>
    </row>
    <row r="914" spans="1:8" x14ac:dyDescent="0.25">
      <c r="A914" s="770"/>
      <c r="B914" s="770"/>
      <c r="C914" s="770"/>
      <c r="D914" s="770"/>
      <c r="E914" s="778"/>
      <c r="F914" s="781" t="str">
        <f>IF($A914="","",IF(NOT($A914=$A913),IFERROR(IF(INDEX('40-15 SCALE LABEL INFO'!I$2:I$65,MATCH($A914,'40-15 SCALE LABEL INFO'!$A$2:$A$65,0))="","",INDEX('40-15 SCALE LABEL INFO'!I$2:I$65,MATCH($A914,'40-15 SCALE LABEL INFO'!$A$2:$A$65,0))),"not found"),IF(F913="not found","not found",IF(F913="","","ditto"))))</f>
        <v/>
      </c>
      <c r="G914" s="782" t="str">
        <f>IF($A914="","",IF(NOT($A914=$A913),IFERROR(IF(INDEX('40-15 SCALE LABEL INFO'!J$2:J$65,MATCH($A914,'40-15 SCALE LABEL INFO'!$A$2:$A$65,0))="","",INDEX('40-15 SCALE LABEL INFO'!J$2:J$65,MATCH($A914,'40-15 SCALE LABEL INFO'!$A$2:$A$65,0))),"not found"),IF(G913="not found","not found",IF(G913="","","ditto"))))</f>
        <v/>
      </c>
      <c r="H914" s="775" t="str">
        <f>IF($A914="","",IF(NOT($A914=$A913),IFERROR(IF(INDEX('40-15 SCALE LABEL INFO'!K$2:K$65,MATCH($A914,'40-15 SCALE LABEL INFO'!$A$2:$A$65,0))="","",INDEX('40-15 SCALE LABEL INFO'!K$2:K$65,MATCH($A914,'40-15 SCALE LABEL INFO'!$A$2:$A$65,0))),"not found"),IF(H913="not found","not found",IF(H913="","","ditto"))))</f>
        <v/>
      </c>
    </row>
    <row r="915" spans="1:8" x14ac:dyDescent="0.25">
      <c r="A915" s="770"/>
      <c r="B915" s="770"/>
      <c r="C915" s="770"/>
      <c r="D915" s="770"/>
      <c r="E915" s="778"/>
      <c r="F915" s="781" t="str">
        <f>IF($A915="","",IF(NOT($A915=$A914),IFERROR(IF(INDEX('40-15 SCALE LABEL INFO'!I$2:I$65,MATCH($A915,'40-15 SCALE LABEL INFO'!$A$2:$A$65,0))="","",INDEX('40-15 SCALE LABEL INFO'!I$2:I$65,MATCH($A915,'40-15 SCALE LABEL INFO'!$A$2:$A$65,0))),"not found"),IF(F914="not found","not found",IF(F914="","","ditto"))))</f>
        <v/>
      </c>
      <c r="G915" s="782" t="str">
        <f>IF($A915="","",IF(NOT($A915=$A914),IFERROR(IF(INDEX('40-15 SCALE LABEL INFO'!J$2:J$65,MATCH($A915,'40-15 SCALE LABEL INFO'!$A$2:$A$65,0))="","",INDEX('40-15 SCALE LABEL INFO'!J$2:J$65,MATCH($A915,'40-15 SCALE LABEL INFO'!$A$2:$A$65,0))),"not found"),IF(G914="not found","not found",IF(G914="","","ditto"))))</f>
        <v/>
      </c>
      <c r="H915" s="775" t="str">
        <f>IF($A915="","",IF(NOT($A915=$A914),IFERROR(IF(INDEX('40-15 SCALE LABEL INFO'!K$2:K$65,MATCH($A915,'40-15 SCALE LABEL INFO'!$A$2:$A$65,0))="","",INDEX('40-15 SCALE LABEL INFO'!K$2:K$65,MATCH($A915,'40-15 SCALE LABEL INFO'!$A$2:$A$65,0))),"not found"),IF(H914="not found","not found",IF(H914="","","ditto"))))</f>
        <v/>
      </c>
    </row>
    <row r="916" spans="1:8" x14ac:dyDescent="0.25">
      <c r="A916" s="770"/>
      <c r="B916" s="770"/>
      <c r="C916" s="770"/>
      <c r="D916" s="770"/>
      <c r="E916" s="778"/>
      <c r="F916" s="781" t="str">
        <f>IF($A916="","",IF(NOT($A916=$A915),IFERROR(IF(INDEX('40-15 SCALE LABEL INFO'!I$2:I$65,MATCH($A916,'40-15 SCALE LABEL INFO'!$A$2:$A$65,0))="","",INDEX('40-15 SCALE LABEL INFO'!I$2:I$65,MATCH($A916,'40-15 SCALE LABEL INFO'!$A$2:$A$65,0))),"not found"),IF(F915="not found","not found",IF(F915="","","ditto"))))</f>
        <v/>
      </c>
      <c r="G916" s="782" t="str">
        <f>IF($A916="","",IF(NOT($A916=$A915),IFERROR(IF(INDEX('40-15 SCALE LABEL INFO'!J$2:J$65,MATCH($A916,'40-15 SCALE LABEL INFO'!$A$2:$A$65,0))="","",INDEX('40-15 SCALE LABEL INFO'!J$2:J$65,MATCH($A916,'40-15 SCALE LABEL INFO'!$A$2:$A$65,0))),"not found"),IF(G915="not found","not found",IF(G915="","","ditto"))))</f>
        <v/>
      </c>
      <c r="H916" s="775" t="str">
        <f>IF($A916="","",IF(NOT($A916=$A915),IFERROR(IF(INDEX('40-15 SCALE LABEL INFO'!K$2:K$65,MATCH($A916,'40-15 SCALE LABEL INFO'!$A$2:$A$65,0))="","",INDEX('40-15 SCALE LABEL INFO'!K$2:K$65,MATCH($A916,'40-15 SCALE LABEL INFO'!$A$2:$A$65,0))),"not found"),IF(H915="not found","not found",IF(H915="","","ditto"))))</f>
        <v/>
      </c>
    </row>
    <row r="917" spans="1:8" x14ac:dyDescent="0.25">
      <c r="A917" s="770"/>
      <c r="B917" s="770"/>
      <c r="C917" s="770"/>
      <c r="D917" s="770"/>
      <c r="E917" s="778"/>
      <c r="F917" s="781" t="str">
        <f>IF($A917="","",IF(NOT($A917=$A916),IFERROR(IF(INDEX('40-15 SCALE LABEL INFO'!I$2:I$65,MATCH($A917,'40-15 SCALE LABEL INFO'!$A$2:$A$65,0))="","",INDEX('40-15 SCALE LABEL INFO'!I$2:I$65,MATCH($A917,'40-15 SCALE LABEL INFO'!$A$2:$A$65,0))),"not found"),IF(F916="not found","not found",IF(F916="","","ditto"))))</f>
        <v/>
      </c>
      <c r="G917" s="782" t="str">
        <f>IF($A917="","",IF(NOT($A917=$A916),IFERROR(IF(INDEX('40-15 SCALE LABEL INFO'!J$2:J$65,MATCH($A917,'40-15 SCALE LABEL INFO'!$A$2:$A$65,0))="","",INDEX('40-15 SCALE LABEL INFO'!J$2:J$65,MATCH($A917,'40-15 SCALE LABEL INFO'!$A$2:$A$65,0))),"not found"),IF(G916="not found","not found",IF(G916="","","ditto"))))</f>
        <v/>
      </c>
      <c r="H917" s="775" t="str">
        <f>IF($A917="","",IF(NOT($A917=$A916),IFERROR(IF(INDEX('40-15 SCALE LABEL INFO'!K$2:K$65,MATCH($A917,'40-15 SCALE LABEL INFO'!$A$2:$A$65,0))="","",INDEX('40-15 SCALE LABEL INFO'!K$2:K$65,MATCH($A917,'40-15 SCALE LABEL INFO'!$A$2:$A$65,0))),"not found"),IF(H916="not found","not found",IF(H916="","","ditto"))))</f>
        <v/>
      </c>
    </row>
    <row r="918" spans="1:8" x14ac:dyDescent="0.25">
      <c r="A918" s="770"/>
      <c r="B918" s="770"/>
      <c r="C918" s="770"/>
      <c r="D918" s="770"/>
      <c r="E918" s="778"/>
      <c r="F918" s="781" t="str">
        <f>IF($A918="","",IF(NOT($A918=$A917),IFERROR(IF(INDEX('40-15 SCALE LABEL INFO'!I$2:I$65,MATCH($A918,'40-15 SCALE LABEL INFO'!$A$2:$A$65,0))="","",INDEX('40-15 SCALE LABEL INFO'!I$2:I$65,MATCH($A918,'40-15 SCALE LABEL INFO'!$A$2:$A$65,0))),"not found"),IF(F917="not found","not found",IF(F917="","","ditto"))))</f>
        <v/>
      </c>
      <c r="G918" s="782" t="str">
        <f>IF($A918="","",IF(NOT($A918=$A917),IFERROR(IF(INDEX('40-15 SCALE LABEL INFO'!J$2:J$65,MATCH($A918,'40-15 SCALE LABEL INFO'!$A$2:$A$65,0))="","",INDEX('40-15 SCALE LABEL INFO'!J$2:J$65,MATCH($A918,'40-15 SCALE LABEL INFO'!$A$2:$A$65,0))),"not found"),IF(G917="not found","not found",IF(G917="","","ditto"))))</f>
        <v/>
      </c>
      <c r="H918" s="775" t="str">
        <f>IF($A918="","",IF(NOT($A918=$A917),IFERROR(IF(INDEX('40-15 SCALE LABEL INFO'!K$2:K$65,MATCH($A918,'40-15 SCALE LABEL INFO'!$A$2:$A$65,0))="","",INDEX('40-15 SCALE LABEL INFO'!K$2:K$65,MATCH($A918,'40-15 SCALE LABEL INFO'!$A$2:$A$65,0))),"not found"),IF(H917="not found","not found",IF(H917="","","ditto"))))</f>
        <v/>
      </c>
    </row>
    <row r="919" spans="1:8" x14ac:dyDescent="0.25">
      <c r="A919" s="770"/>
      <c r="B919" s="770"/>
      <c r="C919" s="770"/>
      <c r="D919" s="770"/>
      <c r="E919" s="778"/>
      <c r="F919" s="781" t="str">
        <f>IF($A919="","",IF(NOT($A919=$A918),IFERROR(IF(INDEX('40-15 SCALE LABEL INFO'!I$2:I$65,MATCH($A919,'40-15 SCALE LABEL INFO'!$A$2:$A$65,0))="","",INDEX('40-15 SCALE LABEL INFO'!I$2:I$65,MATCH($A919,'40-15 SCALE LABEL INFO'!$A$2:$A$65,0))),"not found"),IF(F918="not found","not found",IF(F918="","","ditto"))))</f>
        <v/>
      </c>
      <c r="G919" s="782" t="str">
        <f>IF($A919="","",IF(NOT($A919=$A918),IFERROR(IF(INDEX('40-15 SCALE LABEL INFO'!J$2:J$65,MATCH($A919,'40-15 SCALE LABEL INFO'!$A$2:$A$65,0))="","",INDEX('40-15 SCALE LABEL INFO'!J$2:J$65,MATCH($A919,'40-15 SCALE LABEL INFO'!$A$2:$A$65,0))),"not found"),IF(G918="not found","not found",IF(G918="","","ditto"))))</f>
        <v/>
      </c>
      <c r="H919" s="775" t="str">
        <f>IF($A919="","",IF(NOT($A919=$A918),IFERROR(IF(INDEX('40-15 SCALE LABEL INFO'!K$2:K$65,MATCH($A919,'40-15 SCALE LABEL INFO'!$A$2:$A$65,0))="","",INDEX('40-15 SCALE LABEL INFO'!K$2:K$65,MATCH($A919,'40-15 SCALE LABEL INFO'!$A$2:$A$65,0))),"not found"),IF(H918="not found","not found",IF(H918="","","ditto"))))</f>
        <v/>
      </c>
    </row>
    <row r="920" spans="1:8" x14ac:dyDescent="0.25">
      <c r="A920" s="770"/>
      <c r="B920" s="770"/>
      <c r="C920" s="770"/>
      <c r="D920" s="770"/>
      <c r="E920" s="778"/>
      <c r="F920" s="781" t="str">
        <f>IF($A920="","",IF(NOT($A920=$A919),IFERROR(IF(INDEX('40-15 SCALE LABEL INFO'!I$2:I$65,MATCH($A920,'40-15 SCALE LABEL INFO'!$A$2:$A$65,0))="","",INDEX('40-15 SCALE LABEL INFO'!I$2:I$65,MATCH($A920,'40-15 SCALE LABEL INFO'!$A$2:$A$65,0))),"not found"),IF(F919="not found","not found",IF(F919="","","ditto"))))</f>
        <v/>
      </c>
      <c r="G920" s="782" t="str">
        <f>IF($A920="","",IF(NOT($A920=$A919),IFERROR(IF(INDEX('40-15 SCALE LABEL INFO'!J$2:J$65,MATCH($A920,'40-15 SCALE LABEL INFO'!$A$2:$A$65,0))="","",INDEX('40-15 SCALE LABEL INFO'!J$2:J$65,MATCH($A920,'40-15 SCALE LABEL INFO'!$A$2:$A$65,0))),"not found"),IF(G919="not found","not found",IF(G919="","","ditto"))))</f>
        <v/>
      </c>
      <c r="H920" s="775" t="str">
        <f>IF($A920="","",IF(NOT($A920=$A919),IFERROR(IF(INDEX('40-15 SCALE LABEL INFO'!K$2:K$65,MATCH($A920,'40-15 SCALE LABEL INFO'!$A$2:$A$65,0))="","",INDEX('40-15 SCALE LABEL INFO'!K$2:K$65,MATCH($A920,'40-15 SCALE LABEL INFO'!$A$2:$A$65,0))),"not found"),IF(H919="not found","not found",IF(H919="","","ditto"))))</f>
        <v/>
      </c>
    </row>
    <row r="921" spans="1:8" x14ac:dyDescent="0.25">
      <c r="A921" s="770"/>
      <c r="B921" s="770"/>
      <c r="C921" s="770"/>
      <c r="D921" s="770"/>
      <c r="E921" s="778"/>
      <c r="F921" s="781" t="str">
        <f>IF($A921="","",IF(NOT($A921=$A920),IFERROR(IF(INDEX('40-15 SCALE LABEL INFO'!I$2:I$65,MATCH($A921,'40-15 SCALE LABEL INFO'!$A$2:$A$65,0))="","",INDEX('40-15 SCALE LABEL INFO'!I$2:I$65,MATCH($A921,'40-15 SCALE LABEL INFO'!$A$2:$A$65,0))),"not found"),IF(F920="not found","not found",IF(F920="","","ditto"))))</f>
        <v/>
      </c>
      <c r="G921" s="782" t="str">
        <f>IF($A921="","",IF(NOT($A921=$A920),IFERROR(IF(INDEX('40-15 SCALE LABEL INFO'!J$2:J$65,MATCH($A921,'40-15 SCALE LABEL INFO'!$A$2:$A$65,0))="","",INDEX('40-15 SCALE LABEL INFO'!J$2:J$65,MATCH($A921,'40-15 SCALE LABEL INFO'!$A$2:$A$65,0))),"not found"),IF(G920="not found","not found",IF(G920="","","ditto"))))</f>
        <v/>
      </c>
      <c r="H921" s="775" t="str">
        <f>IF($A921="","",IF(NOT($A921=$A920),IFERROR(IF(INDEX('40-15 SCALE LABEL INFO'!K$2:K$65,MATCH($A921,'40-15 SCALE LABEL INFO'!$A$2:$A$65,0))="","",INDEX('40-15 SCALE LABEL INFO'!K$2:K$65,MATCH($A921,'40-15 SCALE LABEL INFO'!$A$2:$A$65,0))),"not found"),IF(H920="not found","not found",IF(H920="","","ditto"))))</f>
        <v/>
      </c>
    </row>
    <row r="922" spans="1:8" x14ac:dyDescent="0.25">
      <c r="A922" s="770"/>
      <c r="B922" s="770"/>
      <c r="C922" s="770"/>
      <c r="D922" s="770"/>
      <c r="E922" s="778"/>
      <c r="F922" s="781" t="str">
        <f>IF($A922="","",IF(NOT($A922=$A921),IFERROR(IF(INDEX('40-15 SCALE LABEL INFO'!I$2:I$65,MATCH($A922,'40-15 SCALE LABEL INFO'!$A$2:$A$65,0))="","",INDEX('40-15 SCALE LABEL INFO'!I$2:I$65,MATCH($A922,'40-15 SCALE LABEL INFO'!$A$2:$A$65,0))),"not found"),IF(F921="not found","not found",IF(F921="","","ditto"))))</f>
        <v/>
      </c>
      <c r="G922" s="782" t="str">
        <f>IF($A922="","",IF(NOT($A922=$A921),IFERROR(IF(INDEX('40-15 SCALE LABEL INFO'!J$2:J$65,MATCH($A922,'40-15 SCALE LABEL INFO'!$A$2:$A$65,0))="","",INDEX('40-15 SCALE LABEL INFO'!J$2:J$65,MATCH($A922,'40-15 SCALE LABEL INFO'!$A$2:$A$65,0))),"not found"),IF(G921="not found","not found",IF(G921="","","ditto"))))</f>
        <v/>
      </c>
      <c r="H922" s="775" t="str">
        <f>IF($A922="","",IF(NOT($A922=$A921),IFERROR(IF(INDEX('40-15 SCALE LABEL INFO'!K$2:K$65,MATCH($A922,'40-15 SCALE LABEL INFO'!$A$2:$A$65,0))="","",INDEX('40-15 SCALE LABEL INFO'!K$2:K$65,MATCH($A922,'40-15 SCALE LABEL INFO'!$A$2:$A$65,0))),"not found"),IF(H921="not found","not found",IF(H921="","","ditto"))))</f>
        <v/>
      </c>
    </row>
    <row r="923" spans="1:8" x14ac:dyDescent="0.25">
      <c r="A923" s="770"/>
      <c r="B923" s="770"/>
      <c r="C923" s="770"/>
      <c r="D923" s="770"/>
      <c r="E923" s="778"/>
      <c r="F923" s="781" t="str">
        <f>IF($A923="","",IF(NOT($A923=$A922),IFERROR(IF(INDEX('40-15 SCALE LABEL INFO'!I$2:I$65,MATCH($A923,'40-15 SCALE LABEL INFO'!$A$2:$A$65,0))="","",INDEX('40-15 SCALE LABEL INFO'!I$2:I$65,MATCH($A923,'40-15 SCALE LABEL INFO'!$A$2:$A$65,0))),"not found"),IF(F922="not found","not found",IF(F922="","","ditto"))))</f>
        <v/>
      </c>
      <c r="G923" s="782" t="str">
        <f>IF($A923="","",IF(NOT($A923=$A922),IFERROR(IF(INDEX('40-15 SCALE LABEL INFO'!J$2:J$65,MATCH($A923,'40-15 SCALE LABEL INFO'!$A$2:$A$65,0))="","",INDEX('40-15 SCALE LABEL INFO'!J$2:J$65,MATCH($A923,'40-15 SCALE LABEL INFO'!$A$2:$A$65,0))),"not found"),IF(G922="not found","not found",IF(G922="","","ditto"))))</f>
        <v/>
      </c>
      <c r="H923" s="775" t="str">
        <f>IF($A923="","",IF(NOT($A923=$A922),IFERROR(IF(INDEX('40-15 SCALE LABEL INFO'!K$2:K$65,MATCH($A923,'40-15 SCALE LABEL INFO'!$A$2:$A$65,0))="","",INDEX('40-15 SCALE LABEL INFO'!K$2:K$65,MATCH($A923,'40-15 SCALE LABEL INFO'!$A$2:$A$65,0))),"not found"),IF(H922="not found","not found",IF(H922="","","ditto"))))</f>
        <v/>
      </c>
    </row>
    <row r="924" spans="1:8" x14ac:dyDescent="0.25">
      <c r="A924" s="770"/>
      <c r="B924" s="770"/>
      <c r="C924" s="770"/>
      <c r="D924" s="770"/>
      <c r="E924" s="778"/>
      <c r="F924" s="781" t="str">
        <f>IF($A924="","",IF(NOT($A924=$A923),IFERROR(IF(INDEX('40-15 SCALE LABEL INFO'!I$2:I$65,MATCH($A924,'40-15 SCALE LABEL INFO'!$A$2:$A$65,0))="","",INDEX('40-15 SCALE LABEL INFO'!I$2:I$65,MATCH($A924,'40-15 SCALE LABEL INFO'!$A$2:$A$65,0))),"not found"),IF(F923="not found","not found",IF(F923="","","ditto"))))</f>
        <v/>
      </c>
      <c r="G924" s="782" t="str">
        <f>IF($A924="","",IF(NOT($A924=$A923),IFERROR(IF(INDEX('40-15 SCALE LABEL INFO'!J$2:J$65,MATCH($A924,'40-15 SCALE LABEL INFO'!$A$2:$A$65,0))="","",INDEX('40-15 SCALE LABEL INFO'!J$2:J$65,MATCH($A924,'40-15 SCALE LABEL INFO'!$A$2:$A$65,0))),"not found"),IF(G923="not found","not found",IF(G923="","","ditto"))))</f>
        <v/>
      </c>
      <c r="H924" s="775" t="str">
        <f>IF($A924="","",IF(NOT($A924=$A923),IFERROR(IF(INDEX('40-15 SCALE LABEL INFO'!K$2:K$65,MATCH($A924,'40-15 SCALE LABEL INFO'!$A$2:$A$65,0))="","",INDEX('40-15 SCALE LABEL INFO'!K$2:K$65,MATCH($A924,'40-15 SCALE LABEL INFO'!$A$2:$A$65,0))),"not found"),IF(H923="not found","not found",IF(H923="","","ditto"))))</f>
        <v/>
      </c>
    </row>
    <row r="925" spans="1:8" x14ac:dyDescent="0.25">
      <c r="A925" s="770"/>
      <c r="B925" s="770"/>
      <c r="C925" s="770"/>
      <c r="D925" s="770"/>
      <c r="E925" s="778"/>
      <c r="F925" s="781" t="str">
        <f>IF($A925="","",IF(NOT($A925=$A924),IFERROR(IF(INDEX('40-15 SCALE LABEL INFO'!I$2:I$65,MATCH($A925,'40-15 SCALE LABEL INFO'!$A$2:$A$65,0))="","",INDEX('40-15 SCALE LABEL INFO'!I$2:I$65,MATCH($A925,'40-15 SCALE LABEL INFO'!$A$2:$A$65,0))),"not found"),IF(F924="not found","not found",IF(F924="","","ditto"))))</f>
        <v/>
      </c>
      <c r="G925" s="782" t="str">
        <f>IF($A925="","",IF(NOT($A925=$A924),IFERROR(IF(INDEX('40-15 SCALE LABEL INFO'!J$2:J$65,MATCH($A925,'40-15 SCALE LABEL INFO'!$A$2:$A$65,0))="","",INDEX('40-15 SCALE LABEL INFO'!J$2:J$65,MATCH($A925,'40-15 SCALE LABEL INFO'!$A$2:$A$65,0))),"not found"),IF(G924="not found","not found",IF(G924="","","ditto"))))</f>
        <v/>
      </c>
      <c r="H925" s="775" t="str">
        <f>IF($A925="","",IF(NOT($A925=$A924),IFERROR(IF(INDEX('40-15 SCALE LABEL INFO'!K$2:K$65,MATCH($A925,'40-15 SCALE LABEL INFO'!$A$2:$A$65,0))="","",INDEX('40-15 SCALE LABEL INFO'!K$2:K$65,MATCH($A925,'40-15 SCALE LABEL INFO'!$A$2:$A$65,0))),"not found"),IF(H924="not found","not found",IF(H924="","","ditto"))))</f>
        <v/>
      </c>
    </row>
    <row r="926" spans="1:8" x14ac:dyDescent="0.25">
      <c r="A926" s="770"/>
      <c r="B926" s="770"/>
      <c r="C926" s="770"/>
      <c r="D926" s="770"/>
      <c r="E926" s="778"/>
      <c r="F926" s="781" t="str">
        <f>IF($A926="","",IF(NOT($A926=$A925),IFERROR(IF(INDEX('40-15 SCALE LABEL INFO'!I$2:I$65,MATCH($A926,'40-15 SCALE LABEL INFO'!$A$2:$A$65,0))="","",INDEX('40-15 SCALE LABEL INFO'!I$2:I$65,MATCH($A926,'40-15 SCALE LABEL INFO'!$A$2:$A$65,0))),"not found"),IF(F925="not found","not found",IF(F925="","","ditto"))))</f>
        <v/>
      </c>
      <c r="G926" s="782" t="str">
        <f>IF($A926="","",IF(NOT($A926=$A925),IFERROR(IF(INDEX('40-15 SCALE LABEL INFO'!J$2:J$65,MATCH($A926,'40-15 SCALE LABEL INFO'!$A$2:$A$65,0))="","",INDEX('40-15 SCALE LABEL INFO'!J$2:J$65,MATCH($A926,'40-15 SCALE LABEL INFO'!$A$2:$A$65,0))),"not found"),IF(G925="not found","not found",IF(G925="","","ditto"))))</f>
        <v/>
      </c>
      <c r="H926" s="775" t="str">
        <f>IF($A926="","",IF(NOT($A926=$A925),IFERROR(IF(INDEX('40-15 SCALE LABEL INFO'!K$2:K$65,MATCH($A926,'40-15 SCALE LABEL INFO'!$A$2:$A$65,0))="","",INDEX('40-15 SCALE LABEL INFO'!K$2:K$65,MATCH($A926,'40-15 SCALE LABEL INFO'!$A$2:$A$65,0))),"not found"),IF(H925="not found","not found",IF(H925="","","ditto"))))</f>
        <v/>
      </c>
    </row>
    <row r="927" spans="1:8" x14ac:dyDescent="0.25">
      <c r="A927" s="770"/>
      <c r="B927" s="770"/>
      <c r="C927" s="770"/>
      <c r="D927" s="770"/>
      <c r="E927" s="778"/>
      <c r="F927" s="781" t="str">
        <f>IF($A927="","",IF(NOT($A927=$A926),IFERROR(IF(INDEX('40-15 SCALE LABEL INFO'!I$2:I$65,MATCH($A927,'40-15 SCALE LABEL INFO'!$A$2:$A$65,0))="","",INDEX('40-15 SCALE LABEL INFO'!I$2:I$65,MATCH($A927,'40-15 SCALE LABEL INFO'!$A$2:$A$65,0))),"not found"),IF(F926="not found","not found",IF(F926="","","ditto"))))</f>
        <v/>
      </c>
      <c r="G927" s="782" t="str">
        <f>IF($A927="","",IF(NOT($A927=$A926),IFERROR(IF(INDEX('40-15 SCALE LABEL INFO'!J$2:J$65,MATCH($A927,'40-15 SCALE LABEL INFO'!$A$2:$A$65,0))="","",INDEX('40-15 SCALE LABEL INFO'!J$2:J$65,MATCH($A927,'40-15 SCALE LABEL INFO'!$A$2:$A$65,0))),"not found"),IF(G926="not found","not found",IF(G926="","","ditto"))))</f>
        <v/>
      </c>
      <c r="H927" s="775" t="str">
        <f>IF($A927="","",IF(NOT($A927=$A926),IFERROR(IF(INDEX('40-15 SCALE LABEL INFO'!K$2:K$65,MATCH($A927,'40-15 SCALE LABEL INFO'!$A$2:$A$65,0))="","",INDEX('40-15 SCALE LABEL INFO'!K$2:K$65,MATCH($A927,'40-15 SCALE LABEL INFO'!$A$2:$A$65,0))),"not found"),IF(H926="not found","not found",IF(H926="","","ditto"))))</f>
        <v/>
      </c>
    </row>
    <row r="928" spans="1:8" x14ac:dyDescent="0.25">
      <c r="A928" s="770"/>
      <c r="B928" s="770"/>
      <c r="C928" s="770"/>
      <c r="D928" s="770"/>
      <c r="E928" s="778"/>
      <c r="F928" s="781" t="str">
        <f>IF($A928="","",IF(NOT($A928=$A927),IFERROR(IF(INDEX('40-15 SCALE LABEL INFO'!I$2:I$65,MATCH($A928,'40-15 SCALE LABEL INFO'!$A$2:$A$65,0))="","",INDEX('40-15 SCALE LABEL INFO'!I$2:I$65,MATCH($A928,'40-15 SCALE LABEL INFO'!$A$2:$A$65,0))),"not found"),IF(F927="not found","not found",IF(F927="","","ditto"))))</f>
        <v/>
      </c>
      <c r="G928" s="782" t="str">
        <f>IF($A928="","",IF(NOT($A928=$A927),IFERROR(IF(INDEX('40-15 SCALE LABEL INFO'!J$2:J$65,MATCH($A928,'40-15 SCALE LABEL INFO'!$A$2:$A$65,0))="","",INDEX('40-15 SCALE LABEL INFO'!J$2:J$65,MATCH($A928,'40-15 SCALE LABEL INFO'!$A$2:$A$65,0))),"not found"),IF(G927="not found","not found",IF(G927="","","ditto"))))</f>
        <v/>
      </c>
      <c r="H928" s="775" t="str">
        <f>IF($A928="","",IF(NOT($A928=$A927),IFERROR(IF(INDEX('40-15 SCALE LABEL INFO'!K$2:K$65,MATCH($A928,'40-15 SCALE LABEL INFO'!$A$2:$A$65,0))="","",INDEX('40-15 SCALE LABEL INFO'!K$2:K$65,MATCH($A928,'40-15 SCALE LABEL INFO'!$A$2:$A$65,0))),"not found"),IF(H927="not found","not found",IF(H927="","","ditto"))))</f>
        <v/>
      </c>
    </row>
    <row r="929" spans="1:8" x14ac:dyDescent="0.25">
      <c r="A929" s="770"/>
      <c r="B929" s="770"/>
      <c r="C929" s="770"/>
      <c r="D929" s="770"/>
      <c r="E929" s="778"/>
      <c r="F929" s="781" t="str">
        <f>IF($A929="","",IF(NOT($A929=$A928),IFERROR(IF(INDEX('40-15 SCALE LABEL INFO'!I$2:I$65,MATCH($A929,'40-15 SCALE LABEL INFO'!$A$2:$A$65,0))="","",INDEX('40-15 SCALE LABEL INFO'!I$2:I$65,MATCH($A929,'40-15 SCALE LABEL INFO'!$A$2:$A$65,0))),"not found"),IF(F928="not found","not found",IF(F928="","","ditto"))))</f>
        <v/>
      </c>
      <c r="G929" s="782" t="str">
        <f>IF($A929="","",IF(NOT($A929=$A928),IFERROR(IF(INDEX('40-15 SCALE LABEL INFO'!J$2:J$65,MATCH($A929,'40-15 SCALE LABEL INFO'!$A$2:$A$65,0))="","",INDEX('40-15 SCALE LABEL INFO'!J$2:J$65,MATCH($A929,'40-15 SCALE LABEL INFO'!$A$2:$A$65,0))),"not found"),IF(G928="not found","not found",IF(G928="","","ditto"))))</f>
        <v/>
      </c>
      <c r="H929" s="775" t="str">
        <f>IF($A929="","",IF(NOT($A929=$A928),IFERROR(IF(INDEX('40-15 SCALE LABEL INFO'!K$2:K$65,MATCH($A929,'40-15 SCALE LABEL INFO'!$A$2:$A$65,0))="","",INDEX('40-15 SCALE LABEL INFO'!K$2:K$65,MATCH($A929,'40-15 SCALE LABEL INFO'!$A$2:$A$65,0))),"not found"),IF(H928="not found","not found",IF(H928="","","ditto"))))</f>
        <v/>
      </c>
    </row>
    <row r="930" spans="1:8" x14ac:dyDescent="0.25">
      <c r="A930" s="770"/>
      <c r="B930" s="770"/>
      <c r="C930" s="770"/>
      <c r="D930" s="770"/>
      <c r="E930" s="778"/>
      <c r="F930" s="781" t="str">
        <f>IF($A930="","",IF(NOT($A930=$A929),IFERROR(IF(INDEX('40-15 SCALE LABEL INFO'!I$2:I$65,MATCH($A930,'40-15 SCALE LABEL INFO'!$A$2:$A$65,0))="","",INDEX('40-15 SCALE LABEL INFO'!I$2:I$65,MATCH($A930,'40-15 SCALE LABEL INFO'!$A$2:$A$65,0))),"not found"),IF(F929="not found","not found",IF(F929="","","ditto"))))</f>
        <v/>
      </c>
      <c r="G930" s="782" t="str">
        <f>IF($A930="","",IF(NOT($A930=$A929),IFERROR(IF(INDEX('40-15 SCALE LABEL INFO'!J$2:J$65,MATCH($A930,'40-15 SCALE LABEL INFO'!$A$2:$A$65,0))="","",INDEX('40-15 SCALE LABEL INFO'!J$2:J$65,MATCH($A930,'40-15 SCALE LABEL INFO'!$A$2:$A$65,0))),"not found"),IF(G929="not found","not found",IF(G929="","","ditto"))))</f>
        <v/>
      </c>
      <c r="H930" s="775" t="str">
        <f>IF($A930="","",IF(NOT($A930=$A929),IFERROR(IF(INDEX('40-15 SCALE LABEL INFO'!K$2:K$65,MATCH($A930,'40-15 SCALE LABEL INFO'!$A$2:$A$65,0))="","",INDEX('40-15 SCALE LABEL INFO'!K$2:K$65,MATCH($A930,'40-15 SCALE LABEL INFO'!$A$2:$A$65,0))),"not found"),IF(H929="not found","not found",IF(H929="","","ditto"))))</f>
        <v/>
      </c>
    </row>
    <row r="931" spans="1:8" x14ac:dyDescent="0.25">
      <c r="A931" s="770"/>
      <c r="B931" s="770"/>
      <c r="C931" s="770"/>
      <c r="D931" s="770"/>
      <c r="E931" s="778"/>
      <c r="F931" s="781" t="str">
        <f>IF($A931="","",IF(NOT($A931=$A930),IFERROR(IF(INDEX('40-15 SCALE LABEL INFO'!I$2:I$65,MATCH($A931,'40-15 SCALE LABEL INFO'!$A$2:$A$65,0))="","",INDEX('40-15 SCALE LABEL INFO'!I$2:I$65,MATCH($A931,'40-15 SCALE LABEL INFO'!$A$2:$A$65,0))),"not found"),IF(F930="not found","not found",IF(F930="","","ditto"))))</f>
        <v/>
      </c>
      <c r="G931" s="782" t="str">
        <f>IF($A931="","",IF(NOT($A931=$A930),IFERROR(IF(INDEX('40-15 SCALE LABEL INFO'!J$2:J$65,MATCH($A931,'40-15 SCALE LABEL INFO'!$A$2:$A$65,0))="","",INDEX('40-15 SCALE LABEL INFO'!J$2:J$65,MATCH($A931,'40-15 SCALE LABEL INFO'!$A$2:$A$65,0))),"not found"),IF(G930="not found","not found",IF(G930="","","ditto"))))</f>
        <v/>
      </c>
      <c r="H931" s="775" t="str">
        <f>IF($A931="","",IF(NOT($A931=$A930),IFERROR(IF(INDEX('40-15 SCALE LABEL INFO'!K$2:K$65,MATCH($A931,'40-15 SCALE LABEL INFO'!$A$2:$A$65,0))="","",INDEX('40-15 SCALE LABEL INFO'!K$2:K$65,MATCH($A931,'40-15 SCALE LABEL INFO'!$A$2:$A$65,0))),"not found"),IF(H930="not found","not found",IF(H930="","","ditto"))))</f>
        <v/>
      </c>
    </row>
    <row r="932" spans="1:8" x14ac:dyDescent="0.25">
      <c r="A932" s="770"/>
      <c r="B932" s="770"/>
      <c r="C932" s="770"/>
      <c r="D932" s="770"/>
      <c r="E932" s="778"/>
      <c r="F932" s="781" t="str">
        <f>IF($A932="","",IF(NOT($A932=$A931),IFERROR(IF(INDEX('40-15 SCALE LABEL INFO'!I$2:I$65,MATCH($A932,'40-15 SCALE LABEL INFO'!$A$2:$A$65,0))="","",INDEX('40-15 SCALE LABEL INFO'!I$2:I$65,MATCH($A932,'40-15 SCALE LABEL INFO'!$A$2:$A$65,0))),"not found"),IF(F931="not found","not found",IF(F931="","","ditto"))))</f>
        <v/>
      </c>
      <c r="G932" s="782" t="str">
        <f>IF($A932="","",IF(NOT($A932=$A931),IFERROR(IF(INDEX('40-15 SCALE LABEL INFO'!J$2:J$65,MATCH($A932,'40-15 SCALE LABEL INFO'!$A$2:$A$65,0))="","",INDEX('40-15 SCALE LABEL INFO'!J$2:J$65,MATCH($A932,'40-15 SCALE LABEL INFO'!$A$2:$A$65,0))),"not found"),IF(G931="not found","not found",IF(G931="","","ditto"))))</f>
        <v/>
      </c>
      <c r="H932" s="775" t="str">
        <f>IF($A932="","",IF(NOT($A932=$A931),IFERROR(IF(INDEX('40-15 SCALE LABEL INFO'!K$2:K$65,MATCH($A932,'40-15 SCALE LABEL INFO'!$A$2:$A$65,0))="","",INDEX('40-15 SCALE LABEL INFO'!K$2:K$65,MATCH($A932,'40-15 SCALE LABEL INFO'!$A$2:$A$65,0))),"not found"),IF(H931="not found","not found",IF(H931="","","ditto"))))</f>
        <v/>
      </c>
    </row>
    <row r="933" spans="1:8" x14ac:dyDescent="0.25">
      <c r="A933" s="770"/>
      <c r="B933" s="770"/>
      <c r="C933" s="770"/>
      <c r="D933" s="770"/>
      <c r="E933" s="778"/>
      <c r="F933" s="781" t="str">
        <f>IF($A933="","",IF(NOT($A933=$A932),IFERROR(IF(INDEX('40-15 SCALE LABEL INFO'!I$2:I$65,MATCH($A933,'40-15 SCALE LABEL INFO'!$A$2:$A$65,0))="","",INDEX('40-15 SCALE LABEL INFO'!I$2:I$65,MATCH($A933,'40-15 SCALE LABEL INFO'!$A$2:$A$65,0))),"not found"),IF(F932="not found","not found",IF(F932="","","ditto"))))</f>
        <v/>
      </c>
      <c r="G933" s="782" t="str">
        <f>IF($A933="","",IF(NOT($A933=$A932),IFERROR(IF(INDEX('40-15 SCALE LABEL INFO'!J$2:J$65,MATCH($A933,'40-15 SCALE LABEL INFO'!$A$2:$A$65,0))="","",INDEX('40-15 SCALE LABEL INFO'!J$2:J$65,MATCH($A933,'40-15 SCALE LABEL INFO'!$A$2:$A$65,0))),"not found"),IF(G932="not found","not found",IF(G932="","","ditto"))))</f>
        <v/>
      </c>
      <c r="H933" s="775" t="str">
        <f>IF($A933="","",IF(NOT($A933=$A932),IFERROR(IF(INDEX('40-15 SCALE LABEL INFO'!K$2:K$65,MATCH($A933,'40-15 SCALE LABEL INFO'!$A$2:$A$65,0))="","",INDEX('40-15 SCALE LABEL INFO'!K$2:K$65,MATCH($A933,'40-15 SCALE LABEL INFO'!$A$2:$A$65,0))),"not found"),IF(H932="not found","not found",IF(H932="","","ditto"))))</f>
        <v/>
      </c>
    </row>
    <row r="934" spans="1:8" x14ac:dyDescent="0.25">
      <c r="A934" s="770"/>
      <c r="B934" s="770"/>
      <c r="C934" s="770"/>
      <c r="D934" s="770"/>
      <c r="E934" s="778"/>
      <c r="F934" s="781" t="str">
        <f>IF($A934="","",IF(NOT($A934=$A933),IFERROR(IF(INDEX('40-15 SCALE LABEL INFO'!I$2:I$65,MATCH($A934,'40-15 SCALE LABEL INFO'!$A$2:$A$65,0))="","",INDEX('40-15 SCALE LABEL INFO'!I$2:I$65,MATCH($A934,'40-15 SCALE LABEL INFO'!$A$2:$A$65,0))),"not found"),IF(F933="not found","not found",IF(F933="","","ditto"))))</f>
        <v/>
      </c>
      <c r="G934" s="782" t="str">
        <f>IF($A934="","",IF(NOT($A934=$A933),IFERROR(IF(INDEX('40-15 SCALE LABEL INFO'!J$2:J$65,MATCH($A934,'40-15 SCALE LABEL INFO'!$A$2:$A$65,0))="","",INDEX('40-15 SCALE LABEL INFO'!J$2:J$65,MATCH($A934,'40-15 SCALE LABEL INFO'!$A$2:$A$65,0))),"not found"),IF(G933="not found","not found",IF(G933="","","ditto"))))</f>
        <v/>
      </c>
      <c r="H934" s="775" t="str">
        <f>IF($A934="","",IF(NOT($A934=$A933),IFERROR(IF(INDEX('40-15 SCALE LABEL INFO'!K$2:K$65,MATCH($A934,'40-15 SCALE LABEL INFO'!$A$2:$A$65,0))="","",INDEX('40-15 SCALE LABEL INFO'!K$2:K$65,MATCH($A934,'40-15 SCALE LABEL INFO'!$A$2:$A$65,0))),"not found"),IF(H933="not found","not found",IF(H933="","","ditto"))))</f>
        <v/>
      </c>
    </row>
    <row r="935" spans="1:8" x14ac:dyDescent="0.25">
      <c r="A935" s="770"/>
      <c r="B935" s="770"/>
      <c r="C935" s="770"/>
      <c r="D935" s="770"/>
      <c r="E935" s="778"/>
      <c r="F935" s="781" t="str">
        <f>IF($A935="","",IF(NOT($A935=$A934),IFERROR(IF(INDEX('40-15 SCALE LABEL INFO'!I$2:I$65,MATCH($A935,'40-15 SCALE LABEL INFO'!$A$2:$A$65,0))="","",INDEX('40-15 SCALE LABEL INFO'!I$2:I$65,MATCH($A935,'40-15 SCALE LABEL INFO'!$A$2:$A$65,0))),"not found"),IF(F934="not found","not found",IF(F934="","","ditto"))))</f>
        <v/>
      </c>
      <c r="G935" s="782" t="str">
        <f>IF($A935="","",IF(NOT($A935=$A934),IFERROR(IF(INDEX('40-15 SCALE LABEL INFO'!J$2:J$65,MATCH($A935,'40-15 SCALE LABEL INFO'!$A$2:$A$65,0))="","",INDEX('40-15 SCALE LABEL INFO'!J$2:J$65,MATCH($A935,'40-15 SCALE LABEL INFO'!$A$2:$A$65,0))),"not found"),IF(G934="not found","not found",IF(G934="","","ditto"))))</f>
        <v/>
      </c>
      <c r="H935" s="775" t="str">
        <f>IF($A935="","",IF(NOT($A935=$A934),IFERROR(IF(INDEX('40-15 SCALE LABEL INFO'!K$2:K$65,MATCH($A935,'40-15 SCALE LABEL INFO'!$A$2:$A$65,0))="","",INDEX('40-15 SCALE LABEL INFO'!K$2:K$65,MATCH($A935,'40-15 SCALE LABEL INFO'!$A$2:$A$65,0))),"not found"),IF(H934="not found","not found",IF(H934="","","ditto"))))</f>
        <v/>
      </c>
    </row>
    <row r="936" spans="1:8" x14ac:dyDescent="0.25">
      <c r="A936" s="770"/>
      <c r="B936" s="770"/>
      <c r="C936" s="770"/>
      <c r="D936" s="770"/>
      <c r="E936" s="778"/>
      <c r="F936" s="781" t="str">
        <f>IF($A936="","",IF(NOT($A936=$A935),IFERROR(IF(INDEX('40-15 SCALE LABEL INFO'!I$2:I$65,MATCH($A936,'40-15 SCALE LABEL INFO'!$A$2:$A$65,0))="","",INDEX('40-15 SCALE LABEL INFO'!I$2:I$65,MATCH($A936,'40-15 SCALE LABEL INFO'!$A$2:$A$65,0))),"not found"),IF(F935="not found","not found",IF(F935="","","ditto"))))</f>
        <v/>
      </c>
      <c r="G936" s="782" t="str">
        <f>IF($A936="","",IF(NOT($A936=$A935),IFERROR(IF(INDEX('40-15 SCALE LABEL INFO'!J$2:J$65,MATCH($A936,'40-15 SCALE LABEL INFO'!$A$2:$A$65,0))="","",INDEX('40-15 SCALE LABEL INFO'!J$2:J$65,MATCH($A936,'40-15 SCALE LABEL INFO'!$A$2:$A$65,0))),"not found"),IF(G935="not found","not found",IF(G935="","","ditto"))))</f>
        <v/>
      </c>
      <c r="H936" s="775" t="str">
        <f>IF($A936="","",IF(NOT($A936=$A935),IFERROR(IF(INDEX('40-15 SCALE LABEL INFO'!K$2:K$65,MATCH($A936,'40-15 SCALE LABEL INFO'!$A$2:$A$65,0))="","",INDEX('40-15 SCALE LABEL INFO'!K$2:K$65,MATCH($A936,'40-15 SCALE LABEL INFO'!$A$2:$A$65,0))),"not found"),IF(H935="not found","not found",IF(H935="","","ditto"))))</f>
        <v/>
      </c>
    </row>
    <row r="937" spans="1:8" x14ac:dyDescent="0.25">
      <c r="A937" s="770"/>
      <c r="B937" s="770"/>
      <c r="C937" s="770"/>
      <c r="D937" s="770"/>
      <c r="E937" s="778"/>
      <c r="F937" s="781" t="str">
        <f>IF($A937="","",IF(NOT($A937=$A936),IFERROR(IF(INDEX('40-15 SCALE LABEL INFO'!I$2:I$65,MATCH($A937,'40-15 SCALE LABEL INFO'!$A$2:$A$65,0))="","",INDEX('40-15 SCALE LABEL INFO'!I$2:I$65,MATCH($A937,'40-15 SCALE LABEL INFO'!$A$2:$A$65,0))),"not found"),IF(F936="not found","not found",IF(F936="","","ditto"))))</f>
        <v/>
      </c>
      <c r="G937" s="782" t="str">
        <f>IF($A937="","",IF(NOT($A937=$A936),IFERROR(IF(INDEX('40-15 SCALE LABEL INFO'!J$2:J$65,MATCH($A937,'40-15 SCALE LABEL INFO'!$A$2:$A$65,0))="","",INDEX('40-15 SCALE LABEL INFO'!J$2:J$65,MATCH($A937,'40-15 SCALE LABEL INFO'!$A$2:$A$65,0))),"not found"),IF(G936="not found","not found",IF(G936="","","ditto"))))</f>
        <v/>
      </c>
      <c r="H937" s="775" t="str">
        <f>IF($A937="","",IF(NOT($A937=$A936),IFERROR(IF(INDEX('40-15 SCALE LABEL INFO'!K$2:K$65,MATCH($A937,'40-15 SCALE LABEL INFO'!$A$2:$A$65,0))="","",INDEX('40-15 SCALE LABEL INFO'!K$2:K$65,MATCH($A937,'40-15 SCALE LABEL INFO'!$A$2:$A$65,0))),"not found"),IF(H936="not found","not found",IF(H936="","","ditto"))))</f>
        <v/>
      </c>
    </row>
    <row r="938" spans="1:8" x14ac:dyDescent="0.25">
      <c r="A938" s="770"/>
      <c r="B938" s="770"/>
      <c r="C938" s="770"/>
      <c r="D938" s="770"/>
      <c r="E938" s="778"/>
      <c r="F938" s="781" t="str">
        <f>IF($A938="","",IF(NOT($A938=$A937),IFERROR(IF(INDEX('40-15 SCALE LABEL INFO'!I$2:I$65,MATCH($A938,'40-15 SCALE LABEL INFO'!$A$2:$A$65,0))="","",INDEX('40-15 SCALE LABEL INFO'!I$2:I$65,MATCH($A938,'40-15 SCALE LABEL INFO'!$A$2:$A$65,0))),"not found"),IF(F937="not found","not found",IF(F937="","","ditto"))))</f>
        <v/>
      </c>
      <c r="G938" s="782" t="str">
        <f>IF($A938="","",IF(NOT($A938=$A937),IFERROR(IF(INDEX('40-15 SCALE LABEL INFO'!J$2:J$65,MATCH($A938,'40-15 SCALE LABEL INFO'!$A$2:$A$65,0))="","",INDEX('40-15 SCALE LABEL INFO'!J$2:J$65,MATCH($A938,'40-15 SCALE LABEL INFO'!$A$2:$A$65,0))),"not found"),IF(G937="not found","not found",IF(G937="","","ditto"))))</f>
        <v/>
      </c>
      <c r="H938" s="775" t="str">
        <f>IF($A938="","",IF(NOT($A938=$A937),IFERROR(IF(INDEX('40-15 SCALE LABEL INFO'!K$2:K$65,MATCH($A938,'40-15 SCALE LABEL INFO'!$A$2:$A$65,0))="","",INDEX('40-15 SCALE LABEL INFO'!K$2:K$65,MATCH($A938,'40-15 SCALE LABEL INFO'!$A$2:$A$65,0))),"not found"),IF(H937="not found","not found",IF(H937="","","ditto"))))</f>
        <v/>
      </c>
    </row>
    <row r="939" spans="1:8" x14ac:dyDescent="0.25">
      <c r="A939" s="770"/>
      <c r="B939" s="770"/>
      <c r="C939" s="770"/>
      <c r="D939" s="770"/>
      <c r="E939" s="778"/>
      <c r="F939" s="781" t="str">
        <f>IF($A939="","",IF(NOT($A939=$A938),IFERROR(IF(INDEX('40-15 SCALE LABEL INFO'!I$2:I$65,MATCH($A939,'40-15 SCALE LABEL INFO'!$A$2:$A$65,0))="","",INDEX('40-15 SCALE LABEL INFO'!I$2:I$65,MATCH($A939,'40-15 SCALE LABEL INFO'!$A$2:$A$65,0))),"not found"),IF(F938="not found","not found",IF(F938="","","ditto"))))</f>
        <v/>
      </c>
      <c r="G939" s="782" t="str">
        <f>IF($A939="","",IF(NOT($A939=$A938),IFERROR(IF(INDEX('40-15 SCALE LABEL INFO'!J$2:J$65,MATCH($A939,'40-15 SCALE LABEL INFO'!$A$2:$A$65,0))="","",INDEX('40-15 SCALE LABEL INFO'!J$2:J$65,MATCH($A939,'40-15 SCALE LABEL INFO'!$A$2:$A$65,0))),"not found"),IF(G938="not found","not found",IF(G938="","","ditto"))))</f>
        <v/>
      </c>
      <c r="H939" s="775" t="str">
        <f>IF($A939="","",IF(NOT($A939=$A938),IFERROR(IF(INDEX('40-15 SCALE LABEL INFO'!K$2:K$65,MATCH($A939,'40-15 SCALE LABEL INFO'!$A$2:$A$65,0))="","",INDEX('40-15 SCALE LABEL INFO'!K$2:K$65,MATCH($A939,'40-15 SCALE LABEL INFO'!$A$2:$A$65,0))),"not found"),IF(H938="not found","not found",IF(H938="","","ditto"))))</f>
        <v/>
      </c>
    </row>
    <row r="940" spans="1:8" x14ac:dyDescent="0.25">
      <c r="A940" s="770"/>
      <c r="B940" s="770"/>
      <c r="C940" s="770"/>
      <c r="D940" s="770"/>
      <c r="E940" s="778"/>
      <c r="F940" s="781" t="str">
        <f>IF($A940="","",IF(NOT($A940=$A939),IFERROR(IF(INDEX('40-15 SCALE LABEL INFO'!I$2:I$65,MATCH($A940,'40-15 SCALE LABEL INFO'!$A$2:$A$65,0))="","",INDEX('40-15 SCALE LABEL INFO'!I$2:I$65,MATCH($A940,'40-15 SCALE LABEL INFO'!$A$2:$A$65,0))),"not found"),IF(F939="not found","not found",IF(F939="","","ditto"))))</f>
        <v/>
      </c>
      <c r="G940" s="782" t="str">
        <f>IF($A940="","",IF(NOT($A940=$A939),IFERROR(IF(INDEX('40-15 SCALE LABEL INFO'!J$2:J$65,MATCH($A940,'40-15 SCALE LABEL INFO'!$A$2:$A$65,0))="","",INDEX('40-15 SCALE LABEL INFO'!J$2:J$65,MATCH($A940,'40-15 SCALE LABEL INFO'!$A$2:$A$65,0))),"not found"),IF(G939="not found","not found",IF(G939="","","ditto"))))</f>
        <v/>
      </c>
      <c r="H940" s="775" t="str">
        <f>IF($A940="","",IF(NOT($A940=$A939),IFERROR(IF(INDEX('40-15 SCALE LABEL INFO'!K$2:K$65,MATCH($A940,'40-15 SCALE LABEL INFO'!$A$2:$A$65,0))="","",INDEX('40-15 SCALE LABEL INFO'!K$2:K$65,MATCH($A940,'40-15 SCALE LABEL INFO'!$A$2:$A$65,0))),"not found"),IF(H939="not found","not found",IF(H939="","","ditto"))))</f>
        <v/>
      </c>
    </row>
    <row r="941" spans="1:8" x14ac:dyDescent="0.25">
      <c r="A941" s="770"/>
      <c r="B941" s="770"/>
      <c r="C941" s="770"/>
      <c r="D941" s="770"/>
      <c r="E941" s="778"/>
      <c r="F941" s="781" t="str">
        <f>IF($A941="","",IF(NOT($A941=$A940),IFERROR(IF(INDEX('40-15 SCALE LABEL INFO'!I$2:I$65,MATCH($A941,'40-15 SCALE LABEL INFO'!$A$2:$A$65,0))="","",INDEX('40-15 SCALE LABEL INFO'!I$2:I$65,MATCH($A941,'40-15 SCALE LABEL INFO'!$A$2:$A$65,0))),"not found"),IF(F940="not found","not found",IF(F940="","","ditto"))))</f>
        <v/>
      </c>
      <c r="G941" s="782" t="str">
        <f>IF($A941="","",IF(NOT($A941=$A940),IFERROR(IF(INDEX('40-15 SCALE LABEL INFO'!J$2:J$65,MATCH($A941,'40-15 SCALE LABEL INFO'!$A$2:$A$65,0))="","",INDEX('40-15 SCALE LABEL INFO'!J$2:J$65,MATCH($A941,'40-15 SCALE LABEL INFO'!$A$2:$A$65,0))),"not found"),IF(G940="not found","not found",IF(G940="","","ditto"))))</f>
        <v/>
      </c>
      <c r="H941" s="775" t="str">
        <f>IF($A941="","",IF(NOT($A941=$A940),IFERROR(IF(INDEX('40-15 SCALE LABEL INFO'!K$2:K$65,MATCH($A941,'40-15 SCALE LABEL INFO'!$A$2:$A$65,0))="","",INDEX('40-15 SCALE LABEL INFO'!K$2:K$65,MATCH($A941,'40-15 SCALE LABEL INFO'!$A$2:$A$65,0))),"not found"),IF(H940="not found","not found",IF(H940="","","ditto"))))</f>
        <v/>
      </c>
    </row>
    <row r="942" spans="1:8" x14ac:dyDescent="0.25">
      <c r="A942" s="770"/>
      <c r="B942" s="770"/>
      <c r="C942" s="770"/>
      <c r="D942" s="770"/>
      <c r="E942" s="778"/>
      <c r="F942" s="781" t="str">
        <f>IF($A942="","",IF(NOT($A942=$A941),IFERROR(IF(INDEX('40-15 SCALE LABEL INFO'!I$2:I$65,MATCH($A942,'40-15 SCALE LABEL INFO'!$A$2:$A$65,0))="","",INDEX('40-15 SCALE LABEL INFO'!I$2:I$65,MATCH($A942,'40-15 SCALE LABEL INFO'!$A$2:$A$65,0))),"not found"),IF(F941="not found","not found",IF(F941="","","ditto"))))</f>
        <v/>
      </c>
      <c r="G942" s="782" t="str">
        <f>IF($A942="","",IF(NOT($A942=$A941),IFERROR(IF(INDEX('40-15 SCALE LABEL INFO'!J$2:J$65,MATCH($A942,'40-15 SCALE LABEL INFO'!$A$2:$A$65,0))="","",INDEX('40-15 SCALE LABEL INFO'!J$2:J$65,MATCH($A942,'40-15 SCALE LABEL INFO'!$A$2:$A$65,0))),"not found"),IF(G941="not found","not found",IF(G941="","","ditto"))))</f>
        <v/>
      </c>
      <c r="H942" s="775" t="str">
        <f>IF($A942="","",IF(NOT($A942=$A941),IFERROR(IF(INDEX('40-15 SCALE LABEL INFO'!K$2:K$65,MATCH($A942,'40-15 SCALE LABEL INFO'!$A$2:$A$65,0))="","",INDEX('40-15 SCALE LABEL INFO'!K$2:K$65,MATCH($A942,'40-15 SCALE LABEL INFO'!$A$2:$A$65,0))),"not found"),IF(H941="not found","not found",IF(H941="","","ditto"))))</f>
        <v/>
      </c>
    </row>
    <row r="943" spans="1:8" x14ac:dyDescent="0.25">
      <c r="A943" s="770"/>
      <c r="B943" s="770"/>
      <c r="C943" s="770"/>
      <c r="D943" s="770"/>
      <c r="E943" s="778"/>
      <c r="F943" s="781" t="str">
        <f>IF($A943="","",IF(NOT($A943=$A942),IFERROR(IF(INDEX('40-15 SCALE LABEL INFO'!I$2:I$65,MATCH($A943,'40-15 SCALE LABEL INFO'!$A$2:$A$65,0))="","",INDEX('40-15 SCALE LABEL INFO'!I$2:I$65,MATCH($A943,'40-15 SCALE LABEL INFO'!$A$2:$A$65,0))),"not found"),IF(F942="not found","not found",IF(F942="","","ditto"))))</f>
        <v/>
      </c>
      <c r="G943" s="782" t="str">
        <f>IF($A943="","",IF(NOT($A943=$A942),IFERROR(IF(INDEX('40-15 SCALE LABEL INFO'!J$2:J$65,MATCH($A943,'40-15 SCALE LABEL INFO'!$A$2:$A$65,0))="","",INDEX('40-15 SCALE LABEL INFO'!J$2:J$65,MATCH($A943,'40-15 SCALE LABEL INFO'!$A$2:$A$65,0))),"not found"),IF(G942="not found","not found",IF(G942="","","ditto"))))</f>
        <v/>
      </c>
      <c r="H943" s="775" t="str">
        <f>IF($A943="","",IF(NOT($A943=$A942),IFERROR(IF(INDEX('40-15 SCALE LABEL INFO'!K$2:K$65,MATCH($A943,'40-15 SCALE LABEL INFO'!$A$2:$A$65,0))="","",INDEX('40-15 SCALE LABEL INFO'!K$2:K$65,MATCH($A943,'40-15 SCALE LABEL INFO'!$A$2:$A$65,0))),"not found"),IF(H942="not found","not found",IF(H942="","","ditto"))))</f>
        <v/>
      </c>
    </row>
    <row r="944" spans="1:8" x14ac:dyDescent="0.25">
      <c r="A944" s="770"/>
      <c r="B944" s="770"/>
      <c r="C944" s="770"/>
      <c r="D944" s="770"/>
      <c r="E944" s="778"/>
      <c r="F944" s="781" t="str">
        <f>IF($A944="","",IF(NOT($A944=$A943),IFERROR(IF(INDEX('40-15 SCALE LABEL INFO'!I$2:I$65,MATCH($A944,'40-15 SCALE LABEL INFO'!$A$2:$A$65,0))="","",INDEX('40-15 SCALE LABEL INFO'!I$2:I$65,MATCH($A944,'40-15 SCALE LABEL INFO'!$A$2:$A$65,0))),"not found"),IF(F943="not found","not found",IF(F943="","","ditto"))))</f>
        <v/>
      </c>
      <c r="G944" s="782" t="str">
        <f>IF($A944="","",IF(NOT($A944=$A943),IFERROR(IF(INDEX('40-15 SCALE LABEL INFO'!J$2:J$65,MATCH($A944,'40-15 SCALE LABEL INFO'!$A$2:$A$65,0))="","",INDEX('40-15 SCALE LABEL INFO'!J$2:J$65,MATCH($A944,'40-15 SCALE LABEL INFO'!$A$2:$A$65,0))),"not found"),IF(G943="not found","not found",IF(G943="","","ditto"))))</f>
        <v/>
      </c>
      <c r="H944" s="775" t="str">
        <f>IF($A944="","",IF(NOT($A944=$A943),IFERROR(IF(INDEX('40-15 SCALE LABEL INFO'!K$2:K$65,MATCH($A944,'40-15 SCALE LABEL INFO'!$A$2:$A$65,0))="","",INDEX('40-15 SCALE LABEL INFO'!K$2:K$65,MATCH($A944,'40-15 SCALE LABEL INFO'!$A$2:$A$65,0))),"not found"),IF(H943="not found","not found",IF(H943="","","ditto"))))</f>
        <v/>
      </c>
    </row>
    <row r="945" spans="1:8" x14ac:dyDescent="0.25">
      <c r="A945" s="770"/>
      <c r="B945" s="770"/>
      <c r="C945" s="770"/>
      <c r="D945" s="770"/>
      <c r="E945" s="778"/>
      <c r="F945" s="781" t="str">
        <f>IF($A945="","",IF(NOT($A945=$A944),IFERROR(IF(INDEX('40-15 SCALE LABEL INFO'!I$2:I$65,MATCH($A945,'40-15 SCALE LABEL INFO'!$A$2:$A$65,0))="","",INDEX('40-15 SCALE LABEL INFO'!I$2:I$65,MATCH($A945,'40-15 SCALE LABEL INFO'!$A$2:$A$65,0))),"not found"),IF(F944="not found","not found",IF(F944="","","ditto"))))</f>
        <v/>
      </c>
      <c r="G945" s="782" t="str">
        <f>IF($A945="","",IF(NOT($A945=$A944),IFERROR(IF(INDEX('40-15 SCALE LABEL INFO'!J$2:J$65,MATCH($A945,'40-15 SCALE LABEL INFO'!$A$2:$A$65,0))="","",INDEX('40-15 SCALE LABEL INFO'!J$2:J$65,MATCH($A945,'40-15 SCALE LABEL INFO'!$A$2:$A$65,0))),"not found"),IF(G944="not found","not found",IF(G944="","","ditto"))))</f>
        <v/>
      </c>
      <c r="H945" s="775" t="str">
        <f>IF($A945="","",IF(NOT($A945=$A944),IFERROR(IF(INDEX('40-15 SCALE LABEL INFO'!K$2:K$65,MATCH($A945,'40-15 SCALE LABEL INFO'!$A$2:$A$65,0))="","",INDEX('40-15 SCALE LABEL INFO'!K$2:K$65,MATCH($A945,'40-15 SCALE LABEL INFO'!$A$2:$A$65,0))),"not found"),IF(H944="not found","not found",IF(H944="","","ditto"))))</f>
        <v/>
      </c>
    </row>
    <row r="946" spans="1:8" x14ac:dyDescent="0.25">
      <c r="A946" s="770"/>
      <c r="B946" s="770"/>
      <c r="C946" s="770"/>
      <c r="D946" s="770"/>
      <c r="E946" s="778"/>
      <c r="F946" s="781" t="str">
        <f>IF($A946="","",IF(NOT($A946=$A945),IFERROR(IF(INDEX('40-15 SCALE LABEL INFO'!I$2:I$65,MATCH($A946,'40-15 SCALE LABEL INFO'!$A$2:$A$65,0))="","",INDEX('40-15 SCALE LABEL INFO'!I$2:I$65,MATCH($A946,'40-15 SCALE LABEL INFO'!$A$2:$A$65,0))),"not found"),IF(F945="not found","not found",IF(F945="","","ditto"))))</f>
        <v/>
      </c>
      <c r="G946" s="782" t="str">
        <f>IF($A946="","",IF(NOT($A946=$A945),IFERROR(IF(INDEX('40-15 SCALE LABEL INFO'!J$2:J$65,MATCH($A946,'40-15 SCALE LABEL INFO'!$A$2:$A$65,0))="","",INDEX('40-15 SCALE LABEL INFO'!J$2:J$65,MATCH($A946,'40-15 SCALE LABEL INFO'!$A$2:$A$65,0))),"not found"),IF(G945="not found","not found",IF(G945="","","ditto"))))</f>
        <v/>
      </c>
      <c r="H946" s="775" t="str">
        <f>IF($A946="","",IF(NOT($A946=$A945),IFERROR(IF(INDEX('40-15 SCALE LABEL INFO'!K$2:K$65,MATCH($A946,'40-15 SCALE LABEL INFO'!$A$2:$A$65,0))="","",INDEX('40-15 SCALE LABEL INFO'!K$2:K$65,MATCH($A946,'40-15 SCALE LABEL INFO'!$A$2:$A$65,0))),"not found"),IF(H945="not found","not found",IF(H945="","","ditto"))))</f>
        <v/>
      </c>
    </row>
    <row r="947" spans="1:8" x14ac:dyDescent="0.25">
      <c r="A947" s="770"/>
      <c r="B947" s="770"/>
      <c r="C947" s="770"/>
      <c r="D947" s="770"/>
      <c r="E947" s="778"/>
      <c r="F947" s="781" t="str">
        <f>IF($A947="","",IF(NOT($A947=$A946),IFERROR(IF(INDEX('40-15 SCALE LABEL INFO'!I$2:I$65,MATCH($A947,'40-15 SCALE LABEL INFO'!$A$2:$A$65,0))="","",INDEX('40-15 SCALE LABEL INFO'!I$2:I$65,MATCH($A947,'40-15 SCALE LABEL INFO'!$A$2:$A$65,0))),"not found"),IF(F946="not found","not found",IF(F946="","","ditto"))))</f>
        <v/>
      </c>
      <c r="G947" s="782" t="str">
        <f>IF($A947="","",IF(NOT($A947=$A946),IFERROR(IF(INDEX('40-15 SCALE LABEL INFO'!J$2:J$65,MATCH($A947,'40-15 SCALE LABEL INFO'!$A$2:$A$65,0))="","",INDEX('40-15 SCALE LABEL INFO'!J$2:J$65,MATCH($A947,'40-15 SCALE LABEL INFO'!$A$2:$A$65,0))),"not found"),IF(G946="not found","not found",IF(G946="","","ditto"))))</f>
        <v/>
      </c>
      <c r="H947" s="775" t="str">
        <f>IF($A947="","",IF(NOT($A947=$A946),IFERROR(IF(INDEX('40-15 SCALE LABEL INFO'!K$2:K$65,MATCH($A947,'40-15 SCALE LABEL INFO'!$A$2:$A$65,0))="","",INDEX('40-15 SCALE LABEL INFO'!K$2:K$65,MATCH($A947,'40-15 SCALE LABEL INFO'!$A$2:$A$65,0))),"not found"),IF(H946="not found","not found",IF(H946="","","ditto"))))</f>
        <v/>
      </c>
    </row>
    <row r="948" spans="1:8" x14ac:dyDescent="0.25">
      <c r="A948" s="770"/>
      <c r="B948" s="770"/>
      <c r="C948" s="770"/>
      <c r="D948" s="770"/>
      <c r="E948" s="778"/>
      <c r="F948" s="781" t="str">
        <f>IF($A948="","",IF(NOT($A948=$A947),IFERROR(IF(INDEX('40-15 SCALE LABEL INFO'!I$2:I$65,MATCH($A948,'40-15 SCALE LABEL INFO'!$A$2:$A$65,0))="","",INDEX('40-15 SCALE LABEL INFO'!I$2:I$65,MATCH($A948,'40-15 SCALE LABEL INFO'!$A$2:$A$65,0))),"not found"),IF(F947="not found","not found",IF(F947="","","ditto"))))</f>
        <v/>
      </c>
      <c r="G948" s="782" t="str">
        <f>IF($A948="","",IF(NOT($A948=$A947),IFERROR(IF(INDEX('40-15 SCALE LABEL INFO'!J$2:J$65,MATCH($A948,'40-15 SCALE LABEL INFO'!$A$2:$A$65,0))="","",INDEX('40-15 SCALE LABEL INFO'!J$2:J$65,MATCH($A948,'40-15 SCALE LABEL INFO'!$A$2:$A$65,0))),"not found"),IF(G947="not found","not found",IF(G947="","","ditto"))))</f>
        <v/>
      </c>
      <c r="H948" s="775" t="str">
        <f>IF($A948="","",IF(NOT($A948=$A947),IFERROR(IF(INDEX('40-15 SCALE LABEL INFO'!K$2:K$65,MATCH($A948,'40-15 SCALE LABEL INFO'!$A$2:$A$65,0))="","",INDEX('40-15 SCALE LABEL INFO'!K$2:K$65,MATCH($A948,'40-15 SCALE LABEL INFO'!$A$2:$A$65,0))),"not found"),IF(H947="not found","not found",IF(H947="","","ditto"))))</f>
        <v/>
      </c>
    </row>
    <row r="949" spans="1:8" x14ac:dyDescent="0.25">
      <c r="A949" s="770"/>
      <c r="B949" s="770"/>
      <c r="C949" s="770"/>
      <c r="D949" s="770"/>
      <c r="E949" s="778"/>
      <c r="F949" s="781" t="str">
        <f>IF($A949="","",IF(NOT($A949=$A948),IFERROR(IF(INDEX('40-15 SCALE LABEL INFO'!I$2:I$65,MATCH($A949,'40-15 SCALE LABEL INFO'!$A$2:$A$65,0))="","",INDEX('40-15 SCALE LABEL INFO'!I$2:I$65,MATCH($A949,'40-15 SCALE LABEL INFO'!$A$2:$A$65,0))),"not found"),IF(F948="not found","not found",IF(F948="","","ditto"))))</f>
        <v/>
      </c>
      <c r="G949" s="782" t="str">
        <f>IF($A949="","",IF(NOT($A949=$A948),IFERROR(IF(INDEX('40-15 SCALE LABEL INFO'!J$2:J$65,MATCH($A949,'40-15 SCALE LABEL INFO'!$A$2:$A$65,0))="","",INDEX('40-15 SCALE LABEL INFO'!J$2:J$65,MATCH($A949,'40-15 SCALE LABEL INFO'!$A$2:$A$65,0))),"not found"),IF(G948="not found","not found",IF(G948="","","ditto"))))</f>
        <v/>
      </c>
      <c r="H949" s="775" t="str">
        <f>IF($A949="","",IF(NOT($A949=$A948),IFERROR(IF(INDEX('40-15 SCALE LABEL INFO'!K$2:K$65,MATCH($A949,'40-15 SCALE LABEL INFO'!$A$2:$A$65,0))="","",INDEX('40-15 SCALE LABEL INFO'!K$2:K$65,MATCH($A949,'40-15 SCALE LABEL INFO'!$A$2:$A$65,0))),"not found"),IF(H948="not found","not found",IF(H948="","","ditto"))))</f>
        <v/>
      </c>
    </row>
    <row r="950" spans="1:8" x14ac:dyDescent="0.25">
      <c r="A950" s="770"/>
      <c r="B950" s="770"/>
      <c r="C950" s="770"/>
      <c r="D950" s="770"/>
      <c r="E950" s="778"/>
      <c r="F950" s="781" t="str">
        <f>IF($A950="","",IF(NOT($A950=$A949),IFERROR(IF(INDEX('40-15 SCALE LABEL INFO'!I$2:I$65,MATCH($A950,'40-15 SCALE LABEL INFO'!$A$2:$A$65,0))="","",INDEX('40-15 SCALE LABEL INFO'!I$2:I$65,MATCH($A950,'40-15 SCALE LABEL INFO'!$A$2:$A$65,0))),"not found"),IF(F949="not found","not found",IF(F949="","","ditto"))))</f>
        <v/>
      </c>
      <c r="G950" s="782" t="str">
        <f>IF($A950="","",IF(NOT($A950=$A949),IFERROR(IF(INDEX('40-15 SCALE LABEL INFO'!J$2:J$65,MATCH($A950,'40-15 SCALE LABEL INFO'!$A$2:$A$65,0))="","",INDEX('40-15 SCALE LABEL INFO'!J$2:J$65,MATCH($A950,'40-15 SCALE LABEL INFO'!$A$2:$A$65,0))),"not found"),IF(G949="not found","not found",IF(G949="","","ditto"))))</f>
        <v/>
      </c>
      <c r="H950" s="775" t="str">
        <f>IF($A950="","",IF(NOT($A950=$A949),IFERROR(IF(INDEX('40-15 SCALE LABEL INFO'!K$2:K$65,MATCH($A950,'40-15 SCALE LABEL INFO'!$A$2:$A$65,0))="","",INDEX('40-15 SCALE LABEL INFO'!K$2:K$65,MATCH($A950,'40-15 SCALE LABEL INFO'!$A$2:$A$65,0))),"not found"),IF(H949="not found","not found",IF(H949="","","ditto"))))</f>
        <v/>
      </c>
    </row>
    <row r="951" spans="1:8" x14ac:dyDescent="0.25">
      <c r="A951" s="770"/>
      <c r="B951" s="770"/>
      <c r="C951" s="770"/>
      <c r="D951" s="770"/>
      <c r="E951" s="778"/>
      <c r="F951" s="781" t="str">
        <f>IF($A951="","",IF(NOT($A951=$A950),IFERROR(IF(INDEX('40-15 SCALE LABEL INFO'!I$2:I$65,MATCH($A951,'40-15 SCALE LABEL INFO'!$A$2:$A$65,0))="","",INDEX('40-15 SCALE LABEL INFO'!I$2:I$65,MATCH($A951,'40-15 SCALE LABEL INFO'!$A$2:$A$65,0))),"not found"),IF(F950="not found","not found",IF(F950="","","ditto"))))</f>
        <v/>
      </c>
      <c r="G951" s="782" t="str">
        <f>IF($A951="","",IF(NOT($A951=$A950),IFERROR(IF(INDEX('40-15 SCALE LABEL INFO'!J$2:J$65,MATCH($A951,'40-15 SCALE LABEL INFO'!$A$2:$A$65,0))="","",INDEX('40-15 SCALE LABEL INFO'!J$2:J$65,MATCH($A951,'40-15 SCALE LABEL INFO'!$A$2:$A$65,0))),"not found"),IF(G950="not found","not found",IF(G950="","","ditto"))))</f>
        <v/>
      </c>
      <c r="H951" s="775" t="str">
        <f>IF($A951="","",IF(NOT($A951=$A950),IFERROR(IF(INDEX('40-15 SCALE LABEL INFO'!K$2:K$65,MATCH($A951,'40-15 SCALE LABEL INFO'!$A$2:$A$65,0))="","",INDEX('40-15 SCALE LABEL INFO'!K$2:K$65,MATCH($A951,'40-15 SCALE LABEL INFO'!$A$2:$A$65,0))),"not found"),IF(H950="not found","not found",IF(H950="","","ditto"))))</f>
        <v/>
      </c>
    </row>
    <row r="952" spans="1:8" x14ac:dyDescent="0.25">
      <c r="A952" s="770"/>
      <c r="B952" s="770"/>
      <c r="C952" s="770"/>
      <c r="D952" s="770"/>
      <c r="E952" s="778"/>
      <c r="F952" s="781" t="str">
        <f>IF($A952="","",IF(NOT($A952=$A951),IFERROR(IF(INDEX('40-15 SCALE LABEL INFO'!I$2:I$65,MATCH($A952,'40-15 SCALE LABEL INFO'!$A$2:$A$65,0))="","",INDEX('40-15 SCALE LABEL INFO'!I$2:I$65,MATCH($A952,'40-15 SCALE LABEL INFO'!$A$2:$A$65,0))),"not found"),IF(F951="not found","not found",IF(F951="","","ditto"))))</f>
        <v/>
      </c>
      <c r="G952" s="782" t="str">
        <f>IF($A952="","",IF(NOT($A952=$A951),IFERROR(IF(INDEX('40-15 SCALE LABEL INFO'!J$2:J$65,MATCH($A952,'40-15 SCALE LABEL INFO'!$A$2:$A$65,0))="","",INDEX('40-15 SCALE LABEL INFO'!J$2:J$65,MATCH($A952,'40-15 SCALE LABEL INFO'!$A$2:$A$65,0))),"not found"),IF(G951="not found","not found",IF(G951="","","ditto"))))</f>
        <v/>
      </c>
      <c r="H952" s="775" t="str">
        <f>IF($A952="","",IF(NOT($A952=$A951),IFERROR(IF(INDEX('40-15 SCALE LABEL INFO'!K$2:K$65,MATCH($A952,'40-15 SCALE LABEL INFO'!$A$2:$A$65,0))="","",INDEX('40-15 SCALE LABEL INFO'!K$2:K$65,MATCH($A952,'40-15 SCALE LABEL INFO'!$A$2:$A$65,0))),"not found"),IF(H951="not found","not found",IF(H951="","","ditto"))))</f>
        <v/>
      </c>
    </row>
    <row r="953" spans="1:8" x14ac:dyDescent="0.25">
      <c r="A953" s="770"/>
      <c r="B953" s="770"/>
      <c r="C953" s="770"/>
      <c r="D953" s="770"/>
      <c r="E953" s="778"/>
      <c r="F953" s="781" t="str">
        <f>IF($A953="","",IF(NOT($A953=$A952),IFERROR(IF(INDEX('40-15 SCALE LABEL INFO'!I$2:I$65,MATCH($A953,'40-15 SCALE LABEL INFO'!$A$2:$A$65,0))="","",INDEX('40-15 SCALE LABEL INFO'!I$2:I$65,MATCH($A953,'40-15 SCALE LABEL INFO'!$A$2:$A$65,0))),"not found"),IF(F952="not found","not found",IF(F952="","","ditto"))))</f>
        <v/>
      </c>
      <c r="G953" s="782" t="str">
        <f>IF($A953="","",IF(NOT($A953=$A952),IFERROR(IF(INDEX('40-15 SCALE LABEL INFO'!J$2:J$65,MATCH($A953,'40-15 SCALE LABEL INFO'!$A$2:$A$65,0))="","",INDEX('40-15 SCALE LABEL INFO'!J$2:J$65,MATCH($A953,'40-15 SCALE LABEL INFO'!$A$2:$A$65,0))),"not found"),IF(G952="not found","not found",IF(G952="","","ditto"))))</f>
        <v/>
      </c>
      <c r="H953" s="775" t="str">
        <f>IF($A953="","",IF(NOT($A953=$A952),IFERROR(IF(INDEX('40-15 SCALE LABEL INFO'!K$2:K$65,MATCH($A953,'40-15 SCALE LABEL INFO'!$A$2:$A$65,0))="","",INDEX('40-15 SCALE LABEL INFO'!K$2:K$65,MATCH($A953,'40-15 SCALE LABEL INFO'!$A$2:$A$65,0))),"not found"),IF(H952="not found","not found",IF(H952="","","ditto"))))</f>
        <v/>
      </c>
    </row>
    <row r="954" spans="1:8" x14ac:dyDescent="0.25">
      <c r="A954" s="770"/>
      <c r="B954" s="770"/>
      <c r="C954" s="770"/>
      <c r="D954" s="770"/>
      <c r="E954" s="778"/>
      <c r="F954" s="781" t="str">
        <f>IF($A954="","",IF(NOT($A954=$A953),IFERROR(IF(INDEX('40-15 SCALE LABEL INFO'!I$2:I$65,MATCH($A954,'40-15 SCALE LABEL INFO'!$A$2:$A$65,0))="","",INDEX('40-15 SCALE LABEL INFO'!I$2:I$65,MATCH($A954,'40-15 SCALE LABEL INFO'!$A$2:$A$65,0))),"not found"),IF(F953="not found","not found",IF(F953="","","ditto"))))</f>
        <v/>
      </c>
      <c r="G954" s="782" t="str">
        <f>IF($A954="","",IF(NOT($A954=$A953),IFERROR(IF(INDEX('40-15 SCALE LABEL INFO'!J$2:J$65,MATCH($A954,'40-15 SCALE LABEL INFO'!$A$2:$A$65,0))="","",INDEX('40-15 SCALE LABEL INFO'!J$2:J$65,MATCH($A954,'40-15 SCALE LABEL INFO'!$A$2:$A$65,0))),"not found"),IF(G953="not found","not found",IF(G953="","","ditto"))))</f>
        <v/>
      </c>
      <c r="H954" s="775" t="str">
        <f>IF($A954="","",IF(NOT($A954=$A953),IFERROR(IF(INDEX('40-15 SCALE LABEL INFO'!K$2:K$65,MATCH($A954,'40-15 SCALE LABEL INFO'!$A$2:$A$65,0))="","",INDEX('40-15 SCALE LABEL INFO'!K$2:K$65,MATCH($A954,'40-15 SCALE LABEL INFO'!$A$2:$A$65,0))),"not found"),IF(H953="not found","not found",IF(H953="","","ditto"))))</f>
        <v/>
      </c>
    </row>
    <row r="955" spans="1:8" x14ac:dyDescent="0.25">
      <c r="A955" s="770"/>
      <c r="B955" s="770"/>
      <c r="C955" s="770"/>
      <c r="D955" s="770"/>
      <c r="E955" s="778"/>
      <c r="F955" s="781" t="str">
        <f>IF($A955="","",IF(NOT($A955=$A954),IFERROR(IF(INDEX('40-15 SCALE LABEL INFO'!I$2:I$65,MATCH($A955,'40-15 SCALE LABEL INFO'!$A$2:$A$65,0))="","",INDEX('40-15 SCALE LABEL INFO'!I$2:I$65,MATCH($A955,'40-15 SCALE LABEL INFO'!$A$2:$A$65,0))),"not found"),IF(F954="not found","not found",IF(F954="","","ditto"))))</f>
        <v/>
      </c>
      <c r="G955" s="782" t="str">
        <f>IF($A955="","",IF(NOT($A955=$A954),IFERROR(IF(INDEX('40-15 SCALE LABEL INFO'!J$2:J$65,MATCH($A955,'40-15 SCALE LABEL INFO'!$A$2:$A$65,0))="","",INDEX('40-15 SCALE LABEL INFO'!J$2:J$65,MATCH($A955,'40-15 SCALE LABEL INFO'!$A$2:$A$65,0))),"not found"),IF(G954="not found","not found",IF(G954="","","ditto"))))</f>
        <v/>
      </c>
      <c r="H955" s="775" t="str">
        <f>IF($A955="","",IF(NOT($A955=$A954),IFERROR(IF(INDEX('40-15 SCALE LABEL INFO'!K$2:K$65,MATCH($A955,'40-15 SCALE LABEL INFO'!$A$2:$A$65,0))="","",INDEX('40-15 SCALE LABEL INFO'!K$2:K$65,MATCH($A955,'40-15 SCALE LABEL INFO'!$A$2:$A$65,0))),"not found"),IF(H954="not found","not found",IF(H954="","","ditto"))))</f>
        <v/>
      </c>
    </row>
    <row r="956" spans="1:8" x14ac:dyDescent="0.25">
      <c r="A956" s="770"/>
      <c r="B956" s="770"/>
      <c r="C956" s="770"/>
      <c r="D956" s="770"/>
      <c r="E956" s="778"/>
      <c r="F956" s="781" t="str">
        <f>IF($A956="","",IF(NOT($A956=$A955),IFERROR(IF(INDEX('40-15 SCALE LABEL INFO'!I$2:I$65,MATCH($A956,'40-15 SCALE LABEL INFO'!$A$2:$A$65,0))="","",INDEX('40-15 SCALE LABEL INFO'!I$2:I$65,MATCH($A956,'40-15 SCALE LABEL INFO'!$A$2:$A$65,0))),"not found"),IF(F955="not found","not found",IF(F955="","","ditto"))))</f>
        <v/>
      </c>
      <c r="G956" s="782" t="str">
        <f>IF($A956="","",IF(NOT($A956=$A955),IFERROR(IF(INDEX('40-15 SCALE LABEL INFO'!J$2:J$65,MATCH($A956,'40-15 SCALE LABEL INFO'!$A$2:$A$65,0))="","",INDEX('40-15 SCALE LABEL INFO'!J$2:J$65,MATCH($A956,'40-15 SCALE LABEL INFO'!$A$2:$A$65,0))),"not found"),IF(G955="not found","not found",IF(G955="","","ditto"))))</f>
        <v/>
      </c>
      <c r="H956" s="775" t="str">
        <f>IF($A956="","",IF(NOT($A956=$A955),IFERROR(IF(INDEX('40-15 SCALE LABEL INFO'!K$2:K$65,MATCH($A956,'40-15 SCALE LABEL INFO'!$A$2:$A$65,0))="","",INDEX('40-15 SCALE LABEL INFO'!K$2:K$65,MATCH($A956,'40-15 SCALE LABEL INFO'!$A$2:$A$65,0))),"not found"),IF(H955="not found","not found",IF(H955="","","ditto"))))</f>
        <v/>
      </c>
    </row>
    <row r="957" spans="1:8" x14ac:dyDescent="0.25">
      <c r="A957" s="770"/>
      <c r="B957" s="770"/>
      <c r="C957" s="770"/>
      <c r="D957" s="770"/>
      <c r="E957" s="778"/>
      <c r="F957" s="781" t="str">
        <f>IF($A957="","",IF(NOT($A957=$A956),IFERROR(IF(INDEX('40-15 SCALE LABEL INFO'!I$2:I$65,MATCH($A957,'40-15 SCALE LABEL INFO'!$A$2:$A$65,0))="","",INDEX('40-15 SCALE LABEL INFO'!I$2:I$65,MATCH($A957,'40-15 SCALE LABEL INFO'!$A$2:$A$65,0))),"not found"),IF(F956="not found","not found",IF(F956="","","ditto"))))</f>
        <v/>
      </c>
      <c r="G957" s="782" t="str">
        <f>IF($A957="","",IF(NOT($A957=$A956),IFERROR(IF(INDEX('40-15 SCALE LABEL INFO'!J$2:J$65,MATCH($A957,'40-15 SCALE LABEL INFO'!$A$2:$A$65,0))="","",INDEX('40-15 SCALE LABEL INFO'!J$2:J$65,MATCH($A957,'40-15 SCALE LABEL INFO'!$A$2:$A$65,0))),"not found"),IF(G956="not found","not found",IF(G956="","","ditto"))))</f>
        <v/>
      </c>
      <c r="H957" s="775" t="str">
        <f>IF($A957="","",IF(NOT($A957=$A956),IFERROR(IF(INDEX('40-15 SCALE LABEL INFO'!K$2:K$65,MATCH($A957,'40-15 SCALE LABEL INFO'!$A$2:$A$65,0))="","",INDEX('40-15 SCALE LABEL INFO'!K$2:K$65,MATCH($A957,'40-15 SCALE LABEL INFO'!$A$2:$A$65,0))),"not found"),IF(H956="not found","not found",IF(H956="","","ditto"))))</f>
        <v/>
      </c>
    </row>
    <row r="958" spans="1:8" x14ac:dyDescent="0.25">
      <c r="A958" s="770"/>
      <c r="B958" s="770"/>
      <c r="C958" s="770"/>
      <c r="D958" s="770"/>
      <c r="E958" s="778"/>
      <c r="F958" s="781" t="str">
        <f>IF($A958="","",IF(NOT($A958=$A957),IFERROR(IF(INDEX('40-15 SCALE LABEL INFO'!I$2:I$65,MATCH($A958,'40-15 SCALE LABEL INFO'!$A$2:$A$65,0))="","",INDEX('40-15 SCALE LABEL INFO'!I$2:I$65,MATCH($A958,'40-15 SCALE LABEL INFO'!$A$2:$A$65,0))),"not found"),IF(F957="not found","not found",IF(F957="","","ditto"))))</f>
        <v/>
      </c>
      <c r="G958" s="782" t="str">
        <f>IF($A958="","",IF(NOT($A958=$A957),IFERROR(IF(INDEX('40-15 SCALE LABEL INFO'!J$2:J$65,MATCH($A958,'40-15 SCALE LABEL INFO'!$A$2:$A$65,0))="","",INDEX('40-15 SCALE LABEL INFO'!J$2:J$65,MATCH($A958,'40-15 SCALE LABEL INFO'!$A$2:$A$65,0))),"not found"),IF(G957="not found","not found",IF(G957="","","ditto"))))</f>
        <v/>
      </c>
      <c r="H958" s="775" t="str">
        <f>IF($A958="","",IF(NOT($A958=$A957),IFERROR(IF(INDEX('40-15 SCALE LABEL INFO'!K$2:K$65,MATCH($A958,'40-15 SCALE LABEL INFO'!$A$2:$A$65,0))="","",INDEX('40-15 SCALE LABEL INFO'!K$2:K$65,MATCH($A958,'40-15 SCALE LABEL INFO'!$A$2:$A$65,0))),"not found"),IF(H957="not found","not found",IF(H957="","","ditto"))))</f>
        <v/>
      </c>
    </row>
    <row r="959" spans="1:8" x14ac:dyDescent="0.25">
      <c r="A959" s="770"/>
      <c r="B959" s="770"/>
      <c r="C959" s="770"/>
      <c r="D959" s="770"/>
      <c r="E959" s="778"/>
      <c r="F959" s="781" t="str">
        <f>IF($A959="","",IF(NOT($A959=$A958),IFERROR(IF(INDEX('40-15 SCALE LABEL INFO'!I$2:I$65,MATCH($A959,'40-15 SCALE LABEL INFO'!$A$2:$A$65,0))="","",INDEX('40-15 SCALE LABEL INFO'!I$2:I$65,MATCH($A959,'40-15 SCALE LABEL INFO'!$A$2:$A$65,0))),"not found"),IF(F958="not found","not found",IF(F958="","","ditto"))))</f>
        <v/>
      </c>
      <c r="G959" s="782" t="str">
        <f>IF($A959="","",IF(NOT($A959=$A958),IFERROR(IF(INDEX('40-15 SCALE LABEL INFO'!J$2:J$65,MATCH($A959,'40-15 SCALE LABEL INFO'!$A$2:$A$65,0))="","",INDEX('40-15 SCALE LABEL INFO'!J$2:J$65,MATCH($A959,'40-15 SCALE LABEL INFO'!$A$2:$A$65,0))),"not found"),IF(G958="not found","not found",IF(G958="","","ditto"))))</f>
        <v/>
      </c>
      <c r="H959" s="775" t="str">
        <f>IF($A959="","",IF(NOT($A959=$A958),IFERROR(IF(INDEX('40-15 SCALE LABEL INFO'!K$2:K$65,MATCH($A959,'40-15 SCALE LABEL INFO'!$A$2:$A$65,0))="","",INDEX('40-15 SCALE LABEL INFO'!K$2:K$65,MATCH($A959,'40-15 SCALE LABEL INFO'!$A$2:$A$65,0))),"not found"),IF(H958="not found","not found",IF(H958="","","ditto"))))</f>
        <v/>
      </c>
    </row>
    <row r="960" spans="1:8" x14ac:dyDescent="0.25">
      <c r="A960" s="770"/>
      <c r="B960" s="770"/>
      <c r="C960" s="770"/>
      <c r="D960" s="770"/>
      <c r="E960" s="778"/>
      <c r="F960" s="781" t="str">
        <f>IF($A960="","",IF(NOT($A960=$A959),IFERROR(IF(INDEX('40-15 SCALE LABEL INFO'!I$2:I$65,MATCH($A960,'40-15 SCALE LABEL INFO'!$A$2:$A$65,0))="","",INDEX('40-15 SCALE LABEL INFO'!I$2:I$65,MATCH($A960,'40-15 SCALE LABEL INFO'!$A$2:$A$65,0))),"not found"),IF(F959="not found","not found",IF(F959="","","ditto"))))</f>
        <v/>
      </c>
      <c r="G960" s="782" t="str">
        <f>IF($A960="","",IF(NOT($A960=$A959),IFERROR(IF(INDEX('40-15 SCALE LABEL INFO'!J$2:J$65,MATCH($A960,'40-15 SCALE LABEL INFO'!$A$2:$A$65,0))="","",INDEX('40-15 SCALE LABEL INFO'!J$2:J$65,MATCH($A960,'40-15 SCALE LABEL INFO'!$A$2:$A$65,0))),"not found"),IF(G959="not found","not found",IF(G959="","","ditto"))))</f>
        <v/>
      </c>
      <c r="H960" s="775" t="str">
        <f>IF($A960="","",IF(NOT($A960=$A959),IFERROR(IF(INDEX('40-15 SCALE LABEL INFO'!K$2:K$65,MATCH($A960,'40-15 SCALE LABEL INFO'!$A$2:$A$65,0))="","",INDEX('40-15 SCALE LABEL INFO'!K$2:K$65,MATCH($A960,'40-15 SCALE LABEL INFO'!$A$2:$A$65,0))),"not found"),IF(H959="not found","not found",IF(H959="","","ditto"))))</f>
        <v/>
      </c>
    </row>
    <row r="961" spans="1:8" x14ac:dyDescent="0.25">
      <c r="A961" s="770"/>
      <c r="B961" s="770"/>
      <c r="C961" s="770"/>
      <c r="D961" s="770"/>
      <c r="E961" s="778"/>
      <c r="F961" s="781" t="str">
        <f>IF($A961="","",IF(NOT($A961=$A960),IFERROR(IF(INDEX('40-15 SCALE LABEL INFO'!I$2:I$65,MATCH($A961,'40-15 SCALE LABEL INFO'!$A$2:$A$65,0))="","",INDEX('40-15 SCALE LABEL INFO'!I$2:I$65,MATCH($A961,'40-15 SCALE LABEL INFO'!$A$2:$A$65,0))),"not found"),IF(F960="not found","not found",IF(F960="","","ditto"))))</f>
        <v/>
      </c>
      <c r="G961" s="782" t="str">
        <f>IF($A961="","",IF(NOT($A961=$A960),IFERROR(IF(INDEX('40-15 SCALE LABEL INFO'!J$2:J$65,MATCH($A961,'40-15 SCALE LABEL INFO'!$A$2:$A$65,0))="","",INDEX('40-15 SCALE LABEL INFO'!J$2:J$65,MATCH($A961,'40-15 SCALE LABEL INFO'!$A$2:$A$65,0))),"not found"),IF(G960="not found","not found",IF(G960="","","ditto"))))</f>
        <v/>
      </c>
      <c r="H961" s="775" t="str">
        <f>IF($A961="","",IF(NOT($A961=$A960),IFERROR(IF(INDEX('40-15 SCALE LABEL INFO'!K$2:K$65,MATCH($A961,'40-15 SCALE LABEL INFO'!$A$2:$A$65,0))="","",INDEX('40-15 SCALE LABEL INFO'!K$2:K$65,MATCH($A961,'40-15 SCALE LABEL INFO'!$A$2:$A$65,0))),"not found"),IF(H960="not found","not found",IF(H960="","","ditto"))))</f>
        <v/>
      </c>
    </row>
    <row r="962" spans="1:8" x14ac:dyDescent="0.25">
      <c r="A962" s="770"/>
      <c r="B962" s="770"/>
      <c r="C962" s="770"/>
      <c r="D962" s="770"/>
      <c r="E962" s="778"/>
      <c r="F962" s="781" t="str">
        <f>IF($A962="","",IF(NOT($A962=$A961),IFERROR(IF(INDEX('40-15 SCALE LABEL INFO'!I$2:I$65,MATCH($A962,'40-15 SCALE LABEL INFO'!$A$2:$A$65,0))="","",INDEX('40-15 SCALE LABEL INFO'!I$2:I$65,MATCH($A962,'40-15 SCALE LABEL INFO'!$A$2:$A$65,0))),"not found"),IF(F961="not found","not found",IF(F961="","","ditto"))))</f>
        <v/>
      </c>
      <c r="G962" s="782" t="str">
        <f>IF($A962="","",IF(NOT($A962=$A961),IFERROR(IF(INDEX('40-15 SCALE LABEL INFO'!J$2:J$65,MATCH($A962,'40-15 SCALE LABEL INFO'!$A$2:$A$65,0))="","",INDEX('40-15 SCALE LABEL INFO'!J$2:J$65,MATCH($A962,'40-15 SCALE LABEL INFO'!$A$2:$A$65,0))),"not found"),IF(G961="not found","not found",IF(G961="","","ditto"))))</f>
        <v/>
      </c>
      <c r="H962" s="775" t="str">
        <f>IF($A962="","",IF(NOT($A962=$A961),IFERROR(IF(INDEX('40-15 SCALE LABEL INFO'!K$2:K$65,MATCH($A962,'40-15 SCALE LABEL INFO'!$A$2:$A$65,0))="","",INDEX('40-15 SCALE LABEL INFO'!K$2:K$65,MATCH($A962,'40-15 SCALE LABEL INFO'!$A$2:$A$65,0))),"not found"),IF(H961="not found","not found",IF(H961="","","ditto"))))</f>
        <v/>
      </c>
    </row>
    <row r="963" spans="1:8" x14ac:dyDescent="0.25">
      <c r="A963" s="770"/>
      <c r="B963" s="770"/>
      <c r="C963" s="770"/>
      <c r="D963" s="770"/>
      <c r="E963" s="778"/>
      <c r="F963" s="781" t="str">
        <f>IF($A963="","",IF(NOT($A963=$A962),IFERROR(IF(INDEX('40-15 SCALE LABEL INFO'!I$2:I$65,MATCH($A963,'40-15 SCALE LABEL INFO'!$A$2:$A$65,0))="","",INDEX('40-15 SCALE LABEL INFO'!I$2:I$65,MATCH($A963,'40-15 SCALE LABEL INFO'!$A$2:$A$65,0))),"not found"),IF(F962="not found","not found",IF(F962="","","ditto"))))</f>
        <v/>
      </c>
      <c r="G963" s="782" t="str">
        <f>IF($A963="","",IF(NOT($A963=$A962),IFERROR(IF(INDEX('40-15 SCALE LABEL INFO'!J$2:J$65,MATCH($A963,'40-15 SCALE LABEL INFO'!$A$2:$A$65,0))="","",INDEX('40-15 SCALE LABEL INFO'!J$2:J$65,MATCH($A963,'40-15 SCALE LABEL INFO'!$A$2:$A$65,0))),"not found"),IF(G962="not found","not found",IF(G962="","","ditto"))))</f>
        <v/>
      </c>
      <c r="H963" s="775" t="str">
        <f>IF($A963="","",IF(NOT($A963=$A962),IFERROR(IF(INDEX('40-15 SCALE LABEL INFO'!K$2:K$65,MATCH($A963,'40-15 SCALE LABEL INFO'!$A$2:$A$65,0))="","",INDEX('40-15 SCALE LABEL INFO'!K$2:K$65,MATCH($A963,'40-15 SCALE LABEL INFO'!$A$2:$A$65,0))),"not found"),IF(H962="not found","not found",IF(H962="","","ditto"))))</f>
        <v/>
      </c>
    </row>
    <row r="964" spans="1:8" x14ac:dyDescent="0.25">
      <c r="A964" s="770"/>
      <c r="B964" s="770"/>
      <c r="C964" s="770"/>
      <c r="D964" s="770"/>
      <c r="E964" s="778"/>
      <c r="F964" s="781" t="str">
        <f>IF($A964="","",IF(NOT($A964=$A963),IFERROR(IF(INDEX('40-15 SCALE LABEL INFO'!I$2:I$65,MATCH($A964,'40-15 SCALE LABEL INFO'!$A$2:$A$65,0))="","",INDEX('40-15 SCALE LABEL INFO'!I$2:I$65,MATCH($A964,'40-15 SCALE LABEL INFO'!$A$2:$A$65,0))),"not found"),IF(F963="not found","not found",IF(F963="","","ditto"))))</f>
        <v/>
      </c>
      <c r="G964" s="782" t="str">
        <f>IF($A964="","",IF(NOT($A964=$A963),IFERROR(IF(INDEX('40-15 SCALE LABEL INFO'!J$2:J$65,MATCH($A964,'40-15 SCALE LABEL INFO'!$A$2:$A$65,0))="","",INDEX('40-15 SCALE LABEL INFO'!J$2:J$65,MATCH($A964,'40-15 SCALE LABEL INFO'!$A$2:$A$65,0))),"not found"),IF(G963="not found","not found",IF(G963="","","ditto"))))</f>
        <v/>
      </c>
      <c r="H964" s="775" t="str">
        <f>IF($A964="","",IF(NOT($A964=$A963),IFERROR(IF(INDEX('40-15 SCALE LABEL INFO'!K$2:K$65,MATCH($A964,'40-15 SCALE LABEL INFO'!$A$2:$A$65,0))="","",INDEX('40-15 SCALE LABEL INFO'!K$2:K$65,MATCH($A964,'40-15 SCALE LABEL INFO'!$A$2:$A$65,0))),"not found"),IF(H963="not found","not found",IF(H963="","","ditto"))))</f>
        <v/>
      </c>
    </row>
    <row r="965" spans="1:8" x14ac:dyDescent="0.25">
      <c r="A965" s="770"/>
      <c r="B965" s="770"/>
      <c r="C965" s="770"/>
      <c r="D965" s="770"/>
      <c r="E965" s="778"/>
      <c r="F965" s="781" t="str">
        <f>IF($A965="","",IF(NOT($A965=$A964),IFERROR(IF(INDEX('40-15 SCALE LABEL INFO'!I$2:I$65,MATCH($A965,'40-15 SCALE LABEL INFO'!$A$2:$A$65,0))="","",INDEX('40-15 SCALE LABEL INFO'!I$2:I$65,MATCH($A965,'40-15 SCALE LABEL INFO'!$A$2:$A$65,0))),"not found"),IF(F964="not found","not found",IF(F964="","","ditto"))))</f>
        <v/>
      </c>
      <c r="G965" s="782" t="str">
        <f>IF($A965="","",IF(NOT($A965=$A964),IFERROR(IF(INDEX('40-15 SCALE LABEL INFO'!J$2:J$65,MATCH($A965,'40-15 SCALE LABEL INFO'!$A$2:$A$65,0))="","",INDEX('40-15 SCALE LABEL INFO'!J$2:J$65,MATCH($A965,'40-15 SCALE LABEL INFO'!$A$2:$A$65,0))),"not found"),IF(G964="not found","not found",IF(G964="","","ditto"))))</f>
        <v/>
      </c>
      <c r="H965" s="775" t="str">
        <f>IF($A965="","",IF(NOT($A965=$A964),IFERROR(IF(INDEX('40-15 SCALE LABEL INFO'!K$2:K$65,MATCH($A965,'40-15 SCALE LABEL INFO'!$A$2:$A$65,0))="","",INDEX('40-15 SCALE LABEL INFO'!K$2:K$65,MATCH($A965,'40-15 SCALE LABEL INFO'!$A$2:$A$65,0))),"not found"),IF(H964="not found","not found",IF(H964="","","ditto"))))</f>
        <v/>
      </c>
    </row>
    <row r="966" spans="1:8" x14ac:dyDescent="0.25">
      <c r="A966" s="770"/>
      <c r="B966" s="770"/>
      <c r="C966" s="770"/>
      <c r="D966" s="770"/>
      <c r="E966" s="778"/>
      <c r="F966" s="781" t="str">
        <f>IF($A966="","",IF(NOT($A966=$A965),IFERROR(IF(INDEX('40-15 SCALE LABEL INFO'!I$2:I$65,MATCH($A966,'40-15 SCALE LABEL INFO'!$A$2:$A$65,0))="","",INDEX('40-15 SCALE LABEL INFO'!I$2:I$65,MATCH($A966,'40-15 SCALE LABEL INFO'!$A$2:$A$65,0))),"not found"),IF(F965="not found","not found",IF(F965="","","ditto"))))</f>
        <v/>
      </c>
      <c r="G966" s="782" t="str">
        <f>IF($A966="","",IF(NOT($A966=$A965),IFERROR(IF(INDEX('40-15 SCALE LABEL INFO'!J$2:J$65,MATCH($A966,'40-15 SCALE LABEL INFO'!$A$2:$A$65,0))="","",INDEX('40-15 SCALE LABEL INFO'!J$2:J$65,MATCH($A966,'40-15 SCALE LABEL INFO'!$A$2:$A$65,0))),"not found"),IF(G965="not found","not found",IF(G965="","","ditto"))))</f>
        <v/>
      </c>
      <c r="H966" s="775" t="str">
        <f>IF($A966="","",IF(NOT($A966=$A965),IFERROR(IF(INDEX('40-15 SCALE LABEL INFO'!K$2:K$65,MATCH($A966,'40-15 SCALE LABEL INFO'!$A$2:$A$65,0))="","",INDEX('40-15 SCALE LABEL INFO'!K$2:K$65,MATCH($A966,'40-15 SCALE LABEL INFO'!$A$2:$A$65,0))),"not found"),IF(H965="not found","not found",IF(H965="","","ditto"))))</f>
        <v/>
      </c>
    </row>
    <row r="967" spans="1:8" x14ac:dyDescent="0.25">
      <c r="A967" s="770"/>
      <c r="B967" s="770"/>
      <c r="C967" s="770"/>
      <c r="D967" s="770"/>
      <c r="E967" s="778"/>
      <c r="F967" s="781" t="str">
        <f>IF($A967="","",IF(NOT($A967=$A966),IFERROR(IF(INDEX('40-15 SCALE LABEL INFO'!I$2:I$65,MATCH($A967,'40-15 SCALE LABEL INFO'!$A$2:$A$65,0))="","",INDEX('40-15 SCALE LABEL INFO'!I$2:I$65,MATCH($A967,'40-15 SCALE LABEL INFO'!$A$2:$A$65,0))),"not found"),IF(F966="not found","not found",IF(F966="","","ditto"))))</f>
        <v/>
      </c>
      <c r="G967" s="782" t="str">
        <f>IF($A967="","",IF(NOT($A967=$A966),IFERROR(IF(INDEX('40-15 SCALE LABEL INFO'!J$2:J$65,MATCH($A967,'40-15 SCALE LABEL INFO'!$A$2:$A$65,0))="","",INDEX('40-15 SCALE LABEL INFO'!J$2:J$65,MATCH($A967,'40-15 SCALE LABEL INFO'!$A$2:$A$65,0))),"not found"),IF(G966="not found","not found",IF(G966="","","ditto"))))</f>
        <v/>
      </c>
      <c r="H967" s="775" t="str">
        <f>IF($A967="","",IF(NOT($A967=$A966),IFERROR(IF(INDEX('40-15 SCALE LABEL INFO'!K$2:K$65,MATCH($A967,'40-15 SCALE LABEL INFO'!$A$2:$A$65,0))="","",INDEX('40-15 SCALE LABEL INFO'!K$2:K$65,MATCH($A967,'40-15 SCALE LABEL INFO'!$A$2:$A$65,0))),"not found"),IF(H966="not found","not found",IF(H966="","","ditto"))))</f>
        <v/>
      </c>
    </row>
    <row r="968" spans="1:8" x14ac:dyDescent="0.25">
      <c r="A968" s="770"/>
      <c r="B968" s="770"/>
      <c r="C968" s="770"/>
      <c r="D968" s="770"/>
      <c r="E968" s="778"/>
      <c r="F968" s="781" t="str">
        <f>IF($A968="","",IF(NOT($A968=$A967),IFERROR(IF(INDEX('40-15 SCALE LABEL INFO'!I$2:I$65,MATCH($A968,'40-15 SCALE LABEL INFO'!$A$2:$A$65,0))="","",INDEX('40-15 SCALE LABEL INFO'!I$2:I$65,MATCH($A968,'40-15 SCALE LABEL INFO'!$A$2:$A$65,0))),"not found"),IF(F967="not found","not found",IF(F967="","","ditto"))))</f>
        <v/>
      </c>
      <c r="G968" s="782" t="str">
        <f>IF($A968="","",IF(NOT($A968=$A967),IFERROR(IF(INDEX('40-15 SCALE LABEL INFO'!J$2:J$65,MATCH($A968,'40-15 SCALE LABEL INFO'!$A$2:$A$65,0))="","",INDEX('40-15 SCALE LABEL INFO'!J$2:J$65,MATCH($A968,'40-15 SCALE LABEL INFO'!$A$2:$A$65,0))),"not found"),IF(G967="not found","not found",IF(G967="","","ditto"))))</f>
        <v/>
      </c>
      <c r="H968" s="775" t="str">
        <f>IF($A968="","",IF(NOT($A968=$A967),IFERROR(IF(INDEX('40-15 SCALE LABEL INFO'!K$2:K$65,MATCH($A968,'40-15 SCALE LABEL INFO'!$A$2:$A$65,0))="","",INDEX('40-15 SCALE LABEL INFO'!K$2:K$65,MATCH($A968,'40-15 SCALE LABEL INFO'!$A$2:$A$65,0))),"not found"),IF(H967="not found","not found",IF(H967="","","ditto"))))</f>
        <v/>
      </c>
    </row>
    <row r="969" spans="1:8" x14ac:dyDescent="0.25">
      <c r="A969" s="770"/>
      <c r="B969" s="770"/>
      <c r="C969" s="770"/>
      <c r="D969" s="770"/>
      <c r="E969" s="778"/>
      <c r="F969" s="781" t="str">
        <f>IF($A969="","",IF(NOT($A969=$A968),IFERROR(IF(INDEX('40-15 SCALE LABEL INFO'!I$2:I$65,MATCH($A969,'40-15 SCALE LABEL INFO'!$A$2:$A$65,0))="","",INDEX('40-15 SCALE LABEL INFO'!I$2:I$65,MATCH($A969,'40-15 SCALE LABEL INFO'!$A$2:$A$65,0))),"not found"),IF(F968="not found","not found",IF(F968="","","ditto"))))</f>
        <v/>
      </c>
      <c r="G969" s="782" t="str">
        <f>IF($A969="","",IF(NOT($A969=$A968),IFERROR(IF(INDEX('40-15 SCALE LABEL INFO'!J$2:J$65,MATCH($A969,'40-15 SCALE LABEL INFO'!$A$2:$A$65,0))="","",INDEX('40-15 SCALE LABEL INFO'!J$2:J$65,MATCH($A969,'40-15 SCALE LABEL INFO'!$A$2:$A$65,0))),"not found"),IF(G968="not found","not found",IF(G968="","","ditto"))))</f>
        <v/>
      </c>
      <c r="H969" s="775" t="str">
        <f>IF($A969="","",IF(NOT($A969=$A968),IFERROR(IF(INDEX('40-15 SCALE LABEL INFO'!K$2:K$65,MATCH($A969,'40-15 SCALE LABEL INFO'!$A$2:$A$65,0))="","",INDEX('40-15 SCALE LABEL INFO'!K$2:K$65,MATCH($A969,'40-15 SCALE LABEL INFO'!$A$2:$A$65,0))),"not found"),IF(H968="not found","not found",IF(H968="","","ditto"))))</f>
        <v/>
      </c>
    </row>
    <row r="970" spans="1:8" x14ac:dyDescent="0.25">
      <c r="A970" s="770"/>
      <c r="B970" s="770"/>
      <c r="C970" s="770"/>
      <c r="D970" s="770"/>
      <c r="E970" s="778"/>
      <c r="F970" s="781" t="str">
        <f>IF($A970="","",IF(NOT($A970=$A969),IFERROR(IF(INDEX('40-15 SCALE LABEL INFO'!I$2:I$65,MATCH($A970,'40-15 SCALE LABEL INFO'!$A$2:$A$65,0))="","",INDEX('40-15 SCALE LABEL INFO'!I$2:I$65,MATCH($A970,'40-15 SCALE LABEL INFO'!$A$2:$A$65,0))),"not found"),IF(F969="not found","not found",IF(F969="","","ditto"))))</f>
        <v/>
      </c>
      <c r="G970" s="782" t="str">
        <f>IF($A970="","",IF(NOT($A970=$A969),IFERROR(IF(INDEX('40-15 SCALE LABEL INFO'!J$2:J$65,MATCH($A970,'40-15 SCALE LABEL INFO'!$A$2:$A$65,0))="","",INDEX('40-15 SCALE LABEL INFO'!J$2:J$65,MATCH($A970,'40-15 SCALE LABEL INFO'!$A$2:$A$65,0))),"not found"),IF(G969="not found","not found",IF(G969="","","ditto"))))</f>
        <v/>
      </c>
      <c r="H970" s="775" t="str">
        <f>IF($A970="","",IF(NOT($A970=$A969),IFERROR(IF(INDEX('40-15 SCALE LABEL INFO'!K$2:K$65,MATCH($A970,'40-15 SCALE LABEL INFO'!$A$2:$A$65,0))="","",INDEX('40-15 SCALE LABEL INFO'!K$2:K$65,MATCH($A970,'40-15 SCALE LABEL INFO'!$A$2:$A$65,0))),"not found"),IF(H969="not found","not found",IF(H969="","","ditto"))))</f>
        <v/>
      </c>
    </row>
    <row r="971" spans="1:8" x14ac:dyDescent="0.25">
      <c r="A971" s="770"/>
      <c r="B971" s="770"/>
      <c r="C971" s="770"/>
      <c r="D971" s="770"/>
      <c r="E971" s="778"/>
      <c r="F971" s="781" t="str">
        <f>IF($A971="","",IF(NOT($A971=$A970),IFERROR(IF(INDEX('40-15 SCALE LABEL INFO'!I$2:I$65,MATCH($A971,'40-15 SCALE LABEL INFO'!$A$2:$A$65,0))="","",INDEX('40-15 SCALE LABEL INFO'!I$2:I$65,MATCH($A971,'40-15 SCALE LABEL INFO'!$A$2:$A$65,0))),"not found"),IF(F970="not found","not found",IF(F970="","","ditto"))))</f>
        <v/>
      </c>
      <c r="G971" s="782" t="str">
        <f>IF($A971="","",IF(NOT($A971=$A970),IFERROR(IF(INDEX('40-15 SCALE LABEL INFO'!J$2:J$65,MATCH($A971,'40-15 SCALE LABEL INFO'!$A$2:$A$65,0))="","",INDEX('40-15 SCALE LABEL INFO'!J$2:J$65,MATCH($A971,'40-15 SCALE LABEL INFO'!$A$2:$A$65,0))),"not found"),IF(G970="not found","not found",IF(G970="","","ditto"))))</f>
        <v/>
      </c>
      <c r="H971" s="775" t="str">
        <f>IF($A971="","",IF(NOT($A971=$A970),IFERROR(IF(INDEX('40-15 SCALE LABEL INFO'!K$2:K$65,MATCH($A971,'40-15 SCALE LABEL INFO'!$A$2:$A$65,0))="","",INDEX('40-15 SCALE LABEL INFO'!K$2:K$65,MATCH($A971,'40-15 SCALE LABEL INFO'!$A$2:$A$65,0))),"not found"),IF(H970="not found","not found",IF(H970="","","ditto"))))</f>
        <v/>
      </c>
    </row>
    <row r="972" spans="1:8" x14ac:dyDescent="0.25">
      <c r="A972" s="770"/>
      <c r="B972" s="770"/>
      <c r="C972" s="770"/>
      <c r="D972" s="770"/>
      <c r="E972" s="778"/>
      <c r="F972" s="781" t="str">
        <f>IF($A972="","",IF(NOT($A972=$A971),IFERROR(IF(INDEX('40-15 SCALE LABEL INFO'!I$2:I$65,MATCH($A972,'40-15 SCALE LABEL INFO'!$A$2:$A$65,0))="","",INDEX('40-15 SCALE LABEL INFO'!I$2:I$65,MATCH($A972,'40-15 SCALE LABEL INFO'!$A$2:$A$65,0))),"not found"),IF(F971="not found","not found",IF(F971="","","ditto"))))</f>
        <v/>
      </c>
      <c r="G972" s="782" t="str">
        <f>IF($A972="","",IF(NOT($A972=$A971),IFERROR(IF(INDEX('40-15 SCALE LABEL INFO'!J$2:J$65,MATCH($A972,'40-15 SCALE LABEL INFO'!$A$2:$A$65,0))="","",INDEX('40-15 SCALE LABEL INFO'!J$2:J$65,MATCH($A972,'40-15 SCALE LABEL INFO'!$A$2:$A$65,0))),"not found"),IF(G971="not found","not found",IF(G971="","","ditto"))))</f>
        <v/>
      </c>
      <c r="H972" s="775" t="str">
        <f>IF($A972="","",IF(NOT($A972=$A971),IFERROR(IF(INDEX('40-15 SCALE LABEL INFO'!K$2:K$65,MATCH($A972,'40-15 SCALE LABEL INFO'!$A$2:$A$65,0))="","",INDEX('40-15 SCALE LABEL INFO'!K$2:K$65,MATCH($A972,'40-15 SCALE LABEL INFO'!$A$2:$A$65,0))),"not found"),IF(H971="not found","not found",IF(H971="","","ditto"))))</f>
        <v/>
      </c>
    </row>
    <row r="973" spans="1:8" x14ac:dyDescent="0.25">
      <c r="A973" s="770"/>
      <c r="B973" s="770"/>
      <c r="C973" s="770"/>
      <c r="D973" s="770"/>
      <c r="E973" s="778"/>
      <c r="F973" s="781" t="str">
        <f>IF($A973="","",IF(NOT($A973=$A972),IFERROR(IF(INDEX('40-15 SCALE LABEL INFO'!I$2:I$65,MATCH($A973,'40-15 SCALE LABEL INFO'!$A$2:$A$65,0))="","",INDEX('40-15 SCALE LABEL INFO'!I$2:I$65,MATCH($A973,'40-15 SCALE LABEL INFO'!$A$2:$A$65,0))),"not found"),IF(F972="not found","not found",IF(F972="","","ditto"))))</f>
        <v/>
      </c>
      <c r="G973" s="782" t="str">
        <f>IF($A973="","",IF(NOT($A973=$A972),IFERROR(IF(INDEX('40-15 SCALE LABEL INFO'!J$2:J$65,MATCH($A973,'40-15 SCALE LABEL INFO'!$A$2:$A$65,0))="","",INDEX('40-15 SCALE LABEL INFO'!J$2:J$65,MATCH($A973,'40-15 SCALE LABEL INFO'!$A$2:$A$65,0))),"not found"),IF(G972="not found","not found",IF(G972="","","ditto"))))</f>
        <v/>
      </c>
      <c r="H973" s="775" t="str">
        <f>IF($A973="","",IF(NOT($A973=$A972),IFERROR(IF(INDEX('40-15 SCALE LABEL INFO'!K$2:K$65,MATCH($A973,'40-15 SCALE LABEL INFO'!$A$2:$A$65,0))="","",INDEX('40-15 SCALE LABEL INFO'!K$2:K$65,MATCH($A973,'40-15 SCALE LABEL INFO'!$A$2:$A$65,0))),"not found"),IF(H972="not found","not found",IF(H972="","","ditto"))))</f>
        <v/>
      </c>
    </row>
    <row r="974" spans="1:8" x14ac:dyDescent="0.25">
      <c r="A974" s="770"/>
      <c r="B974" s="770"/>
      <c r="C974" s="770"/>
      <c r="D974" s="770"/>
      <c r="E974" s="778"/>
      <c r="F974" s="781" t="str">
        <f>IF($A974="","",IF(NOT($A974=$A973),IFERROR(IF(INDEX('40-15 SCALE LABEL INFO'!I$2:I$65,MATCH($A974,'40-15 SCALE LABEL INFO'!$A$2:$A$65,0))="","",INDEX('40-15 SCALE LABEL INFO'!I$2:I$65,MATCH($A974,'40-15 SCALE LABEL INFO'!$A$2:$A$65,0))),"not found"),IF(F973="not found","not found",IF(F973="","","ditto"))))</f>
        <v/>
      </c>
      <c r="G974" s="782" t="str">
        <f>IF($A974="","",IF(NOT($A974=$A973),IFERROR(IF(INDEX('40-15 SCALE LABEL INFO'!J$2:J$65,MATCH($A974,'40-15 SCALE LABEL INFO'!$A$2:$A$65,0))="","",INDEX('40-15 SCALE LABEL INFO'!J$2:J$65,MATCH($A974,'40-15 SCALE LABEL INFO'!$A$2:$A$65,0))),"not found"),IF(G973="not found","not found",IF(G973="","","ditto"))))</f>
        <v/>
      </c>
      <c r="H974" s="775" t="str">
        <f>IF($A974="","",IF(NOT($A974=$A973),IFERROR(IF(INDEX('40-15 SCALE LABEL INFO'!K$2:K$65,MATCH($A974,'40-15 SCALE LABEL INFO'!$A$2:$A$65,0))="","",INDEX('40-15 SCALE LABEL INFO'!K$2:K$65,MATCH($A974,'40-15 SCALE LABEL INFO'!$A$2:$A$65,0))),"not found"),IF(H973="not found","not found",IF(H973="","","ditto"))))</f>
        <v/>
      </c>
    </row>
    <row r="975" spans="1:8" x14ac:dyDescent="0.25">
      <c r="A975" s="770"/>
      <c r="B975" s="770"/>
      <c r="C975" s="770"/>
      <c r="D975" s="770"/>
      <c r="E975" s="778"/>
      <c r="F975" s="781" t="str">
        <f>IF($A975="","",IF(NOT($A975=$A974),IFERROR(IF(INDEX('40-15 SCALE LABEL INFO'!I$2:I$65,MATCH($A975,'40-15 SCALE LABEL INFO'!$A$2:$A$65,0))="","",INDEX('40-15 SCALE LABEL INFO'!I$2:I$65,MATCH($A975,'40-15 SCALE LABEL INFO'!$A$2:$A$65,0))),"not found"),IF(F974="not found","not found",IF(F974="","","ditto"))))</f>
        <v/>
      </c>
      <c r="G975" s="782" t="str">
        <f>IF($A975="","",IF(NOT($A975=$A974),IFERROR(IF(INDEX('40-15 SCALE LABEL INFO'!J$2:J$65,MATCH($A975,'40-15 SCALE LABEL INFO'!$A$2:$A$65,0))="","",INDEX('40-15 SCALE LABEL INFO'!J$2:J$65,MATCH($A975,'40-15 SCALE LABEL INFO'!$A$2:$A$65,0))),"not found"),IF(G974="not found","not found",IF(G974="","","ditto"))))</f>
        <v/>
      </c>
      <c r="H975" s="775" t="str">
        <f>IF($A975="","",IF(NOT($A975=$A974),IFERROR(IF(INDEX('40-15 SCALE LABEL INFO'!K$2:K$65,MATCH($A975,'40-15 SCALE LABEL INFO'!$A$2:$A$65,0))="","",INDEX('40-15 SCALE LABEL INFO'!K$2:K$65,MATCH($A975,'40-15 SCALE LABEL INFO'!$A$2:$A$65,0))),"not found"),IF(H974="not found","not found",IF(H974="","","ditto"))))</f>
        <v/>
      </c>
    </row>
    <row r="976" spans="1:8" x14ac:dyDescent="0.25">
      <c r="A976" s="770"/>
      <c r="B976" s="770"/>
      <c r="C976" s="770"/>
      <c r="D976" s="770"/>
      <c r="E976" s="778"/>
      <c r="F976" s="781" t="str">
        <f>IF($A976="","",IF(NOT($A976=$A975),IFERROR(IF(INDEX('40-15 SCALE LABEL INFO'!I$2:I$65,MATCH($A976,'40-15 SCALE LABEL INFO'!$A$2:$A$65,0))="","",INDEX('40-15 SCALE LABEL INFO'!I$2:I$65,MATCH($A976,'40-15 SCALE LABEL INFO'!$A$2:$A$65,0))),"not found"),IF(F975="not found","not found",IF(F975="","","ditto"))))</f>
        <v/>
      </c>
      <c r="G976" s="782" t="str">
        <f>IF($A976="","",IF(NOT($A976=$A975),IFERROR(IF(INDEX('40-15 SCALE LABEL INFO'!J$2:J$65,MATCH($A976,'40-15 SCALE LABEL INFO'!$A$2:$A$65,0))="","",INDEX('40-15 SCALE LABEL INFO'!J$2:J$65,MATCH($A976,'40-15 SCALE LABEL INFO'!$A$2:$A$65,0))),"not found"),IF(G975="not found","not found",IF(G975="","","ditto"))))</f>
        <v/>
      </c>
      <c r="H976" s="775" t="str">
        <f>IF($A976="","",IF(NOT($A976=$A975),IFERROR(IF(INDEX('40-15 SCALE LABEL INFO'!K$2:K$65,MATCH($A976,'40-15 SCALE LABEL INFO'!$A$2:$A$65,0))="","",INDEX('40-15 SCALE LABEL INFO'!K$2:K$65,MATCH($A976,'40-15 SCALE LABEL INFO'!$A$2:$A$65,0))),"not found"),IF(H975="not found","not found",IF(H975="","","ditto"))))</f>
        <v/>
      </c>
    </row>
    <row r="977" spans="1:8" x14ac:dyDescent="0.25">
      <c r="A977" s="770"/>
      <c r="B977" s="770"/>
      <c r="C977" s="770"/>
      <c r="D977" s="770"/>
      <c r="E977" s="778"/>
      <c r="F977" s="781" t="str">
        <f>IF($A977="","",IF(NOT($A977=$A976),IFERROR(IF(INDEX('40-15 SCALE LABEL INFO'!I$2:I$65,MATCH($A977,'40-15 SCALE LABEL INFO'!$A$2:$A$65,0))="","",INDEX('40-15 SCALE LABEL INFO'!I$2:I$65,MATCH($A977,'40-15 SCALE LABEL INFO'!$A$2:$A$65,0))),"not found"),IF(F976="not found","not found",IF(F976="","","ditto"))))</f>
        <v/>
      </c>
      <c r="G977" s="782" t="str">
        <f>IF($A977="","",IF(NOT($A977=$A976),IFERROR(IF(INDEX('40-15 SCALE LABEL INFO'!J$2:J$65,MATCH($A977,'40-15 SCALE LABEL INFO'!$A$2:$A$65,0))="","",INDEX('40-15 SCALE LABEL INFO'!J$2:J$65,MATCH($A977,'40-15 SCALE LABEL INFO'!$A$2:$A$65,0))),"not found"),IF(G976="not found","not found",IF(G976="","","ditto"))))</f>
        <v/>
      </c>
      <c r="H977" s="775" t="str">
        <f>IF($A977="","",IF(NOT($A977=$A976),IFERROR(IF(INDEX('40-15 SCALE LABEL INFO'!K$2:K$65,MATCH($A977,'40-15 SCALE LABEL INFO'!$A$2:$A$65,0))="","",INDEX('40-15 SCALE LABEL INFO'!K$2:K$65,MATCH($A977,'40-15 SCALE LABEL INFO'!$A$2:$A$65,0))),"not found"),IF(H976="not found","not found",IF(H976="","","ditto"))))</f>
        <v/>
      </c>
    </row>
    <row r="978" spans="1:8" x14ac:dyDescent="0.25">
      <c r="A978" s="770"/>
      <c r="B978" s="770"/>
      <c r="C978" s="770"/>
      <c r="D978" s="770"/>
      <c r="E978" s="778"/>
      <c r="F978" s="781" t="str">
        <f>IF($A978="","",IF(NOT($A978=$A977),IFERROR(IF(INDEX('40-15 SCALE LABEL INFO'!I$2:I$65,MATCH($A978,'40-15 SCALE LABEL INFO'!$A$2:$A$65,0))="","",INDEX('40-15 SCALE LABEL INFO'!I$2:I$65,MATCH($A978,'40-15 SCALE LABEL INFO'!$A$2:$A$65,0))),"not found"),IF(F977="not found","not found",IF(F977="","","ditto"))))</f>
        <v/>
      </c>
      <c r="G978" s="782" t="str">
        <f>IF($A978="","",IF(NOT($A978=$A977),IFERROR(IF(INDEX('40-15 SCALE LABEL INFO'!J$2:J$65,MATCH($A978,'40-15 SCALE LABEL INFO'!$A$2:$A$65,0))="","",INDEX('40-15 SCALE LABEL INFO'!J$2:J$65,MATCH($A978,'40-15 SCALE LABEL INFO'!$A$2:$A$65,0))),"not found"),IF(G977="not found","not found",IF(G977="","","ditto"))))</f>
        <v/>
      </c>
      <c r="H978" s="775" t="str">
        <f>IF($A978="","",IF(NOT($A978=$A977),IFERROR(IF(INDEX('40-15 SCALE LABEL INFO'!K$2:K$65,MATCH($A978,'40-15 SCALE LABEL INFO'!$A$2:$A$65,0))="","",INDEX('40-15 SCALE LABEL INFO'!K$2:K$65,MATCH($A978,'40-15 SCALE LABEL INFO'!$A$2:$A$65,0))),"not found"),IF(H977="not found","not found",IF(H977="","","ditto"))))</f>
        <v/>
      </c>
    </row>
    <row r="979" spans="1:8" x14ac:dyDescent="0.25">
      <c r="A979" s="770"/>
      <c r="B979" s="770"/>
      <c r="C979" s="770"/>
      <c r="D979" s="770"/>
      <c r="E979" s="778"/>
      <c r="F979" s="781" t="str">
        <f>IF($A979="","",IF(NOT($A979=$A978),IFERROR(IF(INDEX('40-15 SCALE LABEL INFO'!I$2:I$65,MATCH($A979,'40-15 SCALE LABEL INFO'!$A$2:$A$65,0))="","",INDEX('40-15 SCALE LABEL INFO'!I$2:I$65,MATCH($A979,'40-15 SCALE LABEL INFO'!$A$2:$A$65,0))),"not found"),IF(F978="not found","not found",IF(F978="","","ditto"))))</f>
        <v/>
      </c>
      <c r="G979" s="782" t="str">
        <f>IF($A979="","",IF(NOT($A979=$A978),IFERROR(IF(INDEX('40-15 SCALE LABEL INFO'!J$2:J$65,MATCH($A979,'40-15 SCALE LABEL INFO'!$A$2:$A$65,0))="","",INDEX('40-15 SCALE LABEL INFO'!J$2:J$65,MATCH($A979,'40-15 SCALE LABEL INFO'!$A$2:$A$65,0))),"not found"),IF(G978="not found","not found",IF(G978="","","ditto"))))</f>
        <v/>
      </c>
      <c r="H979" s="775" t="str">
        <f>IF($A979="","",IF(NOT($A979=$A978),IFERROR(IF(INDEX('40-15 SCALE LABEL INFO'!K$2:K$65,MATCH($A979,'40-15 SCALE LABEL INFO'!$A$2:$A$65,0))="","",INDEX('40-15 SCALE LABEL INFO'!K$2:K$65,MATCH($A979,'40-15 SCALE LABEL INFO'!$A$2:$A$65,0))),"not found"),IF(H978="not found","not found",IF(H978="","","ditto"))))</f>
        <v/>
      </c>
    </row>
    <row r="980" spans="1:8" x14ac:dyDescent="0.25">
      <c r="A980" s="770"/>
      <c r="B980" s="770"/>
      <c r="C980" s="770"/>
      <c r="D980" s="770"/>
      <c r="E980" s="778"/>
      <c r="F980" s="781" t="str">
        <f>IF($A980="","",IF(NOT($A980=$A979),IFERROR(IF(INDEX('40-15 SCALE LABEL INFO'!I$2:I$65,MATCH($A980,'40-15 SCALE LABEL INFO'!$A$2:$A$65,0))="","",INDEX('40-15 SCALE LABEL INFO'!I$2:I$65,MATCH($A980,'40-15 SCALE LABEL INFO'!$A$2:$A$65,0))),"not found"),IF(F979="not found","not found",IF(F979="","","ditto"))))</f>
        <v/>
      </c>
      <c r="G980" s="782" t="str">
        <f>IF($A980="","",IF(NOT($A980=$A979),IFERROR(IF(INDEX('40-15 SCALE LABEL INFO'!J$2:J$65,MATCH($A980,'40-15 SCALE LABEL INFO'!$A$2:$A$65,0))="","",INDEX('40-15 SCALE LABEL INFO'!J$2:J$65,MATCH($A980,'40-15 SCALE LABEL INFO'!$A$2:$A$65,0))),"not found"),IF(G979="not found","not found",IF(G979="","","ditto"))))</f>
        <v/>
      </c>
      <c r="H980" s="775" t="str">
        <f>IF($A980="","",IF(NOT($A980=$A979),IFERROR(IF(INDEX('40-15 SCALE LABEL INFO'!K$2:K$65,MATCH($A980,'40-15 SCALE LABEL INFO'!$A$2:$A$65,0))="","",INDEX('40-15 SCALE LABEL INFO'!K$2:K$65,MATCH($A980,'40-15 SCALE LABEL INFO'!$A$2:$A$65,0))),"not found"),IF(H979="not found","not found",IF(H979="","","ditto"))))</f>
        <v/>
      </c>
    </row>
    <row r="981" spans="1:8" x14ac:dyDescent="0.25">
      <c r="A981" s="770"/>
      <c r="B981" s="770"/>
      <c r="C981" s="770"/>
      <c r="D981" s="770"/>
      <c r="E981" s="778"/>
      <c r="F981" s="781" t="str">
        <f>IF($A981="","",IF(NOT($A981=$A980),IFERROR(IF(INDEX('40-15 SCALE LABEL INFO'!I$2:I$65,MATCH($A981,'40-15 SCALE LABEL INFO'!$A$2:$A$65,0))="","",INDEX('40-15 SCALE LABEL INFO'!I$2:I$65,MATCH($A981,'40-15 SCALE LABEL INFO'!$A$2:$A$65,0))),"not found"),IF(F980="not found","not found",IF(F980="","","ditto"))))</f>
        <v/>
      </c>
      <c r="G981" s="782" t="str">
        <f>IF($A981="","",IF(NOT($A981=$A980),IFERROR(IF(INDEX('40-15 SCALE LABEL INFO'!J$2:J$65,MATCH($A981,'40-15 SCALE LABEL INFO'!$A$2:$A$65,0))="","",INDEX('40-15 SCALE LABEL INFO'!J$2:J$65,MATCH($A981,'40-15 SCALE LABEL INFO'!$A$2:$A$65,0))),"not found"),IF(G980="not found","not found",IF(G980="","","ditto"))))</f>
        <v/>
      </c>
      <c r="H981" s="775" t="str">
        <f>IF($A981="","",IF(NOT($A981=$A980),IFERROR(IF(INDEX('40-15 SCALE LABEL INFO'!K$2:K$65,MATCH($A981,'40-15 SCALE LABEL INFO'!$A$2:$A$65,0))="","",INDEX('40-15 SCALE LABEL INFO'!K$2:K$65,MATCH($A981,'40-15 SCALE LABEL INFO'!$A$2:$A$65,0))),"not found"),IF(H980="not found","not found",IF(H980="","","ditto"))))</f>
        <v/>
      </c>
    </row>
    <row r="982" spans="1:8" x14ac:dyDescent="0.25">
      <c r="A982" s="770"/>
      <c r="B982" s="770"/>
      <c r="C982" s="770"/>
      <c r="D982" s="770"/>
      <c r="E982" s="778"/>
      <c r="F982" s="781" t="str">
        <f>IF($A982="","",IF(NOT($A982=$A981),IFERROR(IF(INDEX('40-15 SCALE LABEL INFO'!I$2:I$65,MATCH($A982,'40-15 SCALE LABEL INFO'!$A$2:$A$65,0))="","",INDEX('40-15 SCALE LABEL INFO'!I$2:I$65,MATCH($A982,'40-15 SCALE LABEL INFO'!$A$2:$A$65,0))),"not found"),IF(F981="not found","not found",IF(F981="","","ditto"))))</f>
        <v/>
      </c>
      <c r="G982" s="782" t="str">
        <f>IF($A982="","",IF(NOT($A982=$A981),IFERROR(IF(INDEX('40-15 SCALE LABEL INFO'!J$2:J$65,MATCH($A982,'40-15 SCALE LABEL INFO'!$A$2:$A$65,0))="","",INDEX('40-15 SCALE LABEL INFO'!J$2:J$65,MATCH($A982,'40-15 SCALE LABEL INFO'!$A$2:$A$65,0))),"not found"),IF(G981="not found","not found",IF(G981="","","ditto"))))</f>
        <v/>
      </c>
      <c r="H982" s="775" t="str">
        <f>IF($A982="","",IF(NOT($A982=$A981),IFERROR(IF(INDEX('40-15 SCALE LABEL INFO'!K$2:K$65,MATCH($A982,'40-15 SCALE LABEL INFO'!$A$2:$A$65,0))="","",INDEX('40-15 SCALE LABEL INFO'!K$2:K$65,MATCH($A982,'40-15 SCALE LABEL INFO'!$A$2:$A$65,0))),"not found"),IF(H981="not found","not found",IF(H981="","","ditto"))))</f>
        <v/>
      </c>
    </row>
    <row r="983" spans="1:8" x14ac:dyDescent="0.25">
      <c r="A983" s="770"/>
      <c r="B983" s="770"/>
      <c r="C983" s="770"/>
      <c r="D983" s="770"/>
      <c r="E983" s="778"/>
      <c r="F983" s="781" t="str">
        <f>IF($A983="","",IF(NOT($A983=$A982),IFERROR(IF(INDEX('40-15 SCALE LABEL INFO'!I$2:I$65,MATCH($A983,'40-15 SCALE LABEL INFO'!$A$2:$A$65,0))="","",INDEX('40-15 SCALE LABEL INFO'!I$2:I$65,MATCH($A983,'40-15 SCALE LABEL INFO'!$A$2:$A$65,0))),"not found"),IF(F982="not found","not found",IF(F982="","","ditto"))))</f>
        <v/>
      </c>
      <c r="G983" s="782" t="str">
        <f>IF($A983="","",IF(NOT($A983=$A982),IFERROR(IF(INDEX('40-15 SCALE LABEL INFO'!J$2:J$65,MATCH($A983,'40-15 SCALE LABEL INFO'!$A$2:$A$65,0))="","",INDEX('40-15 SCALE LABEL INFO'!J$2:J$65,MATCH($A983,'40-15 SCALE LABEL INFO'!$A$2:$A$65,0))),"not found"),IF(G982="not found","not found",IF(G982="","","ditto"))))</f>
        <v/>
      </c>
      <c r="H983" s="775" t="str">
        <f>IF($A983="","",IF(NOT($A983=$A982),IFERROR(IF(INDEX('40-15 SCALE LABEL INFO'!K$2:K$65,MATCH($A983,'40-15 SCALE LABEL INFO'!$A$2:$A$65,0))="","",INDEX('40-15 SCALE LABEL INFO'!K$2:K$65,MATCH($A983,'40-15 SCALE LABEL INFO'!$A$2:$A$65,0))),"not found"),IF(H982="not found","not found",IF(H982="","","ditto"))))</f>
        <v/>
      </c>
    </row>
    <row r="984" spans="1:8" x14ac:dyDescent="0.25">
      <c r="A984" s="770"/>
      <c r="B984" s="770"/>
      <c r="C984" s="770"/>
      <c r="D984" s="770"/>
      <c r="E984" s="778"/>
      <c r="F984" s="781" t="str">
        <f>IF($A984="","",IF(NOT($A984=$A983),IFERROR(IF(INDEX('40-15 SCALE LABEL INFO'!I$2:I$65,MATCH($A984,'40-15 SCALE LABEL INFO'!$A$2:$A$65,0))="","",INDEX('40-15 SCALE LABEL INFO'!I$2:I$65,MATCH($A984,'40-15 SCALE LABEL INFO'!$A$2:$A$65,0))),"not found"),IF(F983="not found","not found",IF(F983="","","ditto"))))</f>
        <v/>
      </c>
      <c r="G984" s="782" t="str">
        <f>IF($A984="","",IF(NOT($A984=$A983),IFERROR(IF(INDEX('40-15 SCALE LABEL INFO'!J$2:J$65,MATCH($A984,'40-15 SCALE LABEL INFO'!$A$2:$A$65,0))="","",INDEX('40-15 SCALE LABEL INFO'!J$2:J$65,MATCH($A984,'40-15 SCALE LABEL INFO'!$A$2:$A$65,0))),"not found"),IF(G983="not found","not found",IF(G983="","","ditto"))))</f>
        <v/>
      </c>
      <c r="H984" s="775" t="str">
        <f>IF($A984="","",IF(NOT($A984=$A983),IFERROR(IF(INDEX('40-15 SCALE LABEL INFO'!K$2:K$65,MATCH($A984,'40-15 SCALE LABEL INFO'!$A$2:$A$65,0))="","",INDEX('40-15 SCALE LABEL INFO'!K$2:K$65,MATCH($A984,'40-15 SCALE LABEL INFO'!$A$2:$A$65,0))),"not found"),IF(H983="not found","not found",IF(H983="","","ditto"))))</f>
        <v/>
      </c>
    </row>
    <row r="985" spans="1:8" x14ac:dyDescent="0.25">
      <c r="A985" s="770"/>
      <c r="B985" s="770"/>
      <c r="C985" s="770"/>
      <c r="D985" s="770"/>
      <c r="E985" s="778"/>
      <c r="F985" s="781" t="str">
        <f>IF($A985="","",IF(NOT($A985=$A984),IFERROR(IF(INDEX('40-15 SCALE LABEL INFO'!I$2:I$65,MATCH($A985,'40-15 SCALE LABEL INFO'!$A$2:$A$65,0))="","",INDEX('40-15 SCALE LABEL INFO'!I$2:I$65,MATCH($A985,'40-15 SCALE LABEL INFO'!$A$2:$A$65,0))),"not found"),IF(F984="not found","not found",IF(F984="","","ditto"))))</f>
        <v/>
      </c>
      <c r="G985" s="782" t="str">
        <f>IF($A985="","",IF(NOT($A985=$A984),IFERROR(IF(INDEX('40-15 SCALE LABEL INFO'!J$2:J$65,MATCH($A985,'40-15 SCALE LABEL INFO'!$A$2:$A$65,0))="","",INDEX('40-15 SCALE LABEL INFO'!J$2:J$65,MATCH($A985,'40-15 SCALE LABEL INFO'!$A$2:$A$65,0))),"not found"),IF(G984="not found","not found",IF(G984="","","ditto"))))</f>
        <v/>
      </c>
      <c r="H985" s="775" t="str">
        <f>IF($A985="","",IF(NOT($A985=$A984),IFERROR(IF(INDEX('40-15 SCALE LABEL INFO'!K$2:K$65,MATCH($A985,'40-15 SCALE LABEL INFO'!$A$2:$A$65,0))="","",INDEX('40-15 SCALE LABEL INFO'!K$2:K$65,MATCH($A985,'40-15 SCALE LABEL INFO'!$A$2:$A$65,0))),"not found"),IF(H984="not found","not found",IF(H984="","","ditto"))))</f>
        <v/>
      </c>
    </row>
    <row r="986" spans="1:8" x14ac:dyDescent="0.25">
      <c r="A986" s="770"/>
      <c r="B986" s="770"/>
      <c r="C986" s="770"/>
      <c r="D986" s="770"/>
      <c r="E986" s="778"/>
      <c r="F986" s="781" t="str">
        <f>IF($A986="","",IF(NOT($A986=$A985),IFERROR(IF(INDEX('40-15 SCALE LABEL INFO'!I$2:I$65,MATCH($A986,'40-15 SCALE LABEL INFO'!$A$2:$A$65,0))="","",INDEX('40-15 SCALE LABEL INFO'!I$2:I$65,MATCH($A986,'40-15 SCALE LABEL INFO'!$A$2:$A$65,0))),"not found"),IF(F985="not found","not found",IF(F985="","","ditto"))))</f>
        <v/>
      </c>
      <c r="G986" s="782" t="str">
        <f>IF($A986="","",IF(NOT($A986=$A985),IFERROR(IF(INDEX('40-15 SCALE LABEL INFO'!J$2:J$65,MATCH($A986,'40-15 SCALE LABEL INFO'!$A$2:$A$65,0))="","",INDEX('40-15 SCALE LABEL INFO'!J$2:J$65,MATCH($A986,'40-15 SCALE LABEL INFO'!$A$2:$A$65,0))),"not found"),IF(G985="not found","not found",IF(G985="","","ditto"))))</f>
        <v/>
      </c>
      <c r="H986" s="775" t="str">
        <f>IF($A986="","",IF(NOT($A986=$A985),IFERROR(IF(INDEX('40-15 SCALE LABEL INFO'!K$2:K$65,MATCH($A986,'40-15 SCALE LABEL INFO'!$A$2:$A$65,0))="","",INDEX('40-15 SCALE LABEL INFO'!K$2:K$65,MATCH($A986,'40-15 SCALE LABEL INFO'!$A$2:$A$65,0))),"not found"),IF(H985="not found","not found",IF(H985="","","ditto"))))</f>
        <v/>
      </c>
    </row>
    <row r="987" spans="1:8" x14ac:dyDescent="0.25">
      <c r="A987" s="770"/>
      <c r="B987" s="770"/>
      <c r="C987" s="770"/>
      <c r="D987" s="770"/>
      <c r="E987" s="778"/>
      <c r="F987" s="781" t="str">
        <f>IF($A987="","",IF(NOT($A987=$A986),IFERROR(IF(INDEX('40-15 SCALE LABEL INFO'!I$2:I$65,MATCH($A987,'40-15 SCALE LABEL INFO'!$A$2:$A$65,0))="","",INDEX('40-15 SCALE LABEL INFO'!I$2:I$65,MATCH($A987,'40-15 SCALE LABEL INFO'!$A$2:$A$65,0))),"not found"),IF(F986="not found","not found",IF(F986="","","ditto"))))</f>
        <v/>
      </c>
      <c r="G987" s="782" t="str">
        <f>IF($A987="","",IF(NOT($A987=$A986),IFERROR(IF(INDEX('40-15 SCALE LABEL INFO'!J$2:J$65,MATCH($A987,'40-15 SCALE LABEL INFO'!$A$2:$A$65,0))="","",INDEX('40-15 SCALE LABEL INFO'!J$2:J$65,MATCH($A987,'40-15 SCALE LABEL INFO'!$A$2:$A$65,0))),"not found"),IF(G986="not found","not found",IF(G986="","","ditto"))))</f>
        <v/>
      </c>
      <c r="H987" s="775" t="str">
        <f>IF($A987="","",IF(NOT($A987=$A986),IFERROR(IF(INDEX('40-15 SCALE LABEL INFO'!K$2:K$65,MATCH($A987,'40-15 SCALE LABEL INFO'!$A$2:$A$65,0))="","",INDEX('40-15 SCALE LABEL INFO'!K$2:K$65,MATCH($A987,'40-15 SCALE LABEL INFO'!$A$2:$A$65,0))),"not found"),IF(H986="not found","not found",IF(H986="","","ditto"))))</f>
        <v/>
      </c>
    </row>
    <row r="988" spans="1:8" x14ac:dyDescent="0.25">
      <c r="A988" s="770"/>
      <c r="B988" s="770"/>
      <c r="C988" s="770"/>
      <c r="D988" s="770"/>
      <c r="E988" s="778"/>
      <c r="F988" s="781" t="str">
        <f>IF($A988="","",IF(NOT($A988=$A987),IFERROR(IF(INDEX('40-15 SCALE LABEL INFO'!I$2:I$65,MATCH($A988,'40-15 SCALE LABEL INFO'!$A$2:$A$65,0))="","",INDEX('40-15 SCALE LABEL INFO'!I$2:I$65,MATCH($A988,'40-15 SCALE LABEL INFO'!$A$2:$A$65,0))),"not found"),IF(F987="not found","not found",IF(F987="","","ditto"))))</f>
        <v/>
      </c>
      <c r="G988" s="782" t="str">
        <f>IF($A988="","",IF(NOT($A988=$A987),IFERROR(IF(INDEX('40-15 SCALE LABEL INFO'!J$2:J$65,MATCH($A988,'40-15 SCALE LABEL INFO'!$A$2:$A$65,0))="","",INDEX('40-15 SCALE LABEL INFO'!J$2:J$65,MATCH($A988,'40-15 SCALE LABEL INFO'!$A$2:$A$65,0))),"not found"),IF(G987="not found","not found",IF(G987="","","ditto"))))</f>
        <v/>
      </c>
      <c r="H988" s="775" t="str">
        <f>IF($A988="","",IF(NOT($A988=$A987),IFERROR(IF(INDEX('40-15 SCALE LABEL INFO'!K$2:K$65,MATCH($A988,'40-15 SCALE LABEL INFO'!$A$2:$A$65,0))="","",INDEX('40-15 SCALE LABEL INFO'!K$2:K$65,MATCH($A988,'40-15 SCALE LABEL INFO'!$A$2:$A$65,0))),"not found"),IF(H987="not found","not found",IF(H987="","","ditto"))))</f>
        <v/>
      </c>
    </row>
    <row r="989" spans="1:8" x14ac:dyDescent="0.25">
      <c r="A989" s="770"/>
      <c r="B989" s="770"/>
      <c r="C989" s="770"/>
      <c r="D989" s="770"/>
      <c r="E989" s="778"/>
      <c r="F989" s="781" t="str">
        <f>IF($A989="","",IF(NOT($A989=$A988),IFERROR(IF(INDEX('40-15 SCALE LABEL INFO'!I$2:I$65,MATCH($A989,'40-15 SCALE LABEL INFO'!$A$2:$A$65,0))="","",INDEX('40-15 SCALE LABEL INFO'!I$2:I$65,MATCH($A989,'40-15 SCALE LABEL INFO'!$A$2:$A$65,0))),"not found"),IF(F988="not found","not found",IF(F988="","","ditto"))))</f>
        <v/>
      </c>
      <c r="G989" s="782" t="str">
        <f>IF($A989="","",IF(NOT($A989=$A988),IFERROR(IF(INDEX('40-15 SCALE LABEL INFO'!J$2:J$65,MATCH($A989,'40-15 SCALE LABEL INFO'!$A$2:$A$65,0))="","",INDEX('40-15 SCALE LABEL INFO'!J$2:J$65,MATCH($A989,'40-15 SCALE LABEL INFO'!$A$2:$A$65,0))),"not found"),IF(G988="not found","not found",IF(G988="","","ditto"))))</f>
        <v/>
      </c>
      <c r="H989" s="775" t="str">
        <f>IF($A989="","",IF(NOT($A989=$A988),IFERROR(IF(INDEX('40-15 SCALE LABEL INFO'!K$2:K$65,MATCH($A989,'40-15 SCALE LABEL INFO'!$A$2:$A$65,0))="","",INDEX('40-15 SCALE LABEL INFO'!K$2:K$65,MATCH($A989,'40-15 SCALE LABEL INFO'!$A$2:$A$65,0))),"not found"),IF(H988="not found","not found",IF(H988="","","ditto"))))</f>
        <v/>
      </c>
    </row>
    <row r="990" spans="1:8" x14ac:dyDescent="0.25">
      <c r="A990" s="770"/>
      <c r="B990" s="770"/>
      <c r="C990" s="770"/>
      <c r="D990" s="770"/>
      <c r="E990" s="778"/>
      <c r="F990" s="781" t="str">
        <f>IF($A990="","",IF(NOT($A990=$A989),IFERROR(IF(INDEX('40-15 SCALE LABEL INFO'!I$2:I$65,MATCH($A990,'40-15 SCALE LABEL INFO'!$A$2:$A$65,0))="","",INDEX('40-15 SCALE LABEL INFO'!I$2:I$65,MATCH($A990,'40-15 SCALE LABEL INFO'!$A$2:$A$65,0))),"not found"),IF(F989="not found","not found",IF(F989="","","ditto"))))</f>
        <v/>
      </c>
      <c r="G990" s="782" t="str">
        <f>IF($A990="","",IF(NOT($A990=$A989),IFERROR(IF(INDEX('40-15 SCALE LABEL INFO'!J$2:J$65,MATCH($A990,'40-15 SCALE LABEL INFO'!$A$2:$A$65,0))="","",INDEX('40-15 SCALE LABEL INFO'!J$2:J$65,MATCH($A990,'40-15 SCALE LABEL INFO'!$A$2:$A$65,0))),"not found"),IF(G989="not found","not found",IF(G989="","","ditto"))))</f>
        <v/>
      </c>
      <c r="H990" s="775" t="str">
        <f>IF($A990="","",IF(NOT($A990=$A989),IFERROR(IF(INDEX('40-15 SCALE LABEL INFO'!K$2:K$65,MATCH($A990,'40-15 SCALE LABEL INFO'!$A$2:$A$65,0))="","",INDEX('40-15 SCALE LABEL INFO'!K$2:K$65,MATCH($A990,'40-15 SCALE LABEL INFO'!$A$2:$A$65,0))),"not found"),IF(H989="not found","not found",IF(H989="","","ditto"))))</f>
        <v/>
      </c>
    </row>
    <row r="991" spans="1:8" x14ac:dyDescent="0.25">
      <c r="A991" s="770"/>
      <c r="B991" s="770"/>
      <c r="C991" s="770"/>
      <c r="D991" s="770"/>
      <c r="E991" s="778"/>
      <c r="F991" s="781" t="str">
        <f>IF($A991="","",IF(NOT($A991=$A990),IFERROR(IF(INDEX('40-15 SCALE LABEL INFO'!I$2:I$65,MATCH($A991,'40-15 SCALE LABEL INFO'!$A$2:$A$65,0))="","",INDEX('40-15 SCALE LABEL INFO'!I$2:I$65,MATCH($A991,'40-15 SCALE LABEL INFO'!$A$2:$A$65,0))),"not found"),IF(F990="not found","not found",IF(F990="","","ditto"))))</f>
        <v/>
      </c>
      <c r="G991" s="782" t="str">
        <f>IF($A991="","",IF(NOT($A991=$A990),IFERROR(IF(INDEX('40-15 SCALE LABEL INFO'!J$2:J$65,MATCH($A991,'40-15 SCALE LABEL INFO'!$A$2:$A$65,0))="","",INDEX('40-15 SCALE LABEL INFO'!J$2:J$65,MATCH($A991,'40-15 SCALE LABEL INFO'!$A$2:$A$65,0))),"not found"),IF(G990="not found","not found",IF(G990="","","ditto"))))</f>
        <v/>
      </c>
      <c r="H991" s="775" t="str">
        <f>IF($A991="","",IF(NOT($A991=$A990),IFERROR(IF(INDEX('40-15 SCALE LABEL INFO'!K$2:K$65,MATCH($A991,'40-15 SCALE LABEL INFO'!$A$2:$A$65,0))="","",INDEX('40-15 SCALE LABEL INFO'!K$2:K$65,MATCH($A991,'40-15 SCALE LABEL INFO'!$A$2:$A$65,0))),"not found"),IF(H990="not found","not found",IF(H990="","","ditto"))))</f>
        <v/>
      </c>
    </row>
    <row r="992" spans="1:8" x14ac:dyDescent="0.25">
      <c r="A992" s="770"/>
      <c r="B992" s="770"/>
      <c r="C992" s="770"/>
      <c r="D992" s="770"/>
      <c r="E992" s="778"/>
      <c r="F992" s="781" t="str">
        <f>IF($A992="","",IF(NOT($A992=$A991),IFERROR(IF(INDEX('40-15 SCALE LABEL INFO'!I$2:I$65,MATCH($A992,'40-15 SCALE LABEL INFO'!$A$2:$A$65,0))="","",INDEX('40-15 SCALE LABEL INFO'!I$2:I$65,MATCH($A992,'40-15 SCALE LABEL INFO'!$A$2:$A$65,0))),"not found"),IF(F991="not found","not found",IF(F991="","","ditto"))))</f>
        <v/>
      </c>
      <c r="G992" s="782" t="str">
        <f>IF($A992="","",IF(NOT($A992=$A991),IFERROR(IF(INDEX('40-15 SCALE LABEL INFO'!J$2:J$65,MATCH($A992,'40-15 SCALE LABEL INFO'!$A$2:$A$65,0))="","",INDEX('40-15 SCALE LABEL INFO'!J$2:J$65,MATCH($A992,'40-15 SCALE LABEL INFO'!$A$2:$A$65,0))),"not found"),IF(G991="not found","not found",IF(G991="","","ditto"))))</f>
        <v/>
      </c>
      <c r="H992" s="775" t="str">
        <f>IF($A992="","",IF(NOT($A992=$A991),IFERROR(IF(INDEX('40-15 SCALE LABEL INFO'!K$2:K$65,MATCH($A992,'40-15 SCALE LABEL INFO'!$A$2:$A$65,0))="","",INDEX('40-15 SCALE LABEL INFO'!K$2:K$65,MATCH($A992,'40-15 SCALE LABEL INFO'!$A$2:$A$65,0))),"not found"),IF(H991="not found","not found",IF(H991="","","ditto"))))</f>
        <v/>
      </c>
    </row>
    <row r="993" spans="1:8" x14ac:dyDescent="0.25">
      <c r="A993" s="770"/>
      <c r="B993" s="770"/>
      <c r="C993" s="770"/>
      <c r="D993" s="770"/>
      <c r="E993" s="778"/>
      <c r="F993" s="781" t="str">
        <f>IF($A993="","",IF(NOT($A993=$A992),IFERROR(IF(INDEX('40-15 SCALE LABEL INFO'!I$2:I$65,MATCH($A993,'40-15 SCALE LABEL INFO'!$A$2:$A$65,0))="","",INDEX('40-15 SCALE LABEL INFO'!I$2:I$65,MATCH($A993,'40-15 SCALE LABEL INFO'!$A$2:$A$65,0))),"not found"),IF(F992="not found","not found",IF(F992="","","ditto"))))</f>
        <v/>
      </c>
      <c r="G993" s="782" t="str">
        <f>IF($A993="","",IF(NOT($A993=$A992),IFERROR(IF(INDEX('40-15 SCALE LABEL INFO'!J$2:J$65,MATCH($A993,'40-15 SCALE LABEL INFO'!$A$2:$A$65,0))="","",INDEX('40-15 SCALE LABEL INFO'!J$2:J$65,MATCH($A993,'40-15 SCALE LABEL INFO'!$A$2:$A$65,0))),"not found"),IF(G992="not found","not found",IF(G992="","","ditto"))))</f>
        <v/>
      </c>
      <c r="H993" s="775" t="str">
        <f>IF($A993="","",IF(NOT($A993=$A992),IFERROR(IF(INDEX('40-15 SCALE LABEL INFO'!K$2:K$65,MATCH($A993,'40-15 SCALE LABEL INFO'!$A$2:$A$65,0))="","",INDEX('40-15 SCALE LABEL INFO'!K$2:K$65,MATCH($A993,'40-15 SCALE LABEL INFO'!$A$2:$A$65,0))),"not found"),IF(H992="not found","not found",IF(H992="","","ditto"))))</f>
        <v/>
      </c>
    </row>
    <row r="994" spans="1:8" x14ac:dyDescent="0.25">
      <c r="A994" s="770"/>
      <c r="B994" s="770"/>
      <c r="C994" s="770"/>
      <c r="D994" s="770"/>
      <c r="E994" s="778"/>
      <c r="F994" s="781" t="str">
        <f>IF($A994="","",IF(NOT($A994=$A993),IFERROR(IF(INDEX('40-15 SCALE LABEL INFO'!I$2:I$65,MATCH($A994,'40-15 SCALE LABEL INFO'!$A$2:$A$65,0))="","",INDEX('40-15 SCALE LABEL INFO'!I$2:I$65,MATCH($A994,'40-15 SCALE LABEL INFO'!$A$2:$A$65,0))),"not found"),IF(F993="not found","not found",IF(F993="","","ditto"))))</f>
        <v/>
      </c>
      <c r="G994" s="782" t="str">
        <f>IF($A994="","",IF(NOT($A994=$A993),IFERROR(IF(INDEX('40-15 SCALE LABEL INFO'!J$2:J$65,MATCH($A994,'40-15 SCALE LABEL INFO'!$A$2:$A$65,0))="","",INDEX('40-15 SCALE LABEL INFO'!J$2:J$65,MATCH($A994,'40-15 SCALE LABEL INFO'!$A$2:$A$65,0))),"not found"),IF(G993="not found","not found",IF(G993="","","ditto"))))</f>
        <v/>
      </c>
      <c r="H994" s="775" t="str">
        <f>IF($A994="","",IF(NOT($A994=$A993),IFERROR(IF(INDEX('40-15 SCALE LABEL INFO'!K$2:K$65,MATCH($A994,'40-15 SCALE LABEL INFO'!$A$2:$A$65,0))="","",INDEX('40-15 SCALE LABEL INFO'!K$2:K$65,MATCH($A994,'40-15 SCALE LABEL INFO'!$A$2:$A$65,0))),"not found"),IF(H993="not found","not found",IF(H993="","","ditto"))))</f>
        <v/>
      </c>
    </row>
    <row r="995" spans="1:8" x14ac:dyDescent="0.25">
      <c r="A995" s="770"/>
      <c r="B995" s="770"/>
      <c r="C995" s="770"/>
      <c r="D995" s="770"/>
      <c r="E995" s="778"/>
      <c r="F995" s="781" t="str">
        <f>IF($A995="","",IF(NOT($A995=$A994),IFERROR(IF(INDEX('40-15 SCALE LABEL INFO'!I$2:I$65,MATCH($A995,'40-15 SCALE LABEL INFO'!$A$2:$A$65,0))="","",INDEX('40-15 SCALE LABEL INFO'!I$2:I$65,MATCH($A995,'40-15 SCALE LABEL INFO'!$A$2:$A$65,0))),"not found"),IF(F994="not found","not found",IF(F994="","","ditto"))))</f>
        <v/>
      </c>
      <c r="G995" s="782" t="str">
        <f>IF($A995="","",IF(NOT($A995=$A994),IFERROR(IF(INDEX('40-15 SCALE LABEL INFO'!J$2:J$65,MATCH($A995,'40-15 SCALE LABEL INFO'!$A$2:$A$65,0))="","",INDEX('40-15 SCALE LABEL INFO'!J$2:J$65,MATCH($A995,'40-15 SCALE LABEL INFO'!$A$2:$A$65,0))),"not found"),IF(G994="not found","not found",IF(G994="","","ditto"))))</f>
        <v/>
      </c>
      <c r="H995" s="775" t="str">
        <f>IF($A995="","",IF(NOT($A995=$A994),IFERROR(IF(INDEX('40-15 SCALE LABEL INFO'!K$2:K$65,MATCH($A995,'40-15 SCALE LABEL INFO'!$A$2:$A$65,0))="","",INDEX('40-15 SCALE LABEL INFO'!K$2:K$65,MATCH($A995,'40-15 SCALE LABEL INFO'!$A$2:$A$65,0))),"not found"),IF(H994="not found","not found",IF(H994="","","ditto"))))</f>
        <v/>
      </c>
    </row>
    <row r="996" spans="1:8" x14ac:dyDescent="0.25">
      <c r="A996" s="770"/>
      <c r="B996" s="770"/>
      <c r="C996" s="770"/>
      <c r="D996" s="770"/>
      <c r="E996" s="778"/>
      <c r="F996" s="781" t="str">
        <f>IF($A996="","",IF(NOT($A996=$A995),IFERROR(IF(INDEX('40-15 SCALE LABEL INFO'!I$2:I$65,MATCH($A996,'40-15 SCALE LABEL INFO'!$A$2:$A$65,0))="","",INDEX('40-15 SCALE LABEL INFO'!I$2:I$65,MATCH($A996,'40-15 SCALE LABEL INFO'!$A$2:$A$65,0))),"not found"),IF(F995="not found","not found",IF(F995="","","ditto"))))</f>
        <v/>
      </c>
      <c r="G996" s="782" t="str">
        <f>IF($A996="","",IF(NOT($A996=$A995),IFERROR(IF(INDEX('40-15 SCALE LABEL INFO'!J$2:J$65,MATCH($A996,'40-15 SCALE LABEL INFO'!$A$2:$A$65,0))="","",INDEX('40-15 SCALE LABEL INFO'!J$2:J$65,MATCH($A996,'40-15 SCALE LABEL INFO'!$A$2:$A$65,0))),"not found"),IF(G995="not found","not found",IF(G995="","","ditto"))))</f>
        <v/>
      </c>
      <c r="H996" s="775" t="str">
        <f>IF($A996="","",IF(NOT($A996=$A995),IFERROR(IF(INDEX('40-15 SCALE LABEL INFO'!K$2:K$65,MATCH($A996,'40-15 SCALE LABEL INFO'!$A$2:$A$65,0))="","",INDEX('40-15 SCALE LABEL INFO'!K$2:K$65,MATCH($A996,'40-15 SCALE LABEL INFO'!$A$2:$A$65,0))),"not found"),IF(H995="not found","not found",IF(H995="","","ditto"))))</f>
        <v/>
      </c>
    </row>
    <row r="997" spans="1:8" x14ac:dyDescent="0.25">
      <c r="A997" s="770"/>
      <c r="B997" s="770"/>
      <c r="C997" s="770"/>
      <c r="D997" s="770"/>
      <c r="E997" s="778"/>
      <c r="F997" s="781" t="str">
        <f>IF($A997="","",IF(NOT($A997=$A996),IFERROR(IF(INDEX('40-15 SCALE LABEL INFO'!I$2:I$65,MATCH($A997,'40-15 SCALE LABEL INFO'!$A$2:$A$65,0))="","",INDEX('40-15 SCALE LABEL INFO'!I$2:I$65,MATCH($A997,'40-15 SCALE LABEL INFO'!$A$2:$A$65,0))),"not found"),IF(F996="not found","not found",IF(F996="","","ditto"))))</f>
        <v/>
      </c>
      <c r="G997" s="782" t="str">
        <f>IF($A997="","",IF(NOT($A997=$A996),IFERROR(IF(INDEX('40-15 SCALE LABEL INFO'!J$2:J$65,MATCH($A997,'40-15 SCALE LABEL INFO'!$A$2:$A$65,0))="","",INDEX('40-15 SCALE LABEL INFO'!J$2:J$65,MATCH($A997,'40-15 SCALE LABEL INFO'!$A$2:$A$65,0))),"not found"),IF(G996="not found","not found",IF(G996="","","ditto"))))</f>
        <v/>
      </c>
      <c r="H997" s="775" t="str">
        <f>IF($A997="","",IF(NOT($A997=$A996),IFERROR(IF(INDEX('40-15 SCALE LABEL INFO'!K$2:K$65,MATCH($A997,'40-15 SCALE LABEL INFO'!$A$2:$A$65,0))="","",INDEX('40-15 SCALE LABEL INFO'!K$2:K$65,MATCH($A997,'40-15 SCALE LABEL INFO'!$A$2:$A$65,0))),"not found"),IF(H996="not found","not found",IF(H996="","","ditto"))))</f>
        <v/>
      </c>
    </row>
    <row r="998" spans="1:8" x14ac:dyDescent="0.25">
      <c r="A998" s="770"/>
      <c r="B998" s="770"/>
      <c r="C998" s="770"/>
      <c r="D998" s="770"/>
      <c r="E998" s="778"/>
      <c r="F998" s="781" t="str">
        <f>IF($A998="","",IF(NOT($A998=$A997),IFERROR(IF(INDEX('40-15 SCALE LABEL INFO'!I$2:I$65,MATCH($A998,'40-15 SCALE LABEL INFO'!$A$2:$A$65,0))="","",INDEX('40-15 SCALE LABEL INFO'!I$2:I$65,MATCH($A998,'40-15 SCALE LABEL INFO'!$A$2:$A$65,0))),"not found"),IF(F997="not found","not found",IF(F997="","","ditto"))))</f>
        <v/>
      </c>
      <c r="G998" s="782" t="str">
        <f>IF($A998="","",IF(NOT($A998=$A997),IFERROR(IF(INDEX('40-15 SCALE LABEL INFO'!J$2:J$65,MATCH($A998,'40-15 SCALE LABEL INFO'!$A$2:$A$65,0))="","",INDEX('40-15 SCALE LABEL INFO'!J$2:J$65,MATCH($A998,'40-15 SCALE LABEL INFO'!$A$2:$A$65,0))),"not found"),IF(G997="not found","not found",IF(G997="","","ditto"))))</f>
        <v/>
      </c>
      <c r="H998" s="775" t="str">
        <f>IF($A998="","",IF(NOT($A998=$A997),IFERROR(IF(INDEX('40-15 SCALE LABEL INFO'!K$2:K$65,MATCH($A998,'40-15 SCALE LABEL INFO'!$A$2:$A$65,0))="","",INDEX('40-15 SCALE LABEL INFO'!K$2:K$65,MATCH($A998,'40-15 SCALE LABEL INFO'!$A$2:$A$65,0))),"not found"),IF(H997="not found","not found",IF(H997="","","ditto"))))</f>
        <v/>
      </c>
    </row>
    <row r="999" spans="1:8" x14ac:dyDescent="0.25">
      <c r="A999" s="770"/>
      <c r="B999" s="770"/>
      <c r="C999" s="770"/>
      <c r="D999" s="770"/>
      <c r="E999" s="778"/>
      <c r="F999" s="781" t="str">
        <f>IF($A999="","",IF(NOT($A999=$A998),IFERROR(IF(INDEX('40-15 SCALE LABEL INFO'!I$2:I$65,MATCH($A999,'40-15 SCALE LABEL INFO'!$A$2:$A$65,0))="","",INDEX('40-15 SCALE LABEL INFO'!I$2:I$65,MATCH($A999,'40-15 SCALE LABEL INFO'!$A$2:$A$65,0))),"not found"),IF(F998="not found","not found",IF(F998="","","ditto"))))</f>
        <v/>
      </c>
      <c r="G999" s="782" t="str">
        <f>IF($A999="","",IF(NOT($A999=$A998),IFERROR(IF(INDEX('40-15 SCALE LABEL INFO'!J$2:J$65,MATCH($A999,'40-15 SCALE LABEL INFO'!$A$2:$A$65,0))="","",INDEX('40-15 SCALE LABEL INFO'!J$2:J$65,MATCH($A999,'40-15 SCALE LABEL INFO'!$A$2:$A$65,0))),"not found"),IF(G998="not found","not found",IF(G998="","","ditto"))))</f>
        <v/>
      </c>
      <c r="H999" s="775" t="str">
        <f>IF($A999="","",IF(NOT($A999=$A998),IFERROR(IF(INDEX('40-15 SCALE LABEL INFO'!K$2:K$65,MATCH($A999,'40-15 SCALE LABEL INFO'!$A$2:$A$65,0))="","",INDEX('40-15 SCALE LABEL INFO'!K$2:K$65,MATCH($A999,'40-15 SCALE LABEL INFO'!$A$2:$A$65,0))),"not found"),IF(H998="not found","not found",IF(H998="","","ditto"))))</f>
        <v/>
      </c>
    </row>
    <row r="1000" spans="1:8" x14ac:dyDescent="0.25">
      <c r="A1000" s="770"/>
      <c r="B1000" s="770"/>
      <c r="C1000" s="770"/>
      <c r="D1000" s="770"/>
      <c r="E1000" s="778"/>
      <c r="F1000" s="781" t="str">
        <f>IF($A1000="","",IF(NOT($A1000=$A999),IFERROR(IF(INDEX('40-15 SCALE LABEL INFO'!I$2:I$65,MATCH($A1000,'40-15 SCALE LABEL INFO'!$A$2:$A$65,0))="","",INDEX('40-15 SCALE LABEL INFO'!I$2:I$65,MATCH($A1000,'40-15 SCALE LABEL INFO'!$A$2:$A$65,0))),"not found"),IF(F999="not found","not found",IF(F999="","","ditto"))))</f>
        <v/>
      </c>
      <c r="G1000" s="782" t="str">
        <f>IF($A1000="","",IF(NOT($A1000=$A999),IFERROR(IF(INDEX('40-15 SCALE LABEL INFO'!J$2:J$65,MATCH($A1000,'40-15 SCALE LABEL INFO'!$A$2:$A$65,0))="","",INDEX('40-15 SCALE LABEL INFO'!J$2:J$65,MATCH($A1000,'40-15 SCALE LABEL INFO'!$A$2:$A$65,0))),"not found"),IF(G999="not found","not found",IF(G999="","","ditto"))))</f>
        <v/>
      </c>
      <c r="H1000" s="775" t="str">
        <f>IF($A1000="","",IF(NOT($A1000=$A999),IFERROR(IF(INDEX('40-15 SCALE LABEL INFO'!K$2:K$65,MATCH($A1000,'40-15 SCALE LABEL INFO'!$A$2:$A$65,0))="","",INDEX('40-15 SCALE LABEL INFO'!K$2:K$65,MATCH($A1000,'40-15 SCALE LABEL INFO'!$A$2:$A$65,0))),"not found"),IF(H999="not found","not found",IF(H999="","","ditto"))))</f>
        <v/>
      </c>
    </row>
    <row r="1001" spans="1:8" x14ac:dyDescent="0.25">
      <c r="A1001" s="770"/>
      <c r="B1001" s="770"/>
      <c r="C1001" s="770"/>
      <c r="D1001" s="770"/>
      <c r="E1001" s="778"/>
      <c r="F1001" s="781" t="str">
        <f>IF($A1001="","",IF(NOT($A1001=$A1000),IFERROR(IF(INDEX('40-15 SCALE LABEL INFO'!I$2:I$65,MATCH($A1001,'40-15 SCALE LABEL INFO'!$A$2:$A$65,0))="","",INDEX('40-15 SCALE LABEL INFO'!I$2:I$65,MATCH($A1001,'40-15 SCALE LABEL INFO'!$A$2:$A$65,0))),"not found"),IF(F1000="not found","not found",IF(F1000="","","ditto"))))</f>
        <v/>
      </c>
      <c r="G1001" s="782" t="str">
        <f>IF($A1001="","",IF(NOT($A1001=$A1000),IFERROR(IF(INDEX('40-15 SCALE LABEL INFO'!J$2:J$65,MATCH($A1001,'40-15 SCALE LABEL INFO'!$A$2:$A$65,0))="","",INDEX('40-15 SCALE LABEL INFO'!J$2:J$65,MATCH($A1001,'40-15 SCALE LABEL INFO'!$A$2:$A$65,0))),"not found"),IF(G1000="not found","not found",IF(G1000="","","ditto"))))</f>
        <v/>
      </c>
      <c r="H1001" s="775" t="str">
        <f>IF($A1001="","",IF(NOT($A1001=$A1000),IFERROR(IF(INDEX('40-15 SCALE LABEL INFO'!K$2:K$65,MATCH($A1001,'40-15 SCALE LABEL INFO'!$A$2:$A$65,0))="","",INDEX('40-15 SCALE LABEL INFO'!K$2:K$65,MATCH($A1001,'40-15 SCALE LABEL INFO'!$A$2:$A$65,0))),"not found"),IF(H1000="not found","not found",IF(H1000="","","ditto"))))</f>
        <v/>
      </c>
    </row>
    <row r="1002" spans="1:8" x14ac:dyDescent="0.25">
      <c r="A1002" s="770"/>
      <c r="B1002" s="770"/>
      <c r="C1002" s="770"/>
      <c r="D1002" s="770"/>
      <c r="E1002" s="778"/>
      <c r="F1002" s="781" t="str">
        <f>IF($A1002="","",IF(NOT($A1002=$A1001),IFERROR(IF(INDEX('40-15 SCALE LABEL INFO'!I$2:I$65,MATCH($A1002,'40-15 SCALE LABEL INFO'!$A$2:$A$65,0))="","",INDEX('40-15 SCALE LABEL INFO'!I$2:I$65,MATCH($A1002,'40-15 SCALE LABEL INFO'!$A$2:$A$65,0))),"not found"),IF(F1001="not found","not found",IF(F1001="","","ditto"))))</f>
        <v/>
      </c>
      <c r="G1002" s="782" t="str">
        <f>IF($A1002="","",IF(NOT($A1002=$A1001),IFERROR(IF(INDEX('40-15 SCALE LABEL INFO'!J$2:J$65,MATCH($A1002,'40-15 SCALE LABEL INFO'!$A$2:$A$65,0))="","",INDEX('40-15 SCALE LABEL INFO'!J$2:J$65,MATCH($A1002,'40-15 SCALE LABEL INFO'!$A$2:$A$65,0))),"not found"),IF(G1001="not found","not found",IF(G1001="","","ditto"))))</f>
        <v/>
      </c>
      <c r="H1002" s="775" t="str">
        <f>IF($A1002="","",IF(NOT($A1002=$A1001),IFERROR(IF(INDEX('40-15 SCALE LABEL INFO'!K$2:K$65,MATCH($A1002,'40-15 SCALE LABEL INFO'!$A$2:$A$65,0))="","",INDEX('40-15 SCALE LABEL INFO'!K$2:K$65,MATCH($A1002,'40-15 SCALE LABEL INFO'!$A$2:$A$65,0))),"not found"),IF(H1001="not found","not found",IF(H1001="","","ditto"))))</f>
        <v/>
      </c>
    </row>
    <row r="1003" spans="1:8" x14ac:dyDescent="0.25">
      <c r="A1003" s="770"/>
      <c r="B1003" s="770"/>
      <c r="C1003" s="770"/>
      <c r="D1003" s="770"/>
      <c r="E1003" s="778"/>
      <c r="F1003" s="781" t="str">
        <f>IF($A1003="","",IF(NOT($A1003=$A1002),IFERROR(IF(INDEX('40-15 SCALE LABEL INFO'!I$2:I$65,MATCH($A1003,'40-15 SCALE LABEL INFO'!$A$2:$A$65,0))="","",INDEX('40-15 SCALE LABEL INFO'!I$2:I$65,MATCH($A1003,'40-15 SCALE LABEL INFO'!$A$2:$A$65,0))),"not found"),IF(F1002="not found","not found",IF(F1002="","","ditto"))))</f>
        <v/>
      </c>
      <c r="G1003" s="782" t="str">
        <f>IF($A1003="","",IF(NOT($A1003=$A1002),IFERROR(IF(INDEX('40-15 SCALE LABEL INFO'!J$2:J$65,MATCH($A1003,'40-15 SCALE LABEL INFO'!$A$2:$A$65,0))="","",INDEX('40-15 SCALE LABEL INFO'!J$2:J$65,MATCH($A1003,'40-15 SCALE LABEL INFO'!$A$2:$A$65,0))),"not found"),IF(G1002="not found","not found",IF(G1002="","","ditto"))))</f>
        <v/>
      </c>
      <c r="H1003" s="775" t="str">
        <f>IF($A1003="","",IF(NOT($A1003=$A1002),IFERROR(IF(INDEX('40-15 SCALE LABEL INFO'!K$2:K$65,MATCH($A1003,'40-15 SCALE LABEL INFO'!$A$2:$A$65,0))="","",INDEX('40-15 SCALE LABEL INFO'!K$2:K$65,MATCH($A1003,'40-15 SCALE LABEL INFO'!$A$2:$A$65,0))),"not found"),IF(H1002="not found","not found",IF(H1002="","","ditto"))))</f>
        <v/>
      </c>
    </row>
    <row r="1004" spans="1:8" x14ac:dyDescent="0.25">
      <c r="A1004" s="770"/>
      <c r="B1004" s="770"/>
      <c r="C1004" s="770"/>
      <c r="D1004" s="770"/>
      <c r="E1004" s="778"/>
      <c r="F1004" s="781" t="str">
        <f>IF($A1004="","",IF(NOT($A1004=$A1003),IFERROR(IF(INDEX('40-15 SCALE LABEL INFO'!I$2:I$65,MATCH($A1004,'40-15 SCALE LABEL INFO'!$A$2:$A$65,0))="","",INDEX('40-15 SCALE LABEL INFO'!I$2:I$65,MATCH($A1004,'40-15 SCALE LABEL INFO'!$A$2:$A$65,0))),"not found"),IF(F1003="not found","not found",IF(F1003="","","ditto"))))</f>
        <v/>
      </c>
      <c r="G1004" s="782" t="str">
        <f>IF($A1004="","",IF(NOT($A1004=$A1003),IFERROR(IF(INDEX('40-15 SCALE LABEL INFO'!J$2:J$65,MATCH($A1004,'40-15 SCALE LABEL INFO'!$A$2:$A$65,0))="","",INDEX('40-15 SCALE LABEL INFO'!J$2:J$65,MATCH($A1004,'40-15 SCALE LABEL INFO'!$A$2:$A$65,0))),"not found"),IF(G1003="not found","not found",IF(G1003="","","ditto"))))</f>
        <v/>
      </c>
      <c r="H1004" s="775" t="str">
        <f>IF($A1004="","",IF(NOT($A1004=$A1003),IFERROR(IF(INDEX('40-15 SCALE LABEL INFO'!K$2:K$65,MATCH($A1004,'40-15 SCALE LABEL INFO'!$A$2:$A$65,0))="","",INDEX('40-15 SCALE LABEL INFO'!K$2:K$65,MATCH($A1004,'40-15 SCALE LABEL INFO'!$A$2:$A$65,0))),"not found"),IF(H1003="not found","not found",IF(H1003="","","ditto"))))</f>
        <v/>
      </c>
    </row>
    <row r="1005" spans="1:8" x14ac:dyDescent="0.25">
      <c r="A1005" s="770"/>
      <c r="B1005" s="770"/>
      <c r="C1005" s="770"/>
      <c r="D1005" s="770"/>
      <c r="E1005" s="778"/>
      <c r="F1005" s="781" t="str">
        <f>IF($A1005="","",IF(NOT($A1005=$A1004),IFERROR(IF(INDEX('40-15 SCALE LABEL INFO'!I$2:I$65,MATCH($A1005,'40-15 SCALE LABEL INFO'!$A$2:$A$65,0))="","",INDEX('40-15 SCALE LABEL INFO'!I$2:I$65,MATCH($A1005,'40-15 SCALE LABEL INFO'!$A$2:$A$65,0))),"not found"),IF(F1004="not found","not found",IF(F1004="","","ditto"))))</f>
        <v/>
      </c>
      <c r="G1005" s="782" t="str">
        <f>IF($A1005="","",IF(NOT($A1005=$A1004),IFERROR(IF(INDEX('40-15 SCALE LABEL INFO'!J$2:J$65,MATCH($A1005,'40-15 SCALE LABEL INFO'!$A$2:$A$65,0))="","",INDEX('40-15 SCALE LABEL INFO'!J$2:J$65,MATCH($A1005,'40-15 SCALE LABEL INFO'!$A$2:$A$65,0))),"not found"),IF(G1004="not found","not found",IF(G1004="","","ditto"))))</f>
        <v/>
      </c>
      <c r="H1005" s="775" t="str">
        <f>IF($A1005="","",IF(NOT($A1005=$A1004),IFERROR(IF(INDEX('40-15 SCALE LABEL INFO'!K$2:K$65,MATCH($A1005,'40-15 SCALE LABEL INFO'!$A$2:$A$65,0))="","",INDEX('40-15 SCALE LABEL INFO'!K$2:K$65,MATCH($A1005,'40-15 SCALE LABEL INFO'!$A$2:$A$65,0))),"not found"),IF(H1004="not found","not found",IF(H1004="","","ditto"))))</f>
        <v/>
      </c>
    </row>
    <row r="1006" spans="1:8" x14ac:dyDescent="0.25">
      <c r="A1006" s="770"/>
      <c r="B1006" s="770"/>
      <c r="C1006" s="770"/>
      <c r="D1006" s="770"/>
      <c r="E1006" s="778"/>
      <c r="F1006" s="781" t="str">
        <f>IF($A1006="","",IF(NOT($A1006=$A1005),IFERROR(IF(INDEX('40-15 SCALE LABEL INFO'!I$2:I$65,MATCH($A1006,'40-15 SCALE LABEL INFO'!$A$2:$A$65,0))="","",INDEX('40-15 SCALE LABEL INFO'!I$2:I$65,MATCH($A1006,'40-15 SCALE LABEL INFO'!$A$2:$A$65,0))),"not found"),IF(F1005="not found","not found",IF(F1005="","","ditto"))))</f>
        <v/>
      </c>
      <c r="G1006" s="782" t="str">
        <f>IF($A1006="","",IF(NOT($A1006=$A1005),IFERROR(IF(INDEX('40-15 SCALE LABEL INFO'!J$2:J$65,MATCH($A1006,'40-15 SCALE LABEL INFO'!$A$2:$A$65,0))="","",INDEX('40-15 SCALE LABEL INFO'!J$2:J$65,MATCH($A1006,'40-15 SCALE LABEL INFO'!$A$2:$A$65,0))),"not found"),IF(G1005="not found","not found",IF(G1005="","","ditto"))))</f>
        <v/>
      </c>
      <c r="H1006" s="775" t="str">
        <f>IF($A1006="","",IF(NOT($A1006=$A1005),IFERROR(IF(INDEX('40-15 SCALE LABEL INFO'!K$2:K$65,MATCH($A1006,'40-15 SCALE LABEL INFO'!$A$2:$A$65,0))="","",INDEX('40-15 SCALE LABEL INFO'!K$2:K$65,MATCH($A1006,'40-15 SCALE LABEL INFO'!$A$2:$A$65,0))),"not found"),IF(H1005="not found","not found",IF(H1005="","","ditto"))))</f>
        <v/>
      </c>
    </row>
    <row r="1007" spans="1:8" x14ac:dyDescent="0.25">
      <c r="A1007" s="770"/>
      <c r="B1007" s="770"/>
      <c r="C1007" s="770"/>
      <c r="D1007" s="770"/>
      <c r="E1007" s="778"/>
      <c r="F1007" s="781" t="str">
        <f>IF($A1007="","",IF(NOT($A1007=$A1006),IFERROR(IF(INDEX('40-15 SCALE LABEL INFO'!I$2:I$65,MATCH($A1007,'40-15 SCALE LABEL INFO'!$A$2:$A$65,0))="","",INDEX('40-15 SCALE LABEL INFO'!I$2:I$65,MATCH($A1007,'40-15 SCALE LABEL INFO'!$A$2:$A$65,0))),"not found"),IF(F1006="not found","not found",IF(F1006="","","ditto"))))</f>
        <v/>
      </c>
      <c r="G1007" s="782" t="str">
        <f>IF($A1007="","",IF(NOT($A1007=$A1006),IFERROR(IF(INDEX('40-15 SCALE LABEL INFO'!J$2:J$65,MATCH($A1007,'40-15 SCALE LABEL INFO'!$A$2:$A$65,0))="","",INDEX('40-15 SCALE LABEL INFO'!J$2:J$65,MATCH($A1007,'40-15 SCALE LABEL INFO'!$A$2:$A$65,0))),"not found"),IF(G1006="not found","not found",IF(G1006="","","ditto"))))</f>
        <v/>
      </c>
      <c r="H1007" s="775" t="str">
        <f>IF($A1007="","",IF(NOT($A1007=$A1006),IFERROR(IF(INDEX('40-15 SCALE LABEL INFO'!K$2:K$65,MATCH($A1007,'40-15 SCALE LABEL INFO'!$A$2:$A$65,0))="","",INDEX('40-15 SCALE LABEL INFO'!K$2:K$65,MATCH($A1007,'40-15 SCALE LABEL INFO'!$A$2:$A$65,0))),"not found"),IF(H1006="not found","not found",IF(H1006="","","ditto"))))</f>
        <v/>
      </c>
    </row>
    <row r="1008" spans="1:8" x14ac:dyDescent="0.25">
      <c r="A1008" s="770"/>
      <c r="B1008" s="770"/>
      <c r="C1008" s="770"/>
      <c r="D1008" s="770"/>
      <c r="E1008" s="778"/>
      <c r="F1008" s="781" t="str">
        <f>IF($A1008="","",IF(NOT($A1008=$A1007),IFERROR(IF(INDEX('40-15 SCALE LABEL INFO'!I$2:I$65,MATCH($A1008,'40-15 SCALE LABEL INFO'!$A$2:$A$65,0))="","",INDEX('40-15 SCALE LABEL INFO'!I$2:I$65,MATCH($A1008,'40-15 SCALE LABEL INFO'!$A$2:$A$65,0))),"not found"),IF(F1007="not found","not found",IF(F1007="","","ditto"))))</f>
        <v/>
      </c>
      <c r="G1008" s="782" t="str">
        <f>IF($A1008="","",IF(NOT($A1008=$A1007),IFERROR(IF(INDEX('40-15 SCALE LABEL INFO'!J$2:J$65,MATCH($A1008,'40-15 SCALE LABEL INFO'!$A$2:$A$65,0))="","",INDEX('40-15 SCALE LABEL INFO'!J$2:J$65,MATCH($A1008,'40-15 SCALE LABEL INFO'!$A$2:$A$65,0))),"not found"),IF(G1007="not found","not found",IF(G1007="","","ditto"))))</f>
        <v/>
      </c>
      <c r="H1008" s="775" t="str">
        <f>IF($A1008="","",IF(NOT($A1008=$A1007),IFERROR(IF(INDEX('40-15 SCALE LABEL INFO'!K$2:K$65,MATCH($A1008,'40-15 SCALE LABEL INFO'!$A$2:$A$65,0))="","",INDEX('40-15 SCALE LABEL INFO'!K$2:K$65,MATCH($A1008,'40-15 SCALE LABEL INFO'!$A$2:$A$65,0))),"not found"),IF(H1007="not found","not found",IF(H1007="","","ditto"))))</f>
        <v/>
      </c>
    </row>
    <row r="1009" spans="1:8" x14ac:dyDescent="0.25">
      <c r="A1009" s="770"/>
      <c r="B1009" s="770"/>
      <c r="C1009" s="770"/>
      <c r="D1009" s="770"/>
      <c r="E1009" s="778"/>
      <c r="F1009" s="781" t="str">
        <f>IF($A1009="","",IF(NOT($A1009=$A1008),IFERROR(IF(INDEX('40-15 SCALE LABEL INFO'!I$2:I$65,MATCH($A1009,'40-15 SCALE LABEL INFO'!$A$2:$A$65,0))="","",INDEX('40-15 SCALE LABEL INFO'!I$2:I$65,MATCH($A1009,'40-15 SCALE LABEL INFO'!$A$2:$A$65,0))),"not found"),IF(F1008="not found","not found",IF(F1008="","","ditto"))))</f>
        <v/>
      </c>
      <c r="G1009" s="782" t="str">
        <f>IF($A1009="","",IF(NOT($A1009=$A1008),IFERROR(IF(INDEX('40-15 SCALE LABEL INFO'!J$2:J$65,MATCH($A1009,'40-15 SCALE LABEL INFO'!$A$2:$A$65,0))="","",INDEX('40-15 SCALE LABEL INFO'!J$2:J$65,MATCH($A1009,'40-15 SCALE LABEL INFO'!$A$2:$A$65,0))),"not found"),IF(G1008="not found","not found",IF(G1008="","","ditto"))))</f>
        <v/>
      </c>
      <c r="H1009" s="775" t="str">
        <f>IF($A1009="","",IF(NOT($A1009=$A1008),IFERROR(IF(INDEX('40-15 SCALE LABEL INFO'!K$2:K$65,MATCH($A1009,'40-15 SCALE LABEL INFO'!$A$2:$A$65,0))="","",INDEX('40-15 SCALE LABEL INFO'!K$2:K$65,MATCH($A1009,'40-15 SCALE LABEL INFO'!$A$2:$A$65,0))),"not found"),IF(H1008="not found","not found",IF(H1008="","","ditto"))))</f>
        <v/>
      </c>
    </row>
    <row r="1010" spans="1:8" x14ac:dyDescent="0.25">
      <c r="A1010" s="770"/>
      <c r="B1010" s="770"/>
      <c r="C1010" s="770"/>
      <c r="D1010" s="770"/>
      <c r="E1010" s="778"/>
      <c r="F1010" s="781" t="str">
        <f>IF($A1010="","",IF(NOT($A1010=$A1009),IFERROR(IF(INDEX('40-15 SCALE LABEL INFO'!I$2:I$65,MATCH($A1010,'40-15 SCALE LABEL INFO'!$A$2:$A$65,0))="","",INDEX('40-15 SCALE LABEL INFO'!I$2:I$65,MATCH($A1010,'40-15 SCALE LABEL INFO'!$A$2:$A$65,0))),"not found"),IF(F1009="not found","not found",IF(F1009="","","ditto"))))</f>
        <v/>
      </c>
      <c r="G1010" s="782" t="str">
        <f>IF($A1010="","",IF(NOT($A1010=$A1009),IFERROR(IF(INDEX('40-15 SCALE LABEL INFO'!J$2:J$65,MATCH($A1010,'40-15 SCALE LABEL INFO'!$A$2:$A$65,0))="","",INDEX('40-15 SCALE LABEL INFO'!J$2:J$65,MATCH($A1010,'40-15 SCALE LABEL INFO'!$A$2:$A$65,0))),"not found"),IF(G1009="not found","not found",IF(G1009="","","ditto"))))</f>
        <v/>
      </c>
      <c r="H1010" s="775" t="str">
        <f>IF($A1010="","",IF(NOT($A1010=$A1009),IFERROR(IF(INDEX('40-15 SCALE LABEL INFO'!K$2:K$65,MATCH($A1010,'40-15 SCALE LABEL INFO'!$A$2:$A$65,0))="","",INDEX('40-15 SCALE LABEL INFO'!K$2:K$65,MATCH($A1010,'40-15 SCALE LABEL INFO'!$A$2:$A$65,0))),"not found"),IF(H1009="not found","not found",IF(H1009="","","ditto"))))</f>
        <v/>
      </c>
    </row>
    <row r="1011" spans="1:8" x14ac:dyDescent="0.25">
      <c r="A1011" s="770"/>
      <c r="B1011" s="770"/>
      <c r="C1011" s="770"/>
      <c r="D1011" s="770"/>
      <c r="E1011" s="778"/>
      <c r="F1011" s="781" t="str">
        <f>IF($A1011="","",IF(NOT($A1011=$A1010),IFERROR(IF(INDEX('40-15 SCALE LABEL INFO'!I$2:I$65,MATCH($A1011,'40-15 SCALE LABEL INFO'!$A$2:$A$65,0))="","",INDEX('40-15 SCALE LABEL INFO'!I$2:I$65,MATCH($A1011,'40-15 SCALE LABEL INFO'!$A$2:$A$65,0))),"not found"),IF(F1010="not found","not found",IF(F1010="","","ditto"))))</f>
        <v/>
      </c>
      <c r="G1011" s="782" t="str">
        <f>IF($A1011="","",IF(NOT($A1011=$A1010),IFERROR(IF(INDEX('40-15 SCALE LABEL INFO'!J$2:J$65,MATCH($A1011,'40-15 SCALE LABEL INFO'!$A$2:$A$65,0))="","",INDEX('40-15 SCALE LABEL INFO'!J$2:J$65,MATCH($A1011,'40-15 SCALE LABEL INFO'!$A$2:$A$65,0))),"not found"),IF(G1010="not found","not found",IF(G1010="","","ditto"))))</f>
        <v/>
      </c>
      <c r="H1011" s="775" t="str">
        <f>IF($A1011="","",IF(NOT($A1011=$A1010),IFERROR(IF(INDEX('40-15 SCALE LABEL INFO'!K$2:K$65,MATCH($A1011,'40-15 SCALE LABEL INFO'!$A$2:$A$65,0))="","",INDEX('40-15 SCALE LABEL INFO'!K$2:K$65,MATCH($A1011,'40-15 SCALE LABEL INFO'!$A$2:$A$65,0))),"not found"),IF(H1010="not found","not found",IF(H1010="","","ditto"))))</f>
        <v/>
      </c>
    </row>
    <row r="1012" spans="1:8" x14ac:dyDescent="0.25">
      <c r="A1012" s="770"/>
      <c r="B1012" s="770"/>
      <c r="C1012" s="770"/>
      <c r="D1012" s="770"/>
      <c r="E1012" s="778"/>
      <c r="F1012" s="781" t="str">
        <f>IF($A1012="","",IF(NOT($A1012=$A1011),IFERROR(IF(INDEX('40-15 SCALE LABEL INFO'!I$2:I$65,MATCH($A1012,'40-15 SCALE LABEL INFO'!$A$2:$A$65,0))="","",INDEX('40-15 SCALE LABEL INFO'!I$2:I$65,MATCH($A1012,'40-15 SCALE LABEL INFO'!$A$2:$A$65,0))),"not found"),IF(F1011="not found","not found",IF(F1011="","","ditto"))))</f>
        <v/>
      </c>
      <c r="G1012" s="782" t="str">
        <f>IF($A1012="","",IF(NOT($A1012=$A1011),IFERROR(IF(INDEX('40-15 SCALE LABEL INFO'!J$2:J$65,MATCH($A1012,'40-15 SCALE LABEL INFO'!$A$2:$A$65,0))="","",INDEX('40-15 SCALE LABEL INFO'!J$2:J$65,MATCH($A1012,'40-15 SCALE LABEL INFO'!$A$2:$A$65,0))),"not found"),IF(G1011="not found","not found",IF(G1011="","","ditto"))))</f>
        <v/>
      </c>
      <c r="H1012" s="775" t="str">
        <f>IF($A1012="","",IF(NOT($A1012=$A1011),IFERROR(IF(INDEX('40-15 SCALE LABEL INFO'!K$2:K$65,MATCH($A1012,'40-15 SCALE LABEL INFO'!$A$2:$A$65,0))="","",INDEX('40-15 SCALE LABEL INFO'!K$2:K$65,MATCH($A1012,'40-15 SCALE LABEL INFO'!$A$2:$A$65,0))),"not found"),IF(H1011="not found","not found",IF(H1011="","","ditto"))))</f>
        <v/>
      </c>
    </row>
    <row r="1013" spans="1:8" x14ac:dyDescent="0.25">
      <c r="A1013" s="770"/>
      <c r="B1013" s="770"/>
      <c r="C1013" s="770"/>
      <c r="D1013" s="770"/>
      <c r="E1013" s="778"/>
      <c r="F1013" s="781" t="str">
        <f>IF($A1013="","",IF(NOT($A1013=$A1012),IFERROR(IF(INDEX('40-15 SCALE LABEL INFO'!I$2:I$65,MATCH($A1013,'40-15 SCALE LABEL INFO'!$A$2:$A$65,0))="","",INDEX('40-15 SCALE LABEL INFO'!I$2:I$65,MATCH($A1013,'40-15 SCALE LABEL INFO'!$A$2:$A$65,0))),"not found"),IF(F1012="not found","not found",IF(F1012="","","ditto"))))</f>
        <v/>
      </c>
      <c r="G1013" s="782" t="str">
        <f>IF($A1013="","",IF(NOT($A1013=$A1012),IFERROR(IF(INDEX('40-15 SCALE LABEL INFO'!J$2:J$65,MATCH($A1013,'40-15 SCALE LABEL INFO'!$A$2:$A$65,0))="","",INDEX('40-15 SCALE LABEL INFO'!J$2:J$65,MATCH($A1013,'40-15 SCALE LABEL INFO'!$A$2:$A$65,0))),"not found"),IF(G1012="not found","not found",IF(G1012="","","ditto"))))</f>
        <v/>
      </c>
      <c r="H1013" s="775" t="str">
        <f>IF($A1013="","",IF(NOT($A1013=$A1012),IFERROR(IF(INDEX('40-15 SCALE LABEL INFO'!K$2:K$65,MATCH($A1013,'40-15 SCALE LABEL INFO'!$A$2:$A$65,0))="","",INDEX('40-15 SCALE LABEL INFO'!K$2:K$65,MATCH($A1013,'40-15 SCALE LABEL INFO'!$A$2:$A$65,0))),"not found"),IF(H1012="not found","not found",IF(H1012="","","ditto"))))</f>
        <v/>
      </c>
    </row>
    <row r="1014" spans="1:8" x14ac:dyDescent="0.25">
      <c r="A1014" s="770"/>
      <c r="B1014" s="770"/>
      <c r="C1014" s="770"/>
      <c r="D1014" s="770"/>
      <c r="E1014" s="778"/>
      <c r="F1014" s="781" t="str">
        <f>IF($A1014="","",IF(NOT($A1014=$A1013),IFERROR(IF(INDEX('40-15 SCALE LABEL INFO'!I$2:I$65,MATCH($A1014,'40-15 SCALE LABEL INFO'!$A$2:$A$65,0))="","",INDEX('40-15 SCALE LABEL INFO'!I$2:I$65,MATCH($A1014,'40-15 SCALE LABEL INFO'!$A$2:$A$65,0))),"not found"),IF(F1013="not found","not found",IF(F1013="","","ditto"))))</f>
        <v/>
      </c>
      <c r="G1014" s="782" t="str">
        <f>IF($A1014="","",IF(NOT($A1014=$A1013),IFERROR(IF(INDEX('40-15 SCALE LABEL INFO'!J$2:J$65,MATCH($A1014,'40-15 SCALE LABEL INFO'!$A$2:$A$65,0))="","",INDEX('40-15 SCALE LABEL INFO'!J$2:J$65,MATCH($A1014,'40-15 SCALE LABEL INFO'!$A$2:$A$65,0))),"not found"),IF(G1013="not found","not found",IF(G1013="","","ditto"))))</f>
        <v/>
      </c>
      <c r="H1014" s="775" t="str">
        <f>IF($A1014="","",IF(NOT($A1014=$A1013),IFERROR(IF(INDEX('40-15 SCALE LABEL INFO'!K$2:K$65,MATCH($A1014,'40-15 SCALE LABEL INFO'!$A$2:$A$65,0))="","",INDEX('40-15 SCALE LABEL INFO'!K$2:K$65,MATCH($A1014,'40-15 SCALE LABEL INFO'!$A$2:$A$65,0))),"not found"),IF(H1013="not found","not found",IF(H1013="","","ditto"))))</f>
        <v/>
      </c>
    </row>
    <row r="1015" spans="1:8" x14ac:dyDescent="0.25">
      <c r="A1015" s="770"/>
      <c r="B1015" s="770"/>
      <c r="C1015" s="770"/>
      <c r="D1015" s="770"/>
      <c r="E1015" s="778"/>
      <c r="F1015" s="781" t="str">
        <f>IF($A1015="","",IF(NOT($A1015=$A1014),IFERROR(IF(INDEX('40-15 SCALE LABEL INFO'!I$2:I$65,MATCH($A1015,'40-15 SCALE LABEL INFO'!$A$2:$A$65,0))="","",INDEX('40-15 SCALE LABEL INFO'!I$2:I$65,MATCH($A1015,'40-15 SCALE LABEL INFO'!$A$2:$A$65,0))),"not found"),IF(F1014="not found","not found",IF(F1014="","","ditto"))))</f>
        <v/>
      </c>
      <c r="G1015" s="782" t="str">
        <f>IF($A1015="","",IF(NOT($A1015=$A1014),IFERROR(IF(INDEX('40-15 SCALE LABEL INFO'!J$2:J$65,MATCH($A1015,'40-15 SCALE LABEL INFO'!$A$2:$A$65,0))="","",INDEX('40-15 SCALE LABEL INFO'!J$2:J$65,MATCH($A1015,'40-15 SCALE LABEL INFO'!$A$2:$A$65,0))),"not found"),IF(G1014="not found","not found",IF(G1014="","","ditto"))))</f>
        <v/>
      </c>
      <c r="H1015" s="775" t="str">
        <f>IF($A1015="","",IF(NOT($A1015=$A1014),IFERROR(IF(INDEX('40-15 SCALE LABEL INFO'!K$2:K$65,MATCH($A1015,'40-15 SCALE LABEL INFO'!$A$2:$A$65,0))="","",INDEX('40-15 SCALE LABEL INFO'!K$2:K$65,MATCH($A1015,'40-15 SCALE LABEL INFO'!$A$2:$A$65,0))),"not found"),IF(H1014="not found","not found",IF(H1014="","","ditto"))))</f>
        <v/>
      </c>
    </row>
    <row r="1016" spans="1:8" x14ac:dyDescent="0.25">
      <c r="A1016" s="770"/>
      <c r="B1016" s="770"/>
      <c r="C1016" s="770"/>
      <c r="D1016" s="770"/>
      <c r="E1016" s="778"/>
      <c r="F1016" s="781" t="str">
        <f>IF($A1016="","",IF(NOT($A1016=$A1015),IFERROR(IF(INDEX('40-15 SCALE LABEL INFO'!I$2:I$65,MATCH($A1016,'40-15 SCALE LABEL INFO'!$A$2:$A$65,0))="","",INDEX('40-15 SCALE LABEL INFO'!I$2:I$65,MATCH($A1016,'40-15 SCALE LABEL INFO'!$A$2:$A$65,0))),"not found"),IF(F1015="not found","not found",IF(F1015="","","ditto"))))</f>
        <v/>
      </c>
      <c r="G1016" s="782" t="str">
        <f>IF($A1016="","",IF(NOT($A1016=$A1015),IFERROR(IF(INDEX('40-15 SCALE LABEL INFO'!J$2:J$65,MATCH($A1016,'40-15 SCALE LABEL INFO'!$A$2:$A$65,0))="","",INDEX('40-15 SCALE LABEL INFO'!J$2:J$65,MATCH($A1016,'40-15 SCALE LABEL INFO'!$A$2:$A$65,0))),"not found"),IF(G1015="not found","not found",IF(G1015="","","ditto"))))</f>
        <v/>
      </c>
      <c r="H1016" s="775" t="str">
        <f>IF($A1016="","",IF(NOT($A1016=$A1015),IFERROR(IF(INDEX('40-15 SCALE LABEL INFO'!K$2:K$65,MATCH($A1016,'40-15 SCALE LABEL INFO'!$A$2:$A$65,0))="","",INDEX('40-15 SCALE LABEL INFO'!K$2:K$65,MATCH($A1016,'40-15 SCALE LABEL INFO'!$A$2:$A$65,0))),"not found"),IF(H1015="not found","not found",IF(H1015="","","ditto"))))</f>
        <v/>
      </c>
    </row>
    <row r="1017" spans="1:8" x14ac:dyDescent="0.25">
      <c r="A1017" s="770"/>
      <c r="B1017" s="770"/>
      <c r="C1017" s="770"/>
      <c r="D1017" s="770"/>
      <c r="E1017" s="778"/>
      <c r="F1017" s="781" t="str">
        <f>IF($A1017="","",IF(NOT($A1017=$A1016),IFERROR(IF(INDEX('40-15 SCALE LABEL INFO'!I$2:I$65,MATCH($A1017,'40-15 SCALE LABEL INFO'!$A$2:$A$65,0))="","",INDEX('40-15 SCALE LABEL INFO'!I$2:I$65,MATCH($A1017,'40-15 SCALE LABEL INFO'!$A$2:$A$65,0))),"not found"),IF(F1016="not found","not found",IF(F1016="","","ditto"))))</f>
        <v/>
      </c>
      <c r="G1017" s="782" t="str">
        <f>IF($A1017="","",IF(NOT($A1017=$A1016),IFERROR(IF(INDEX('40-15 SCALE LABEL INFO'!J$2:J$65,MATCH($A1017,'40-15 SCALE LABEL INFO'!$A$2:$A$65,0))="","",INDEX('40-15 SCALE LABEL INFO'!J$2:J$65,MATCH($A1017,'40-15 SCALE LABEL INFO'!$A$2:$A$65,0))),"not found"),IF(G1016="not found","not found",IF(G1016="","","ditto"))))</f>
        <v/>
      </c>
      <c r="H1017" s="775" t="str">
        <f>IF($A1017="","",IF(NOT($A1017=$A1016),IFERROR(IF(INDEX('40-15 SCALE LABEL INFO'!K$2:K$65,MATCH($A1017,'40-15 SCALE LABEL INFO'!$A$2:$A$65,0))="","",INDEX('40-15 SCALE LABEL INFO'!K$2:K$65,MATCH($A1017,'40-15 SCALE LABEL INFO'!$A$2:$A$65,0))),"not found"),IF(H1016="not found","not found",IF(H1016="","","ditto"))))</f>
        <v/>
      </c>
    </row>
    <row r="1018" spans="1:8" x14ac:dyDescent="0.25">
      <c r="A1018" s="770"/>
      <c r="B1018" s="770"/>
      <c r="C1018" s="770"/>
      <c r="D1018" s="770"/>
      <c r="E1018" s="778"/>
      <c r="F1018" s="781" t="str">
        <f>IF($A1018="","",IF(NOT($A1018=$A1017),IFERROR(IF(INDEX('40-15 SCALE LABEL INFO'!I$2:I$65,MATCH($A1018,'40-15 SCALE LABEL INFO'!$A$2:$A$65,0))="","",INDEX('40-15 SCALE LABEL INFO'!I$2:I$65,MATCH($A1018,'40-15 SCALE LABEL INFO'!$A$2:$A$65,0))),"not found"),IF(F1017="not found","not found",IF(F1017="","","ditto"))))</f>
        <v/>
      </c>
      <c r="G1018" s="782" t="str">
        <f>IF($A1018="","",IF(NOT($A1018=$A1017),IFERROR(IF(INDEX('40-15 SCALE LABEL INFO'!J$2:J$65,MATCH($A1018,'40-15 SCALE LABEL INFO'!$A$2:$A$65,0))="","",INDEX('40-15 SCALE LABEL INFO'!J$2:J$65,MATCH($A1018,'40-15 SCALE LABEL INFO'!$A$2:$A$65,0))),"not found"),IF(G1017="not found","not found",IF(G1017="","","ditto"))))</f>
        <v/>
      </c>
      <c r="H1018" s="775" t="str">
        <f>IF($A1018="","",IF(NOT($A1018=$A1017),IFERROR(IF(INDEX('40-15 SCALE LABEL INFO'!K$2:K$65,MATCH($A1018,'40-15 SCALE LABEL INFO'!$A$2:$A$65,0))="","",INDEX('40-15 SCALE LABEL INFO'!K$2:K$65,MATCH($A1018,'40-15 SCALE LABEL INFO'!$A$2:$A$65,0))),"not found"),IF(H1017="not found","not found",IF(H1017="","","ditto"))))</f>
        <v/>
      </c>
    </row>
    <row r="1019" spans="1:8" x14ac:dyDescent="0.25">
      <c r="A1019" s="770"/>
      <c r="B1019" s="770"/>
      <c r="C1019" s="770"/>
      <c r="D1019" s="770"/>
      <c r="E1019" s="778"/>
      <c r="F1019" s="781" t="str">
        <f>IF($A1019="","",IF(NOT($A1019=$A1018),IFERROR(IF(INDEX('40-15 SCALE LABEL INFO'!I$2:I$65,MATCH($A1019,'40-15 SCALE LABEL INFO'!$A$2:$A$65,0))="","",INDEX('40-15 SCALE LABEL INFO'!I$2:I$65,MATCH($A1019,'40-15 SCALE LABEL INFO'!$A$2:$A$65,0))),"not found"),IF(F1018="not found","not found",IF(F1018="","","ditto"))))</f>
        <v/>
      </c>
      <c r="G1019" s="782" t="str">
        <f>IF($A1019="","",IF(NOT($A1019=$A1018),IFERROR(IF(INDEX('40-15 SCALE LABEL INFO'!J$2:J$65,MATCH($A1019,'40-15 SCALE LABEL INFO'!$A$2:$A$65,0))="","",INDEX('40-15 SCALE LABEL INFO'!J$2:J$65,MATCH($A1019,'40-15 SCALE LABEL INFO'!$A$2:$A$65,0))),"not found"),IF(G1018="not found","not found",IF(G1018="","","ditto"))))</f>
        <v/>
      </c>
      <c r="H1019" s="775" t="str">
        <f>IF($A1019="","",IF(NOT($A1019=$A1018),IFERROR(IF(INDEX('40-15 SCALE LABEL INFO'!K$2:K$65,MATCH($A1019,'40-15 SCALE LABEL INFO'!$A$2:$A$65,0))="","",INDEX('40-15 SCALE LABEL INFO'!K$2:K$65,MATCH($A1019,'40-15 SCALE LABEL INFO'!$A$2:$A$65,0))),"not found"),IF(H1018="not found","not found",IF(H1018="","","ditto"))))</f>
        <v/>
      </c>
    </row>
    <row r="1020" spans="1:8" x14ac:dyDescent="0.25">
      <c r="A1020" s="770"/>
      <c r="B1020" s="770"/>
      <c r="C1020" s="770"/>
      <c r="D1020" s="770"/>
      <c r="E1020" s="778"/>
      <c r="F1020" s="781" t="str">
        <f>IF($A1020="","",IF(NOT($A1020=$A1019),IFERROR(IF(INDEX('40-15 SCALE LABEL INFO'!I$2:I$65,MATCH($A1020,'40-15 SCALE LABEL INFO'!$A$2:$A$65,0))="","",INDEX('40-15 SCALE LABEL INFO'!I$2:I$65,MATCH($A1020,'40-15 SCALE LABEL INFO'!$A$2:$A$65,0))),"not found"),IF(F1019="not found","not found",IF(F1019="","","ditto"))))</f>
        <v/>
      </c>
      <c r="G1020" s="782" t="str">
        <f>IF($A1020="","",IF(NOT($A1020=$A1019),IFERROR(IF(INDEX('40-15 SCALE LABEL INFO'!J$2:J$65,MATCH($A1020,'40-15 SCALE LABEL INFO'!$A$2:$A$65,0))="","",INDEX('40-15 SCALE LABEL INFO'!J$2:J$65,MATCH($A1020,'40-15 SCALE LABEL INFO'!$A$2:$A$65,0))),"not found"),IF(G1019="not found","not found",IF(G1019="","","ditto"))))</f>
        <v/>
      </c>
      <c r="H1020" s="775" t="str">
        <f>IF($A1020="","",IF(NOT($A1020=$A1019),IFERROR(IF(INDEX('40-15 SCALE LABEL INFO'!K$2:K$65,MATCH($A1020,'40-15 SCALE LABEL INFO'!$A$2:$A$65,0))="","",INDEX('40-15 SCALE LABEL INFO'!K$2:K$65,MATCH($A1020,'40-15 SCALE LABEL INFO'!$A$2:$A$65,0))),"not found"),IF(H1019="not found","not found",IF(H1019="","","ditto"))))</f>
        <v/>
      </c>
    </row>
    <row r="1021" spans="1:8" x14ac:dyDescent="0.25">
      <c r="A1021" s="770"/>
      <c r="B1021" s="770"/>
      <c r="C1021" s="770"/>
      <c r="D1021" s="770"/>
      <c r="E1021" s="778"/>
      <c r="F1021" s="781" t="str">
        <f>IF($A1021="","",IF(NOT($A1021=$A1020),IFERROR(IF(INDEX('40-15 SCALE LABEL INFO'!I$2:I$65,MATCH($A1021,'40-15 SCALE LABEL INFO'!$A$2:$A$65,0))="","",INDEX('40-15 SCALE LABEL INFO'!I$2:I$65,MATCH($A1021,'40-15 SCALE LABEL INFO'!$A$2:$A$65,0))),"not found"),IF(F1020="not found","not found",IF(F1020="","","ditto"))))</f>
        <v/>
      </c>
      <c r="G1021" s="782" t="str">
        <f>IF($A1021="","",IF(NOT($A1021=$A1020),IFERROR(IF(INDEX('40-15 SCALE LABEL INFO'!J$2:J$65,MATCH($A1021,'40-15 SCALE LABEL INFO'!$A$2:$A$65,0))="","",INDEX('40-15 SCALE LABEL INFO'!J$2:J$65,MATCH($A1021,'40-15 SCALE LABEL INFO'!$A$2:$A$65,0))),"not found"),IF(G1020="not found","not found",IF(G1020="","","ditto"))))</f>
        <v/>
      </c>
      <c r="H1021" s="775" t="str">
        <f>IF($A1021="","",IF(NOT($A1021=$A1020),IFERROR(IF(INDEX('40-15 SCALE LABEL INFO'!K$2:K$65,MATCH($A1021,'40-15 SCALE LABEL INFO'!$A$2:$A$65,0))="","",INDEX('40-15 SCALE LABEL INFO'!K$2:K$65,MATCH($A1021,'40-15 SCALE LABEL INFO'!$A$2:$A$65,0))),"not found"),IF(H1020="not found","not found",IF(H1020="","","ditto"))))</f>
        <v/>
      </c>
    </row>
    <row r="1022" spans="1:8" x14ac:dyDescent="0.25">
      <c r="A1022" s="770"/>
      <c r="B1022" s="770"/>
      <c r="C1022" s="770"/>
      <c r="D1022" s="770"/>
      <c r="E1022" s="778"/>
      <c r="F1022" s="781" t="str">
        <f>IF($A1022="","",IF(NOT($A1022=$A1021),IFERROR(IF(INDEX('40-15 SCALE LABEL INFO'!I$2:I$65,MATCH($A1022,'40-15 SCALE LABEL INFO'!$A$2:$A$65,0))="","",INDEX('40-15 SCALE LABEL INFO'!I$2:I$65,MATCH($A1022,'40-15 SCALE LABEL INFO'!$A$2:$A$65,0))),"not found"),IF(F1021="not found","not found",IF(F1021="","","ditto"))))</f>
        <v/>
      </c>
      <c r="G1022" s="782" t="str">
        <f>IF($A1022="","",IF(NOT($A1022=$A1021),IFERROR(IF(INDEX('40-15 SCALE LABEL INFO'!J$2:J$65,MATCH($A1022,'40-15 SCALE LABEL INFO'!$A$2:$A$65,0))="","",INDEX('40-15 SCALE LABEL INFO'!J$2:J$65,MATCH($A1022,'40-15 SCALE LABEL INFO'!$A$2:$A$65,0))),"not found"),IF(G1021="not found","not found",IF(G1021="","","ditto"))))</f>
        <v/>
      </c>
      <c r="H1022" s="775" t="str">
        <f>IF($A1022="","",IF(NOT($A1022=$A1021),IFERROR(IF(INDEX('40-15 SCALE LABEL INFO'!K$2:K$65,MATCH($A1022,'40-15 SCALE LABEL INFO'!$A$2:$A$65,0))="","",INDEX('40-15 SCALE LABEL INFO'!K$2:K$65,MATCH($A1022,'40-15 SCALE LABEL INFO'!$A$2:$A$65,0))),"not found"),IF(H1021="not found","not found",IF(H1021="","","ditto"))))</f>
        <v/>
      </c>
    </row>
    <row r="1023" spans="1:8" x14ac:dyDescent="0.25">
      <c r="A1023" s="770"/>
      <c r="B1023" s="770"/>
      <c r="C1023" s="770"/>
      <c r="D1023" s="770"/>
      <c r="E1023" s="778"/>
      <c r="F1023" s="781" t="str">
        <f>IF($A1023="","",IF(NOT($A1023=$A1022),IFERROR(IF(INDEX('40-15 SCALE LABEL INFO'!I$2:I$65,MATCH($A1023,'40-15 SCALE LABEL INFO'!$A$2:$A$65,0))="","",INDEX('40-15 SCALE LABEL INFO'!I$2:I$65,MATCH($A1023,'40-15 SCALE LABEL INFO'!$A$2:$A$65,0))),"not found"),IF(F1022="not found","not found",IF(F1022="","","ditto"))))</f>
        <v/>
      </c>
      <c r="G1023" s="782" t="str">
        <f>IF($A1023="","",IF(NOT($A1023=$A1022),IFERROR(IF(INDEX('40-15 SCALE LABEL INFO'!J$2:J$65,MATCH($A1023,'40-15 SCALE LABEL INFO'!$A$2:$A$65,0))="","",INDEX('40-15 SCALE LABEL INFO'!J$2:J$65,MATCH($A1023,'40-15 SCALE LABEL INFO'!$A$2:$A$65,0))),"not found"),IF(G1022="not found","not found",IF(G1022="","","ditto"))))</f>
        <v/>
      </c>
      <c r="H1023" s="775" t="str">
        <f>IF($A1023="","",IF(NOT($A1023=$A1022),IFERROR(IF(INDEX('40-15 SCALE LABEL INFO'!K$2:K$65,MATCH($A1023,'40-15 SCALE LABEL INFO'!$A$2:$A$65,0))="","",INDEX('40-15 SCALE LABEL INFO'!K$2:K$65,MATCH($A1023,'40-15 SCALE LABEL INFO'!$A$2:$A$65,0))),"not found"),IF(H1022="not found","not found",IF(H1022="","","ditto"))))</f>
        <v/>
      </c>
    </row>
    <row r="1024" spans="1:8" x14ac:dyDescent="0.25">
      <c r="A1024" s="770"/>
      <c r="B1024" s="770"/>
      <c r="C1024" s="770"/>
      <c r="D1024" s="770"/>
      <c r="E1024" s="778"/>
      <c r="F1024" s="781" t="str">
        <f>IF($A1024="","",IF(NOT($A1024=$A1023),IFERROR(IF(INDEX('40-15 SCALE LABEL INFO'!I$2:I$65,MATCH($A1024,'40-15 SCALE LABEL INFO'!$A$2:$A$65,0))="","",INDEX('40-15 SCALE LABEL INFO'!I$2:I$65,MATCH($A1024,'40-15 SCALE LABEL INFO'!$A$2:$A$65,0))),"not found"),IF(F1023="not found","not found",IF(F1023="","","ditto"))))</f>
        <v/>
      </c>
      <c r="G1024" s="782" t="str">
        <f>IF($A1024="","",IF(NOT($A1024=$A1023),IFERROR(IF(INDEX('40-15 SCALE LABEL INFO'!J$2:J$65,MATCH($A1024,'40-15 SCALE LABEL INFO'!$A$2:$A$65,0))="","",INDEX('40-15 SCALE LABEL INFO'!J$2:J$65,MATCH($A1024,'40-15 SCALE LABEL INFO'!$A$2:$A$65,0))),"not found"),IF(G1023="not found","not found",IF(G1023="","","ditto"))))</f>
        <v/>
      </c>
      <c r="H1024" s="775" t="str">
        <f>IF($A1024="","",IF(NOT($A1024=$A1023),IFERROR(IF(INDEX('40-15 SCALE LABEL INFO'!K$2:K$65,MATCH($A1024,'40-15 SCALE LABEL INFO'!$A$2:$A$65,0))="","",INDEX('40-15 SCALE LABEL INFO'!K$2:K$65,MATCH($A1024,'40-15 SCALE LABEL INFO'!$A$2:$A$65,0))),"not found"),IF(H1023="not found","not found",IF(H1023="","","ditto"))))</f>
        <v/>
      </c>
    </row>
    <row r="1025" spans="1:8" x14ac:dyDescent="0.25">
      <c r="A1025" s="770"/>
      <c r="B1025" s="770"/>
      <c r="C1025" s="770"/>
      <c r="D1025" s="770"/>
      <c r="E1025" s="778"/>
      <c r="F1025" s="781" t="str">
        <f>IF($A1025="","",IF(NOT($A1025=$A1024),IFERROR(IF(INDEX('40-15 SCALE LABEL INFO'!I$2:I$65,MATCH($A1025,'40-15 SCALE LABEL INFO'!$A$2:$A$65,0))="","",INDEX('40-15 SCALE LABEL INFO'!I$2:I$65,MATCH($A1025,'40-15 SCALE LABEL INFO'!$A$2:$A$65,0))),"not found"),IF(F1024="not found","not found",IF(F1024="","","ditto"))))</f>
        <v/>
      </c>
      <c r="G1025" s="782" t="str">
        <f>IF($A1025="","",IF(NOT($A1025=$A1024),IFERROR(IF(INDEX('40-15 SCALE LABEL INFO'!J$2:J$65,MATCH($A1025,'40-15 SCALE LABEL INFO'!$A$2:$A$65,0))="","",INDEX('40-15 SCALE LABEL INFO'!J$2:J$65,MATCH($A1025,'40-15 SCALE LABEL INFO'!$A$2:$A$65,0))),"not found"),IF(G1024="not found","not found",IF(G1024="","","ditto"))))</f>
        <v/>
      </c>
      <c r="H1025" s="775" t="str">
        <f>IF($A1025="","",IF(NOT($A1025=$A1024),IFERROR(IF(INDEX('40-15 SCALE LABEL INFO'!K$2:K$65,MATCH($A1025,'40-15 SCALE LABEL INFO'!$A$2:$A$65,0))="","",INDEX('40-15 SCALE LABEL INFO'!K$2:K$65,MATCH($A1025,'40-15 SCALE LABEL INFO'!$A$2:$A$65,0))),"not found"),IF(H1024="not found","not found",IF(H1024="","","ditto"))))</f>
        <v/>
      </c>
    </row>
    <row r="1026" spans="1:8" x14ac:dyDescent="0.25">
      <c r="A1026" s="770"/>
      <c r="B1026" s="770"/>
      <c r="C1026" s="770"/>
      <c r="D1026" s="770"/>
      <c r="E1026" s="778"/>
      <c r="F1026" s="781" t="str">
        <f>IF($A1026="","",IF(NOT($A1026=$A1025),IFERROR(IF(INDEX('40-15 SCALE LABEL INFO'!I$2:I$65,MATCH($A1026,'40-15 SCALE LABEL INFO'!$A$2:$A$65,0))="","",INDEX('40-15 SCALE LABEL INFO'!I$2:I$65,MATCH($A1026,'40-15 SCALE LABEL INFO'!$A$2:$A$65,0))),"not found"),IF(F1025="not found","not found",IF(F1025="","","ditto"))))</f>
        <v/>
      </c>
      <c r="G1026" s="782" t="str">
        <f>IF($A1026="","",IF(NOT($A1026=$A1025),IFERROR(IF(INDEX('40-15 SCALE LABEL INFO'!J$2:J$65,MATCH($A1026,'40-15 SCALE LABEL INFO'!$A$2:$A$65,0))="","",INDEX('40-15 SCALE LABEL INFO'!J$2:J$65,MATCH($A1026,'40-15 SCALE LABEL INFO'!$A$2:$A$65,0))),"not found"),IF(G1025="not found","not found",IF(G1025="","","ditto"))))</f>
        <v/>
      </c>
      <c r="H1026" s="775" t="str">
        <f>IF($A1026="","",IF(NOT($A1026=$A1025),IFERROR(IF(INDEX('40-15 SCALE LABEL INFO'!K$2:K$65,MATCH($A1026,'40-15 SCALE LABEL INFO'!$A$2:$A$65,0))="","",INDEX('40-15 SCALE LABEL INFO'!K$2:K$65,MATCH($A1026,'40-15 SCALE LABEL INFO'!$A$2:$A$65,0))),"not found"),IF(H1025="not found","not found",IF(H1025="","","ditto"))))</f>
        <v/>
      </c>
    </row>
    <row r="1027" spans="1:8" x14ac:dyDescent="0.25">
      <c r="A1027" s="770"/>
      <c r="B1027" s="770"/>
      <c r="C1027" s="770"/>
      <c r="D1027" s="770"/>
      <c r="E1027" s="778"/>
      <c r="F1027" s="781" t="str">
        <f>IF($A1027="","",IF(NOT($A1027=$A1026),IFERROR(IF(INDEX('40-15 SCALE LABEL INFO'!I$2:I$65,MATCH($A1027,'40-15 SCALE LABEL INFO'!$A$2:$A$65,0))="","",INDEX('40-15 SCALE LABEL INFO'!I$2:I$65,MATCH($A1027,'40-15 SCALE LABEL INFO'!$A$2:$A$65,0))),"not found"),IF(F1026="not found","not found",IF(F1026="","","ditto"))))</f>
        <v/>
      </c>
      <c r="G1027" s="782" t="str">
        <f>IF($A1027="","",IF(NOT($A1027=$A1026),IFERROR(IF(INDEX('40-15 SCALE LABEL INFO'!J$2:J$65,MATCH($A1027,'40-15 SCALE LABEL INFO'!$A$2:$A$65,0))="","",INDEX('40-15 SCALE LABEL INFO'!J$2:J$65,MATCH($A1027,'40-15 SCALE LABEL INFO'!$A$2:$A$65,0))),"not found"),IF(G1026="not found","not found",IF(G1026="","","ditto"))))</f>
        <v/>
      </c>
      <c r="H1027" s="775" t="str">
        <f>IF($A1027="","",IF(NOT($A1027=$A1026),IFERROR(IF(INDEX('40-15 SCALE LABEL INFO'!K$2:K$65,MATCH($A1027,'40-15 SCALE LABEL INFO'!$A$2:$A$65,0))="","",INDEX('40-15 SCALE LABEL INFO'!K$2:K$65,MATCH($A1027,'40-15 SCALE LABEL INFO'!$A$2:$A$65,0))),"not found"),IF(H1026="not found","not found",IF(H1026="","","ditto"))))</f>
        <v/>
      </c>
    </row>
    <row r="1028" spans="1:8" x14ac:dyDescent="0.25">
      <c r="A1028" s="770"/>
      <c r="B1028" s="770"/>
      <c r="C1028" s="770"/>
      <c r="D1028" s="770"/>
      <c r="E1028" s="778"/>
      <c r="F1028" s="781" t="str">
        <f>IF($A1028="","",IF(NOT($A1028=$A1027),IFERROR(IF(INDEX('40-15 SCALE LABEL INFO'!I$2:I$65,MATCH($A1028,'40-15 SCALE LABEL INFO'!$A$2:$A$65,0))="","",INDEX('40-15 SCALE LABEL INFO'!I$2:I$65,MATCH($A1028,'40-15 SCALE LABEL INFO'!$A$2:$A$65,0))),"not found"),IF(F1027="not found","not found",IF(F1027="","","ditto"))))</f>
        <v/>
      </c>
      <c r="G1028" s="782" t="str">
        <f>IF($A1028="","",IF(NOT($A1028=$A1027),IFERROR(IF(INDEX('40-15 SCALE LABEL INFO'!J$2:J$65,MATCH($A1028,'40-15 SCALE LABEL INFO'!$A$2:$A$65,0))="","",INDEX('40-15 SCALE LABEL INFO'!J$2:J$65,MATCH($A1028,'40-15 SCALE LABEL INFO'!$A$2:$A$65,0))),"not found"),IF(G1027="not found","not found",IF(G1027="","","ditto"))))</f>
        <v/>
      </c>
      <c r="H1028" s="775" t="str">
        <f>IF($A1028="","",IF(NOT($A1028=$A1027),IFERROR(IF(INDEX('40-15 SCALE LABEL INFO'!K$2:K$65,MATCH($A1028,'40-15 SCALE LABEL INFO'!$A$2:$A$65,0))="","",INDEX('40-15 SCALE LABEL INFO'!K$2:K$65,MATCH($A1028,'40-15 SCALE LABEL INFO'!$A$2:$A$65,0))),"not found"),IF(H1027="not found","not found",IF(H1027="","","ditto"))))</f>
        <v/>
      </c>
    </row>
    <row r="1029" spans="1:8" x14ac:dyDescent="0.25">
      <c r="A1029" s="770"/>
      <c r="B1029" s="770"/>
      <c r="C1029" s="770"/>
      <c r="D1029" s="770"/>
      <c r="E1029" s="778"/>
      <c r="F1029" s="781" t="str">
        <f>IF($A1029="","",IF(NOT($A1029=$A1028),IFERROR(IF(INDEX('40-15 SCALE LABEL INFO'!I$2:I$65,MATCH($A1029,'40-15 SCALE LABEL INFO'!$A$2:$A$65,0))="","",INDEX('40-15 SCALE LABEL INFO'!I$2:I$65,MATCH($A1029,'40-15 SCALE LABEL INFO'!$A$2:$A$65,0))),"not found"),IF(F1028="not found","not found",IF(F1028="","","ditto"))))</f>
        <v/>
      </c>
      <c r="G1029" s="782" t="str">
        <f>IF($A1029="","",IF(NOT($A1029=$A1028),IFERROR(IF(INDEX('40-15 SCALE LABEL INFO'!J$2:J$65,MATCH($A1029,'40-15 SCALE LABEL INFO'!$A$2:$A$65,0))="","",INDEX('40-15 SCALE LABEL INFO'!J$2:J$65,MATCH($A1029,'40-15 SCALE LABEL INFO'!$A$2:$A$65,0))),"not found"),IF(G1028="not found","not found",IF(G1028="","","ditto"))))</f>
        <v/>
      </c>
      <c r="H1029" s="775" t="str">
        <f>IF($A1029="","",IF(NOT($A1029=$A1028),IFERROR(IF(INDEX('40-15 SCALE LABEL INFO'!K$2:K$65,MATCH($A1029,'40-15 SCALE LABEL INFO'!$A$2:$A$65,0))="","",INDEX('40-15 SCALE LABEL INFO'!K$2:K$65,MATCH($A1029,'40-15 SCALE LABEL INFO'!$A$2:$A$65,0))),"not found"),IF(H1028="not found","not found",IF(H1028="","","ditto"))))</f>
        <v/>
      </c>
    </row>
    <row r="1030" spans="1:8" x14ac:dyDescent="0.25">
      <c r="A1030" s="770"/>
      <c r="B1030" s="770"/>
      <c r="C1030" s="770"/>
      <c r="D1030" s="770"/>
      <c r="E1030" s="778"/>
      <c r="F1030" s="781" t="str">
        <f>IF($A1030="","",IF(NOT($A1030=$A1029),IFERROR(IF(INDEX('40-15 SCALE LABEL INFO'!I$2:I$65,MATCH($A1030,'40-15 SCALE LABEL INFO'!$A$2:$A$65,0))="","",INDEX('40-15 SCALE LABEL INFO'!I$2:I$65,MATCH($A1030,'40-15 SCALE LABEL INFO'!$A$2:$A$65,0))),"not found"),IF(F1029="not found","not found",IF(F1029="","","ditto"))))</f>
        <v/>
      </c>
      <c r="G1030" s="782" t="str">
        <f>IF($A1030="","",IF(NOT($A1030=$A1029),IFERROR(IF(INDEX('40-15 SCALE LABEL INFO'!J$2:J$65,MATCH($A1030,'40-15 SCALE LABEL INFO'!$A$2:$A$65,0))="","",INDEX('40-15 SCALE LABEL INFO'!J$2:J$65,MATCH($A1030,'40-15 SCALE LABEL INFO'!$A$2:$A$65,0))),"not found"),IF(G1029="not found","not found",IF(G1029="","","ditto"))))</f>
        <v/>
      </c>
      <c r="H1030" s="775" t="str">
        <f>IF($A1030="","",IF(NOT($A1030=$A1029),IFERROR(IF(INDEX('40-15 SCALE LABEL INFO'!K$2:K$65,MATCH($A1030,'40-15 SCALE LABEL INFO'!$A$2:$A$65,0))="","",INDEX('40-15 SCALE LABEL INFO'!K$2:K$65,MATCH($A1030,'40-15 SCALE LABEL INFO'!$A$2:$A$65,0))),"not found"),IF(H1029="not found","not found",IF(H1029="","","ditto"))))</f>
        <v/>
      </c>
    </row>
    <row r="1031" spans="1:8" x14ac:dyDescent="0.25">
      <c r="A1031" s="770"/>
      <c r="B1031" s="770"/>
      <c r="C1031" s="770"/>
      <c r="D1031" s="770"/>
      <c r="E1031" s="778"/>
      <c r="F1031" s="781" t="str">
        <f>IF($A1031="","",IF(NOT($A1031=$A1030),IFERROR(IF(INDEX('40-15 SCALE LABEL INFO'!I$2:I$65,MATCH($A1031,'40-15 SCALE LABEL INFO'!$A$2:$A$65,0))="","",INDEX('40-15 SCALE LABEL INFO'!I$2:I$65,MATCH($A1031,'40-15 SCALE LABEL INFO'!$A$2:$A$65,0))),"not found"),IF(F1030="not found","not found",IF(F1030="","","ditto"))))</f>
        <v/>
      </c>
      <c r="G1031" s="782" t="str">
        <f>IF($A1031="","",IF(NOT($A1031=$A1030),IFERROR(IF(INDEX('40-15 SCALE LABEL INFO'!J$2:J$65,MATCH($A1031,'40-15 SCALE LABEL INFO'!$A$2:$A$65,0))="","",INDEX('40-15 SCALE LABEL INFO'!J$2:J$65,MATCH($A1031,'40-15 SCALE LABEL INFO'!$A$2:$A$65,0))),"not found"),IF(G1030="not found","not found",IF(G1030="","","ditto"))))</f>
        <v/>
      </c>
      <c r="H1031" s="775" t="str">
        <f>IF($A1031="","",IF(NOT($A1031=$A1030),IFERROR(IF(INDEX('40-15 SCALE LABEL INFO'!K$2:K$65,MATCH($A1031,'40-15 SCALE LABEL INFO'!$A$2:$A$65,0))="","",INDEX('40-15 SCALE LABEL INFO'!K$2:K$65,MATCH($A1031,'40-15 SCALE LABEL INFO'!$A$2:$A$65,0))),"not found"),IF(H1030="not found","not found",IF(H1030="","","ditto"))))</f>
        <v/>
      </c>
    </row>
    <row r="1032" spans="1:8" x14ac:dyDescent="0.25">
      <c r="A1032" s="770"/>
      <c r="B1032" s="770"/>
      <c r="C1032" s="770"/>
      <c r="D1032" s="770"/>
      <c r="E1032" s="778"/>
      <c r="F1032" s="781" t="str">
        <f>IF($A1032="","",IF(NOT($A1032=$A1031),IFERROR(IF(INDEX('40-15 SCALE LABEL INFO'!I$2:I$65,MATCH($A1032,'40-15 SCALE LABEL INFO'!$A$2:$A$65,0))="","",INDEX('40-15 SCALE LABEL INFO'!I$2:I$65,MATCH($A1032,'40-15 SCALE LABEL INFO'!$A$2:$A$65,0))),"not found"),IF(F1031="not found","not found",IF(F1031="","","ditto"))))</f>
        <v/>
      </c>
      <c r="G1032" s="782" t="str">
        <f>IF($A1032="","",IF(NOT($A1032=$A1031),IFERROR(IF(INDEX('40-15 SCALE LABEL INFO'!J$2:J$65,MATCH($A1032,'40-15 SCALE LABEL INFO'!$A$2:$A$65,0))="","",INDEX('40-15 SCALE LABEL INFO'!J$2:J$65,MATCH($A1032,'40-15 SCALE LABEL INFO'!$A$2:$A$65,0))),"not found"),IF(G1031="not found","not found",IF(G1031="","","ditto"))))</f>
        <v/>
      </c>
      <c r="H1032" s="775" t="str">
        <f>IF($A1032="","",IF(NOT($A1032=$A1031),IFERROR(IF(INDEX('40-15 SCALE LABEL INFO'!K$2:K$65,MATCH($A1032,'40-15 SCALE LABEL INFO'!$A$2:$A$65,0))="","",INDEX('40-15 SCALE LABEL INFO'!K$2:K$65,MATCH($A1032,'40-15 SCALE LABEL INFO'!$A$2:$A$65,0))),"not found"),IF(H1031="not found","not found",IF(H1031="","","ditto"))))</f>
        <v/>
      </c>
    </row>
    <row r="1033" spans="1:8" x14ac:dyDescent="0.25">
      <c r="A1033" s="770"/>
      <c r="B1033" s="770"/>
      <c r="C1033" s="770"/>
      <c r="D1033" s="770"/>
      <c r="E1033" s="778"/>
      <c r="F1033" s="781" t="str">
        <f>IF($A1033="","",IF(NOT($A1033=$A1032),IFERROR(IF(INDEX('40-15 SCALE LABEL INFO'!I$2:I$65,MATCH($A1033,'40-15 SCALE LABEL INFO'!$A$2:$A$65,0))="","",INDEX('40-15 SCALE LABEL INFO'!I$2:I$65,MATCH($A1033,'40-15 SCALE LABEL INFO'!$A$2:$A$65,0))),"not found"),IF(F1032="not found","not found",IF(F1032="","","ditto"))))</f>
        <v/>
      </c>
      <c r="G1033" s="782" t="str">
        <f>IF($A1033="","",IF(NOT($A1033=$A1032),IFERROR(IF(INDEX('40-15 SCALE LABEL INFO'!J$2:J$65,MATCH($A1033,'40-15 SCALE LABEL INFO'!$A$2:$A$65,0))="","",INDEX('40-15 SCALE LABEL INFO'!J$2:J$65,MATCH($A1033,'40-15 SCALE LABEL INFO'!$A$2:$A$65,0))),"not found"),IF(G1032="not found","not found",IF(G1032="","","ditto"))))</f>
        <v/>
      </c>
      <c r="H1033" s="775" t="str">
        <f>IF($A1033="","",IF(NOT($A1033=$A1032),IFERROR(IF(INDEX('40-15 SCALE LABEL INFO'!K$2:K$65,MATCH($A1033,'40-15 SCALE LABEL INFO'!$A$2:$A$65,0))="","",INDEX('40-15 SCALE LABEL INFO'!K$2:K$65,MATCH($A1033,'40-15 SCALE LABEL INFO'!$A$2:$A$65,0))),"not found"),IF(H1032="not found","not found",IF(H1032="","","ditto"))))</f>
        <v/>
      </c>
    </row>
    <row r="1034" spans="1:8" x14ac:dyDescent="0.25">
      <c r="A1034" s="770"/>
      <c r="B1034" s="770"/>
      <c r="C1034" s="770"/>
      <c r="D1034" s="770"/>
      <c r="E1034" s="778"/>
      <c r="F1034" s="781" t="str">
        <f>IF($A1034="","",IF(NOT($A1034=$A1033),IFERROR(IF(INDEX('40-15 SCALE LABEL INFO'!I$2:I$65,MATCH($A1034,'40-15 SCALE LABEL INFO'!$A$2:$A$65,0))="","",INDEX('40-15 SCALE LABEL INFO'!I$2:I$65,MATCH($A1034,'40-15 SCALE LABEL INFO'!$A$2:$A$65,0))),"not found"),IF(F1033="not found","not found",IF(F1033="","","ditto"))))</f>
        <v/>
      </c>
      <c r="G1034" s="782" t="str">
        <f>IF($A1034="","",IF(NOT($A1034=$A1033),IFERROR(IF(INDEX('40-15 SCALE LABEL INFO'!J$2:J$65,MATCH($A1034,'40-15 SCALE LABEL INFO'!$A$2:$A$65,0))="","",INDEX('40-15 SCALE LABEL INFO'!J$2:J$65,MATCH($A1034,'40-15 SCALE LABEL INFO'!$A$2:$A$65,0))),"not found"),IF(G1033="not found","not found",IF(G1033="","","ditto"))))</f>
        <v/>
      </c>
      <c r="H1034" s="775" t="str">
        <f>IF($A1034="","",IF(NOT($A1034=$A1033),IFERROR(IF(INDEX('40-15 SCALE LABEL INFO'!K$2:K$65,MATCH($A1034,'40-15 SCALE LABEL INFO'!$A$2:$A$65,0))="","",INDEX('40-15 SCALE LABEL INFO'!K$2:K$65,MATCH($A1034,'40-15 SCALE LABEL INFO'!$A$2:$A$65,0))),"not found"),IF(H1033="not found","not found",IF(H1033="","","ditto"))))</f>
        <v/>
      </c>
    </row>
    <row r="1035" spans="1:8" x14ac:dyDescent="0.25">
      <c r="A1035" s="770"/>
      <c r="B1035" s="770"/>
      <c r="C1035" s="770"/>
      <c r="D1035" s="770"/>
      <c r="E1035" s="778"/>
      <c r="F1035" s="781" t="str">
        <f>IF($A1035="","",IF(NOT($A1035=$A1034),IFERROR(IF(INDEX('40-15 SCALE LABEL INFO'!I$2:I$65,MATCH($A1035,'40-15 SCALE LABEL INFO'!$A$2:$A$65,0))="","",INDEX('40-15 SCALE LABEL INFO'!I$2:I$65,MATCH($A1035,'40-15 SCALE LABEL INFO'!$A$2:$A$65,0))),"not found"),IF(F1034="not found","not found",IF(F1034="","","ditto"))))</f>
        <v/>
      </c>
      <c r="G1035" s="782" t="str">
        <f>IF($A1035="","",IF(NOT($A1035=$A1034),IFERROR(IF(INDEX('40-15 SCALE LABEL INFO'!J$2:J$65,MATCH($A1035,'40-15 SCALE LABEL INFO'!$A$2:$A$65,0))="","",INDEX('40-15 SCALE LABEL INFO'!J$2:J$65,MATCH($A1035,'40-15 SCALE LABEL INFO'!$A$2:$A$65,0))),"not found"),IF(G1034="not found","not found",IF(G1034="","","ditto"))))</f>
        <v/>
      </c>
      <c r="H1035" s="775" t="str">
        <f>IF($A1035="","",IF(NOT($A1035=$A1034),IFERROR(IF(INDEX('40-15 SCALE LABEL INFO'!K$2:K$65,MATCH($A1035,'40-15 SCALE LABEL INFO'!$A$2:$A$65,0))="","",INDEX('40-15 SCALE LABEL INFO'!K$2:K$65,MATCH($A1035,'40-15 SCALE LABEL INFO'!$A$2:$A$65,0))),"not found"),IF(H1034="not found","not found",IF(H1034="","","ditto"))))</f>
        <v/>
      </c>
    </row>
    <row r="1036" spans="1:8" x14ac:dyDescent="0.25">
      <c r="A1036" s="770"/>
      <c r="B1036" s="770"/>
      <c r="C1036" s="770"/>
      <c r="D1036" s="770"/>
      <c r="E1036" s="778"/>
      <c r="F1036" s="781" t="str">
        <f>IF($A1036="","",IF(NOT($A1036=$A1035),IFERROR(IF(INDEX('40-15 SCALE LABEL INFO'!I$2:I$65,MATCH($A1036,'40-15 SCALE LABEL INFO'!$A$2:$A$65,0))="","",INDEX('40-15 SCALE LABEL INFO'!I$2:I$65,MATCH($A1036,'40-15 SCALE LABEL INFO'!$A$2:$A$65,0))),"not found"),IF(F1035="not found","not found",IF(F1035="","","ditto"))))</f>
        <v/>
      </c>
      <c r="G1036" s="782" t="str">
        <f>IF($A1036="","",IF(NOT($A1036=$A1035),IFERROR(IF(INDEX('40-15 SCALE LABEL INFO'!J$2:J$65,MATCH($A1036,'40-15 SCALE LABEL INFO'!$A$2:$A$65,0))="","",INDEX('40-15 SCALE LABEL INFO'!J$2:J$65,MATCH($A1036,'40-15 SCALE LABEL INFO'!$A$2:$A$65,0))),"not found"),IF(G1035="not found","not found",IF(G1035="","","ditto"))))</f>
        <v/>
      </c>
      <c r="H1036" s="775" t="str">
        <f>IF($A1036="","",IF(NOT($A1036=$A1035),IFERROR(IF(INDEX('40-15 SCALE LABEL INFO'!K$2:K$65,MATCH($A1036,'40-15 SCALE LABEL INFO'!$A$2:$A$65,0))="","",INDEX('40-15 SCALE LABEL INFO'!K$2:K$65,MATCH($A1036,'40-15 SCALE LABEL INFO'!$A$2:$A$65,0))),"not found"),IF(H1035="not found","not found",IF(H1035="","","ditto"))))</f>
        <v/>
      </c>
    </row>
    <row r="1037" spans="1:8" x14ac:dyDescent="0.25">
      <c r="A1037" s="770"/>
      <c r="B1037" s="770"/>
      <c r="C1037" s="770"/>
      <c r="D1037" s="770"/>
      <c r="E1037" s="778"/>
      <c r="F1037" s="781" t="str">
        <f>IF($A1037="","",IF(NOT($A1037=$A1036),IFERROR(IF(INDEX('40-15 SCALE LABEL INFO'!I$2:I$65,MATCH($A1037,'40-15 SCALE LABEL INFO'!$A$2:$A$65,0))="","",INDEX('40-15 SCALE LABEL INFO'!I$2:I$65,MATCH($A1037,'40-15 SCALE LABEL INFO'!$A$2:$A$65,0))),"not found"),IF(F1036="not found","not found",IF(F1036="","","ditto"))))</f>
        <v/>
      </c>
      <c r="G1037" s="782" t="str">
        <f>IF($A1037="","",IF(NOT($A1037=$A1036),IFERROR(IF(INDEX('40-15 SCALE LABEL INFO'!J$2:J$65,MATCH($A1037,'40-15 SCALE LABEL INFO'!$A$2:$A$65,0))="","",INDEX('40-15 SCALE LABEL INFO'!J$2:J$65,MATCH($A1037,'40-15 SCALE LABEL INFO'!$A$2:$A$65,0))),"not found"),IF(G1036="not found","not found",IF(G1036="","","ditto"))))</f>
        <v/>
      </c>
      <c r="H1037" s="775" t="str">
        <f>IF($A1037="","",IF(NOT($A1037=$A1036),IFERROR(IF(INDEX('40-15 SCALE LABEL INFO'!K$2:K$65,MATCH($A1037,'40-15 SCALE LABEL INFO'!$A$2:$A$65,0))="","",INDEX('40-15 SCALE LABEL INFO'!K$2:K$65,MATCH($A1037,'40-15 SCALE LABEL INFO'!$A$2:$A$65,0))),"not found"),IF(H1036="not found","not found",IF(H1036="","","ditto"))))</f>
        <v/>
      </c>
    </row>
    <row r="1038" spans="1:8" x14ac:dyDescent="0.25">
      <c r="A1038" s="770"/>
      <c r="B1038" s="770"/>
      <c r="C1038" s="770"/>
      <c r="D1038" s="770"/>
      <c r="E1038" s="778"/>
      <c r="F1038" s="781" t="str">
        <f>IF($A1038="","",IF(NOT($A1038=$A1037),IFERROR(IF(INDEX('40-15 SCALE LABEL INFO'!I$2:I$65,MATCH($A1038,'40-15 SCALE LABEL INFO'!$A$2:$A$65,0))="","",INDEX('40-15 SCALE LABEL INFO'!I$2:I$65,MATCH($A1038,'40-15 SCALE LABEL INFO'!$A$2:$A$65,0))),"not found"),IF(F1037="not found","not found",IF(F1037="","","ditto"))))</f>
        <v/>
      </c>
      <c r="G1038" s="782" t="str">
        <f>IF($A1038="","",IF(NOT($A1038=$A1037),IFERROR(IF(INDEX('40-15 SCALE LABEL INFO'!J$2:J$65,MATCH($A1038,'40-15 SCALE LABEL INFO'!$A$2:$A$65,0))="","",INDEX('40-15 SCALE LABEL INFO'!J$2:J$65,MATCH($A1038,'40-15 SCALE LABEL INFO'!$A$2:$A$65,0))),"not found"),IF(G1037="not found","not found",IF(G1037="","","ditto"))))</f>
        <v/>
      </c>
      <c r="H1038" s="775" t="str">
        <f>IF($A1038="","",IF(NOT($A1038=$A1037),IFERROR(IF(INDEX('40-15 SCALE LABEL INFO'!K$2:K$65,MATCH($A1038,'40-15 SCALE LABEL INFO'!$A$2:$A$65,0))="","",INDEX('40-15 SCALE LABEL INFO'!K$2:K$65,MATCH($A1038,'40-15 SCALE LABEL INFO'!$A$2:$A$65,0))),"not found"),IF(H1037="not found","not found",IF(H1037="","","ditto"))))</f>
        <v/>
      </c>
    </row>
    <row r="1039" spans="1:8" x14ac:dyDescent="0.25">
      <c r="A1039" s="770"/>
      <c r="B1039" s="770"/>
      <c r="C1039" s="770"/>
      <c r="D1039" s="770"/>
      <c r="E1039" s="778"/>
      <c r="F1039" s="781" t="str">
        <f>IF($A1039="","",IF(NOT($A1039=$A1038),IFERROR(IF(INDEX('40-15 SCALE LABEL INFO'!I$2:I$65,MATCH($A1039,'40-15 SCALE LABEL INFO'!$A$2:$A$65,0))="","",INDEX('40-15 SCALE LABEL INFO'!I$2:I$65,MATCH($A1039,'40-15 SCALE LABEL INFO'!$A$2:$A$65,0))),"not found"),IF(F1038="not found","not found",IF(F1038="","","ditto"))))</f>
        <v/>
      </c>
      <c r="G1039" s="782" t="str">
        <f>IF($A1039="","",IF(NOT($A1039=$A1038),IFERROR(IF(INDEX('40-15 SCALE LABEL INFO'!J$2:J$65,MATCH($A1039,'40-15 SCALE LABEL INFO'!$A$2:$A$65,0))="","",INDEX('40-15 SCALE LABEL INFO'!J$2:J$65,MATCH($A1039,'40-15 SCALE LABEL INFO'!$A$2:$A$65,0))),"not found"),IF(G1038="not found","not found",IF(G1038="","","ditto"))))</f>
        <v/>
      </c>
      <c r="H1039" s="775" t="str">
        <f>IF($A1039="","",IF(NOT($A1039=$A1038),IFERROR(IF(INDEX('40-15 SCALE LABEL INFO'!K$2:K$65,MATCH($A1039,'40-15 SCALE LABEL INFO'!$A$2:$A$65,0))="","",INDEX('40-15 SCALE LABEL INFO'!K$2:K$65,MATCH($A1039,'40-15 SCALE LABEL INFO'!$A$2:$A$65,0))),"not found"),IF(H1038="not found","not found",IF(H1038="","","ditto"))))</f>
        <v/>
      </c>
    </row>
    <row r="1040" spans="1:8" x14ac:dyDescent="0.25">
      <c r="A1040" s="770"/>
      <c r="B1040" s="770"/>
      <c r="C1040" s="770"/>
      <c r="D1040" s="770"/>
      <c r="E1040" s="778"/>
      <c r="F1040" s="781" t="str">
        <f>IF($A1040="","",IF(NOT($A1040=$A1039),IFERROR(IF(INDEX('40-15 SCALE LABEL INFO'!I$2:I$65,MATCH($A1040,'40-15 SCALE LABEL INFO'!$A$2:$A$65,0))="","",INDEX('40-15 SCALE LABEL INFO'!I$2:I$65,MATCH($A1040,'40-15 SCALE LABEL INFO'!$A$2:$A$65,0))),"not found"),IF(F1039="not found","not found",IF(F1039="","","ditto"))))</f>
        <v/>
      </c>
      <c r="G1040" s="782" t="str">
        <f>IF($A1040="","",IF(NOT($A1040=$A1039),IFERROR(IF(INDEX('40-15 SCALE LABEL INFO'!J$2:J$65,MATCH($A1040,'40-15 SCALE LABEL INFO'!$A$2:$A$65,0))="","",INDEX('40-15 SCALE LABEL INFO'!J$2:J$65,MATCH($A1040,'40-15 SCALE LABEL INFO'!$A$2:$A$65,0))),"not found"),IF(G1039="not found","not found",IF(G1039="","","ditto"))))</f>
        <v/>
      </c>
      <c r="H1040" s="775" t="str">
        <f>IF($A1040="","",IF(NOT($A1040=$A1039),IFERROR(IF(INDEX('40-15 SCALE LABEL INFO'!K$2:K$65,MATCH($A1040,'40-15 SCALE LABEL INFO'!$A$2:$A$65,0))="","",INDEX('40-15 SCALE LABEL INFO'!K$2:K$65,MATCH($A1040,'40-15 SCALE LABEL INFO'!$A$2:$A$65,0))),"not found"),IF(H1039="not found","not found",IF(H1039="","","ditto"))))</f>
        <v/>
      </c>
    </row>
    <row r="1041" spans="1:8" x14ac:dyDescent="0.25">
      <c r="A1041" s="770"/>
      <c r="B1041" s="770"/>
      <c r="C1041" s="770"/>
      <c r="D1041" s="770"/>
      <c r="E1041" s="778"/>
      <c r="F1041" s="781" t="str">
        <f>IF($A1041="","",IF(NOT($A1041=$A1040),IFERROR(IF(INDEX('40-15 SCALE LABEL INFO'!I$2:I$65,MATCH($A1041,'40-15 SCALE LABEL INFO'!$A$2:$A$65,0))="","",INDEX('40-15 SCALE LABEL INFO'!I$2:I$65,MATCH($A1041,'40-15 SCALE LABEL INFO'!$A$2:$A$65,0))),"not found"),IF(F1040="not found","not found",IF(F1040="","","ditto"))))</f>
        <v/>
      </c>
      <c r="G1041" s="782" t="str">
        <f>IF($A1041="","",IF(NOT($A1041=$A1040),IFERROR(IF(INDEX('40-15 SCALE LABEL INFO'!J$2:J$65,MATCH($A1041,'40-15 SCALE LABEL INFO'!$A$2:$A$65,0))="","",INDEX('40-15 SCALE LABEL INFO'!J$2:J$65,MATCH($A1041,'40-15 SCALE LABEL INFO'!$A$2:$A$65,0))),"not found"),IF(G1040="not found","not found",IF(G1040="","","ditto"))))</f>
        <v/>
      </c>
      <c r="H1041" s="775" t="str">
        <f>IF($A1041="","",IF(NOT($A1041=$A1040),IFERROR(IF(INDEX('40-15 SCALE LABEL INFO'!K$2:K$65,MATCH($A1041,'40-15 SCALE LABEL INFO'!$A$2:$A$65,0))="","",INDEX('40-15 SCALE LABEL INFO'!K$2:K$65,MATCH($A1041,'40-15 SCALE LABEL INFO'!$A$2:$A$65,0))),"not found"),IF(H1040="not found","not found",IF(H1040="","","ditto"))))</f>
        <v/>
      </c>
    </row>
    <row r="1042" spans="1:8" x14ac:dyDescent="0.25">
      <c r="A1042" s="770"/>
      <c r="B1042" s="770"/>
      <c r="C1042" s="770"/>
      <c r="D1042" s="770"/>
      <c r="E1042" s="778"/>
      <c r="F1042" s="781" t="str">
        <f>IF($A1042="","",IF(NOT($A1042=$A1041),IFERROR(IF(INDEX('40-15 SCALE LABEL INFO'!I$2:I$65,MATCH($A1042,'40-15 SCALE LABEL INFO'!$A$2:$A$65,0))="","",INDEX('40-15 SCALE LABEL INFO'!I$2:I$65,MATCH($A1042,'40-15 SCALE LABEL INFO'!$A$2:$A$65,0))),"not found"),IF(F1041="not found","not found",IF(F1041="","","ditto"))))</f>
        <v/>
      </c>
      <c r="G1042" s="782" t="str">
        <f>IF($A1042="","",IF(NOT($A1042=$A1041),IFERROR(IF(INDEX('40-15 SCALE LABEL INFO'!J$2:J$65,MATCH($A1042,'40-15 SCALE LABEL INFO'!$A$2:$A$65,0))="","",INDEX('40-15 SCALE LABEL INFO'!J$2:J$65,MATCH($A1042,'40-15 SCALE LABEL INFO'!$A$2:$A$65,0))),"not found"),IF(G1041="not found","not found",IF(G1041="","","ditto"))))</f>
        <v/>
      </c>
      <c r="H1042" s="775" t="str">
        <f>IF($A1042="","",IF(NOT($A1042=$A1041),IFERROR(IF(INDEX('40-15 SCALE LABEL INFO'!K$2:K$65,MATCH($A1042,'40-15 SCALE LABEL INFO'!$A$2:$A$65,0))="","",INDEX('40-15 SCALE LABEL INFO'!K$2:K$65,MATCH($A1042,'40-15 SCALE LABEL INFO'!$A$2:$A$65,0))),"not found"),IF(H1041="not found","not found",IF(H1041="","","ditto"))))</f>
        <v/>
      </c>
    </row>
    <row r="1043" spans="1:8" x14ac:dyDescent="0.25">
      <c r="A1043" s="770"/>
      <c r="B1043" s="770"/>
      <c r="C1043" s="770"/>
      <c r="D1043" s="770"/>
      <c r="E1043" s="778"/>
      <c r="F1043" s="781" t="str">
        <f>IF($A1043="","",IF(NOT($A1043=$A1042),IFERROR(IF(INDEX('40-15 SCALE LABEL INFO'!I$2:I$65,MATCH($A1043,'40-15 SCALE LABEL INFO'!$A$2:$A$65,0))="","",INDEX('40-15 SCALE LABEL INFO'!I$2:I$65,MATCH($A1043,'40-15 SCALE LABEL INFO'!$A$2:$A$65,0))),"not found"),IF(F1042="not found","not found",IF(F1042="","","ditto"))))</f>
        <v/>
      </c>
      <c r="G1043" s="782" t="str">
        <f>IF($A1043="","",IF(NOT($A1043=$A1042),IFERROR(IF(INDEX('40-15 SCALE LABEL INFO'!J$2:J$65,MATCH($A1043,'40-15 SCALE LABEL INFO'!$A$2:$A$65,0))="","",INDEX('40-15 SCALE LABEL INFO'!J$2:J$65,MATCH($A1043,'40-15 SCALE LABEL INFO'!$A$2:$A$65,0))),"not found"),IF(G1042="not found","not found",IF(G1042="","","ditto"))))</f>
        <v/>
      </c>
      <c r="H1043" s="775" t="str">
        <f>IF($A1043="","",IF(NOT($A1043=$A1042),IFERROR(IF(INDEX('40-15 SCALE LABEL INFO'!K$2:K$65,MATCH($A1043,'40-15 SCALE LABEL INFO'!$A$2:$A$65,0))="","",INDEX('40-15 SCALE LABEL INFO'!K$2:K$65,MATCH($A1043,'40-15 SCALE LABEL INFO'!$A$2:$A$65,0))),"not found"),IF(H1042="not found","not found",IF(H1042="","","ditto"))))</f>
        <v/>
      </c>
    </row>
    <row r="1044" spans="1:8" x14ac:dyDescent="0.25">
      <c r="A1044" s="770"/>
      <c r="B1044" s="770"/>
      <c r="C1044" s="770"/>
      <c r="D1044" s="770"/>
      <c r="E1044" s="778"/>
      <c r="F1044" s="781" t="str">
        <f>IF($A1044="","",IF(NOT($A1044=$A1043),IFERROR(IF(INDEX('40-15 SCALE LABEL INFO'!I$2:I$65,MATCH($A1044,'40-15 SCALE LABEL INFO'!$A$2:$A$65,0))="","",INDEX('40-15 SCALE LABEL INFO'!I$2:I$65,MATCH($A1044,'40-15 SCALE LABEL INFO'!$A$2:$A$65,0))),"not found"),IF(F1043="not found","not found",IF(F1043="","","ditto"))))</f>
        <v/>
      </c>
      <c r="G1044" s="782" t="str">
        <f>IF($A1044="","",IF(NOT($A1044=$A1043),IFERROR(IF(INDEX('40-15 SCALE LABEL INFO'!J$2:J$65,MATCH($A1044,'40-15 SCALE LABEL INFO'!$A$2:$A$65,0))="","",INDEX('40-15 SCALE LABEL INFO'!J$2:J$65,MATCH($A1044,'40-15 SCALE LABEL INFO'!$A$2:$A$65,0))),"not found"),IF(G1043="not found","not found",IF(G1043="","","ditto"))))</f>
        <v/>
      </c>
      <c r="H1044" s="775" t="str">
        <f>IF($A1044="","",IF(NOT($A1044=$A1043),IFERROR(IF(INDEX('40-15 SCALE LABEL INFO'!K$2:K$65,MATCH($A1044,'40-15 SCALE LABEL INFO'!$A$2:$A$65,0))="","",INDEX('40-15 SCALE LABEL INFO'!K$2:K$65,MATCH($A1044,'40-15 SCALE LABEL INFO'!$A$2:$A$65,0))),"not found"),IF(H1043="not found","not found",IF(H1043="","","ditto"))))</f>
        <v/>
      </c>
    </row>
    <row r="1045" spans="1:8" x14ac:dyDescent="0.25">
      <c r="A1045" s="770"/>
      <c r="B1045" s="770"/>
      <c r="C1045" s="770"/>
      <c r="D1045" s="770"/>
      <c r="E1045" s="778"/>
      <c r="F1045" s="781" t="str">
        <f>IF($A1045="","",IF(NOT($A1045=$A1044),IFERROR(IF(INDEX('40-15 SCALE LABEL INFO'!I$2:I$65,MATCH($A1045,'40-15 SCALE LABEL INFO'!$A$2:$A$65,0))="","",INDEX('40-15 SCALE LABEL INFO'!I$2:I$65,MATCH($A1045,'40-15 SCALE LABEL INFO'!$A$2:$A$65,0))),"not found"),IF(F1044="not found","not found",IF(F1044="","","ditto"))))</f>
        <v/>
      </c>
      <c r="G1045" s="782" t="str">
        <f>IF($A1045="","",IF(NOT($A1045=$A1044),IFERROR(IF(INDEX('40-15 SCALE LABEL INFO'!J$2:J$65,MATCH($A1045,'40-15 SCALE LABEL INFO'!$A$2:$A$65,0))="","",INDEX('40-15 SCALE LABEL INFO'!J$2:J$65,MATCH($A1045,'40-15 SCALE LABEL INFO'!$A$2:$A$65,0))),"not found"),IF(G1044="not found","not found",IF(G1044="","","ditto"))))</f>
        <v/>
      </c>
      <c r="H1045" s="775" t="str">
        <f>IF($A1045="","",IF(NOT($A1045=$A1044),IFERROR(IF(INDEX('40-15 SCALE LABEL INFO'!K$2:K$65,MATCH($A1045,'40-15 SCALE LABEL INFO'!$A$2:$A$65,0))="","",INDEX('40-15 SCALE LABEL INFO'!K$2:K$65,MATCH($A1045,'40-15 SCALE LABEL INFO'!$A$2:$A$65,0))),"not found"),IF(H1044="not found","not found",IF(H1044="","","ditto"))))</f>
        <v/>
      </c>
    </row>
    <row r="1046" spans="1:8" x14ac:dyDescent="0.25">
      <c r="A1046" s="770"/>
      <c r="B1046" s="770"/>
      <c r="C1046" s="770"/>
      <c r="D1046" s="770"/>
      <c r="E1046" s="778"/>
      <c r="F1046" s="781" t="str">
        <f>IF($A1046="","",IF(NOT($A1046=$A1045),IFERROR(IF(INDEX('40-15 SCALE LABEL INFO'!I$2:I$65,MATCH($A1046,'40-15 SCALE LABEL INFO'!$A$2:$A$65,0))="","",INDEX('40-15 SCALE LABEL INFO'!I$2:I$65,MATCH($A1046,'40-15 SCALE LABEL INFO'!$A$2:$A$65,0))),"not found"),IF(F1045="not found","not found",IF(F1045="","","ditto"))))</f>
        <v/>
      </c>
      <c r="G1046" s="782" t="str">
        <f>IF($A1046="","",IF(NOT($A1046=$A1045),IFERROR(IF(INDEX('40-15 SCALE LABEL INFO'!J$2:J$65,MATCH($A1046,'40-15 SCALE LABEL INFO'!$A$2:$A$65,0))="","",INDEX('40-15 SCALE LABEL INFO'!J$2:J$65,MATCH($A1046,'40-15 SCALE LABEL INFO'!$A$2:$A$65,0))),"not found"),IF(G1045="not found","not found",IF(G1045="","","ditto"))))</f>
        <v/>
      </c>
      <c r="H1046" s="775" t="str">
        <f>IF($A1046="","",IF(NOT($A1046=$A1045),IFERROR(IF(INDEX('40-15 SCALE LABEL INFO'!K$2:K$65,MATCH($A1046,'40-15 SCALE LABEL INFO'!$A$2:$A$65,0))="","",INDEX('40-15 SCALE LABEL INFO'!K$2:K$65,MATCH($A1046,'40-15 SCALE LABEL INFO'!$A$2:$A$65,0))),"not found"),IF(H1045="not found","not found",IF(H1045="","","ditto"))))</f>
        <v/>
      </c>
    </row>
    <row r="1047" spans="1:8" x14ac:dyDescent="0.25">
      <c r="A1047" s="770"/>
      <c r="B1047" s="770"/>
      <c r="C1047" s="770"/>
      <c r="D1047" s="770"/>
      <c r="E1047" s="778"/>
      <c r="F1047" s="781" t="str">
        <f>IF($A1047="","",IF(NOT($A1047=$A1046),IFERROR(IF(INDEX('40-15 SCALE LABEL INFO'!I$2:I$65,MATCH($A1047,'40-15 SCALE LABEL INFO'!$A$2:$A$65,0))="","",INDEX('40-15 SCALE LABEL INFO'!I$2:I$65,MATCH($A1047,'40-15 SCALE LABEL INFO'!$A$2:$A$65,0))),"not found"),IF(F1046="not found","not found",IF(F1046="","","ditto"))))</f>
        <v/>
      </c>
      <c r="G1047" s="782" t="str">
        <f>IF($A1047="","",IF(NOT($A1047=$A1046),IFERROR(IF(INDEX('40-15 SCALE LABEL INFO'!J$2:J$65,MATCH($A1047,'40-15 SCALE LABEL INFO'!$A$2:$A$65,0))="","",INDEX('40-15 SCALE LABEL INFO'!J$2:J$65,MATCH($A1047,'40-15 SCALE LABEL INFO'!$A$2:$A$65,0))),"not found"),IF(G1046="not found","not found",IF(G1046="","","ditto"))))</f>
        <v/>
      </c>
      <c r="H1047" s="775" t="str">
        <f>IF($A1047="","",IF(NOT($A1047=$A1046),IFERROR(IF(INDEX('40-15 SCALE LABEL INFO'!K$2:K$65,MATCH($A1047,'40-15 SCALE LABEL INFO'!$A$2:$A$65,0))="","",INDEX('40-15 SCALE LABEL INFO'!K$2:K$65,MATCH($A1047,'40-15 SCALE LABEL INFO'!$A$2:$A$65,0))),"not found"),IF(H1046="not found","not found",IF(H1046="","","ditto"))))</f>
        <v/>
      </c>
    </row>
    <row r="1048" spans="1:8" x14ac:dyDescent="0.25">
      <c r="A1048" s="770"/>
      <c r="B1048" s="770"/>
      <c r="C1048" s="770"/>
      <c r="D1048" s="770"/>
      <c r="E1048" s="778"/>
      <c r="F1048" s="781" t="str">
        <f>IF($A1048="","",IF(NOT($A1048=$A1047),IFERROR(IF(INDEX('40-15 SCALE LABEL INFO'!I$2:I$65,MATCH($A1048,'40-15 SCALE LABEL INFO'!$A$2:$A$65,0))="","",INDEX('40-15 SCALE LABEL INFO'!I$2:I$65,MATCH($A1048,'40-15 SCALE LABEL INFO'!$A$2:$A$65,0))),"not found"),IF(F1047="not found","not found",IF(F1047="","","ditto"))))</f>
        <v/>
      </c>
      <c r="G1048" s="782" t="str">
        <f>IF($A1048="","",IF(NOT($A1048=$A1047),IFERROR(IF(INDEX('40-15 SCALE LABEL INFO'!J$2:J$65,MATCH($A1048,'40-15 SCALE LABEL INFO'!$A$2:$A$65,0))="","",INDEX('40-15 SCALE LABEL INFO'!J$2:J$65,MATCH($A1048,'40-15 SCALE LABEL INFO'!$A$2:$A$65,0))),"not found"),IF(G1047="not found","not found",IF(G1047="","","ditto"))))</f>
        <v/>
      </c>
      <c r="H1048" s="775" t="str">
        <f>IF($A1048="","",IF(NOT($A1048=$A1047),IFERROR(IF(INDEX('40-15 SCALE LABEL INFO'!K$2:K$65,MATCH($A1048,'40-15 SCALE LABEL INFO'!$A$2:$A$65,0))="","",INDEX('40-15 SCALE LABEL INFO'!K$2:K$65,MATCH($A1048,'40-15 SCALE LABEL INFO'!$A$2:$A$65,0))),"not found"),IF(H1047="not found","not found",IF(H1047="","","ditto"))))</f>
        <v/>
      </c>
    </row>
    <row r="1049" spans="1:8" x14ac:dyDescent="0.25">
      <c r="A1049" s="770"/>
      <c r="B1049" s="770"/>
      <c r="C1049" s="770"/>
      <c r="D1049" s="770"/>
      <c r="E1049" s="778"/>
      <c r="F1049" s="781" t="str">
        <f>IF($A1049="","",IF(NOT($A1049=$A1048),IFERROR(IF(INDEX('40-15 SCALE LABEL INFO'!I$2:I$65,MATCH($A1049,'40-15 SCALE LABEL INFO'!$A$2:$A$65,0))="","",INDEX('40-15 SCALE LABEL INFO'!I$2:I$65,MATCH($A1049,'40-15 SCALE LABEL INFO'!$A$2:$A$65,0))),"not found"),IF(F1048="not found","not found",IF(F1048="","","ditto"))))</f>
        <v/>
      </c>
      <c r="G1049" s="782" t="str">
        <f>IF($A1049="","",IF(NOT($A1049=$A1048),IFERROR(IF(INDEX('40-15 SCALE LABEL INFO'!J$2:J$65,MATCH($A1049,'40-15 SCALE LABEL INFO'!$A$2:$A$65,0))="","",INDEX('40-15 SCALE LABEL INFO'!J$2:J$65,MATCH($A1049,'40-15 SCALE LABEL INFO'!$A$2:$A$65,0))),"not found"),IF(G1048="not found","not found",IF(G1048="","","ditto"))))</f>
        <v/>
      </c>
      <c r="H1049" s="775" t="str">
        <f>IF($A1049="","",IF(NOT($A1049=$A1048),IFERROR(IF(INDEX('40-15 SCALE LABEL INFO'!K$2:K$65,MATCH($A1049,'40-15 SCALE LABEL INFO'!$A$2:$A$65,0))="","",INDEX('40-15 SCALE LABEL INFO'!K$2:K$65,MATCH($A1049,'40-15 SCALE LABEL INFO'!$A$2:$A$65,0))),"not found"),IF(H1048="not found","not found",IF(H1048="","","ditto"))))</f>
        <v/>
      </c>
    </row>
    <row r="1050" spans="1:8" x14ac:dyDescent="0.25">
      <c r="A1050" s="770"/>
      <c r="B1050" s="770"/>
      <c r="C1050" s="770"/>
      <c r="D1050" s="770"/>
      <c r="E1050" s="778"/>
      <c r="F1050" s="781" t="str">
        <f>IF($A1050="","",IF(NOT($A1050=$A1049),IFERROR(IF(INDEX('40-15 SCALE LABEL INFO'!I$2:I$65,MATCH($A1050,'40-15 SCALE LABEL INFO'!$A$2:$A$65,0))="","",INDEX('40-15 SCALE LABEL INFO'!I$2:I$65,MATCH($A1050,'40-15 SCALE LABEL INFO'!$A$2:$A$65,0))),"not found"),IF(F1049="not found","not found",IF(F1049="","","ditto"))))</f>
        <v/>
      </c>
      <c r="G1050" s="782" t="str">
        <f>IF($A1050="","",IF(NOT($A1050=$A1049),IFERROR(IF(INDEX('40-15 SCALE LABEL INFO'!J$2:J$65,MATCH($A1050,'40-15 SCALE LABEL INFO'!$A$2:$A$65,0))="","",INDEX('40-15 SCALE LABEL INFO'!J$2:J$65,MATCH($A1050,'40-15 SCALE LABEL INFO'!$A$2:$A$65,0))),"not found"),IF(G1049="not found","not found",IF(G1049="","","ditto"))))</f>
        <v/>
      </c>
      <c r="H1050" s="775" t="str">
        <f>IF($A1050="","",IF(NOT($A1050=$A1049),IFERROR(IF(INDEX('40-15 SCALE LABEL INFO'!K$2:K$65,MATCH($A1050,'40-15 SCALE LABEL INFO'!$A$2:$A$65,0))="","",INDEX('40-15 SCALE LABEL INFO'!K$2:K$65,MATCH($A1050,'40-15 SCALE LABEL INFO'!$A$2:$A$65,0))),"not found"),IF(H1049="not found","not found",IF(H1049="","","ditto"))))</f>
        <v/>
      </c>
    </row>
    <row r="1051" spans="1:8" x14ac:dyDescent="0.25">
      <c r="A1051" s="770"/>
      <c r="B1051" s="770"/>
      <c r="C1051" s="770"/>
      <c r="D1051" s="770"/>
      <c r="E1051" s="778"/>
      <c r="F1051" s="781" t="str">
        <f>IF($A1051="","",IF(NOT($A1051=$A1050),IFERROR(IF(INDEX('40-15 SCALE LABEL INFO'!I$2:I$65,MATCH($A1051,'40-15 SCALE LABEL INFO'!$A$2:$A$65,0))="","",INDEX('40-15 SCALE LABEL INFO'!I$2:I$65,MATCH($A1051,'40-15 SCALE LABEL INFO'!$A$2:$A$65,0))),"not found"),IF(F1050="not found","not found",IF(F1050="","","ditto"))))</f>
        <v/>
      </c>
      <c r="G1051" s="782" t="str">
        <f>IF($A1051="","",IF(NOT($A1051=$A1050),IFERROR(IF(INDEX('40-15 SCALE LABEL INFO'!J$2:J$65,MATCH($A1051,'40-15 SCALE LABEL INFO'!$A$2:$A$65,0))="","",INDEX('40-15 SCALE LABEL INFO'!J$2:J$65,MATCH($A1051,'40-15 SCALE LABEL INFO'!$A$2:$A$65,0))),"not found"),IF(G1050="not found","not found",IF(G1050="","","ditto"))))</f>
        <v/>
      </c>
      <c r="H1051" s="775" t="str">
        <f>IF($A1051="","",IF(NOT($A1051=$A1050),IFERROR(IF(INDEX('40-15 SCALE LABEL INFO'!K$2:K$65,MATCH($A1051,'40-15 SCALE LABEL INFO'!$A$2:$A$65,0))="","",INDEX('40-15 SCALE LABEL INFO'!K$2:K$65,MATCH($A1051,'40-15 SCALE LABEL INFO'!$A$2:$A$65,0))),"not found"),IF(H1050="not found","not found",IF(H1050="","","ditto"))))</f>
        <v/>
      </c>
    </row>
    <row r="1052" spans="1:8" x14ac:dyDescent="0.25">
      <c r="A1052" s="770"/>
      <c r="B1052" s="770"/>
      <c r="C1052" s="770"/>
      <c r="D1052" s="770"/>
      <c r="E1052" s="778"/>
      <c r="F1052" s="781" t="str">
        <f>IF($A1052="","",IF(NOT($A1052=$A1051),IFERROR(IF(INDEX('40-15 SCALE LABEL INFO'!I$2:I$65,MATCH($A1052,'40-15 SCALE LABEL INFO'!$A$2:$A$65,0))="","",INDEX('40-15 SCALE LABEL INFO'!I$2:I$65,MATCH($A1052,'40-15 SCALE LABEL INFO'!$A$2:$A$65,0))),"not found"),IF(F1051="not found","not found",IF(F1051="","","ditto"))))</f>
        <v/>
      </c>
      <c r="G1052" s="782" t="str">
        <f>IF($A1052="","",IF(NOT($A1052=$A1051),IFERROR(IF(INDEX('40-15 SCALE LABEL INFO'!J$2:J$65,MATCH($A1052,'40-15 SCALE LABEL INFO'!$A$2:$A$65,0))="","",INDEX('40-15 SCALE LABEL INFO'!J$2:J$65,MATCH($A1052,'40-15 SCALE LABEL INFO'!$A$2:$A$65,0))),"not found"),IF(G1051="not found","not found",IF(G1051="","","ditto"))))</f>
        <v/>
      </c>
      <c r="H1052" s="775" t="str">
        <f>IF($A1052="","",IF(NOT($A1052=$A1051),IFERROR(IF(INDEX('40-15 SCALE LABEL INFO'!K$2:K$65,MATCH($A1052,'40-15 SCALE LABEL INFO'!$A$2:$A$65,0))="","",INDEX('40-15 SCALE LABEL INFO'!K$2:K$65,MATCH($A1052,'40-15 SCALE LABEL INFO'!$A$2:$A$65,0))),"not found"),IF(H1051="not found","not found",IF(H1051="","","ditto"))))</f>
        <v/>
      </c>
    </row>
    <row r="1053" spans="1:8" x14ac:dyDescent="0.25">
      <c r="A1053" s="770"/>
      <c r="B1053" s="770"/>
      <c r="C1053" s="770"/>
      <c r="D1053" s="770"/>
      <c r="E1053" s="778"/>
      <c r="F1053" s="781" t="str">
        <f>IF($A1053="","",IF(NOT($A1053=$A1052),IFERROR(IF(INDEX('40-15 SCALE LABEL INFO'!I$2:I$65,MATCH($A1053,'40-15 SCALE LABEL INFO'!$A$2:$A$65,0))="","",INDEX('40-15 SCALE LABEL INFO'!I$2:I$65,MATCH($A1053,'40-15 SCALE LABEL INFO'!$A$2:$A$65,0))),"not found"),IF(F1052="not found","not found",IF(F1052="","","ditto"))))</f>
        <v/>
      </c>
      <c r="G1053" s="782" t="str">
        <f>IF($A1053="","",IF(NOT($A1053=$A1052),IFERROR(IF(INDEX('40-15 SCALE LABEL INFO'!J$2:J$65,MATCH($A1053,'40-15 SCALE LABEL INFO'!$A$2:$A$65,0))="","",INDEX('40-15 SCALE LABEL INFO'!J$2:J$65,MATCH($A1053,'40-15 SCALE LABEL INFO'!$A$2:$A$65,0))),"not found"),IF(G1052="not found","not found",IF(G1052="","","ditto"))))</f>
        <v/>
      </c>
      <c r="H1053" s="775" t="str">
        <f>IF($A1053="","",IF(NOT($A1053=$A1052),IFERROR(IF(INDEX('40-15 SCALE LABEL INFO'!K$2:K$65,MATCH($A1053,'40-15 SCALE LABEL INFO'!$A$2:$A$65,0))="","",INDEX('40-15 SCALE LABEL INFO'!K$2:K$65,MATCH($A1053,'40-15 SCALE LABEL INFO'!$A$2:$A$65,0))),"not found"),IF(H1052="not found","not found",IF(H1052="","","ditto"))))</f>
        <v/>
      </c>
    </row>
    <row r="1054" spans="1:8" x14ac:dyDescent="0.25">
      <c r="A1054" s="770"/>
      <c r="B1054" s="770"/>
      <c r="C1054" s="770"/>
      <c r="D1054" s="770"/>
      <c r="E1054" s="778"/>
      <c r="F1054" s="781" t="str">
        <f>IF($A1054="","",IF(NOT($A1054=$A1053),IFERROR(IF(INDEX('40-15 SCALE LABEL INFO'!I$2:I$65,MATCH($A1054,'40-15 SCALE LABEL INFO'!$A$2:$A$65,0))="","",INDEX('40-15 SCALE LABEL INFO'!I$2:I$65,MATCH($A1054,'40-15 SCALE LABEL INFO'!$A$2:$A$65,0))),"not found"),IF(F1053="not found","not found",IF(F1053="","","ditto"))))</f>
        <v/>
      </c>
      <c r="G1054" s="782" t="str">
        <f>IF($A1054="","",IF(NOT($A1054=$A1053),IFERROR(IF(INDEX('40-15 SCALE LABEL INFO'!J$2:J$65,MATCH($A1054,'40-15 SCALE LABEL INFO'!$A$2:$A$65,0))="","",INDEX('40-15 SCALE LABEL INFO'!J$2:J$65,MATCH($A1054,'40-15 SCALE LABEL INFO'!$A$2:$A$65,0))),"not found"),IF(G1053="not found","not found",IF(G1053="","","ditto"))))</f>
        <v/>
      </c>
      <c r="H1054" s="775" t="str">
        <f>IF($A1054="","",IF(NOT($A1054=$A1053),IFERROR(IF(INDEX('40-15 SCALE LABEL INFO'!K$2:K$65,MATCH($A1054,'40-15 SCALE LABEL INFO'!$A$2:$A$65,0))="","",INDEX('40-15 SCALE LABEL INFO'!K$2:K$65,MATCH($A1054,'40-15 SCALE LABEL INFO'!$A$2:$A$65,0))),"not found"),IF(H1053="not found","not found",IF(H1053="","","ditto"))))</f>
        <v/>
      </c>
    </row>
    <row r="1055" spans="1:8" x14ac:dyDescent="0.25">
      <c r="A1055" s="770"/>
      <c r="B1055" s="770"/>
      <c r="C1055" s="770"/>
      <c r="D1055" s="770"/>
      <c r="E1055" s="778"/>
      <c r="F1055" s="781" t="str">
        <f>IF($A1055="","",IF(NOT($A1055=$A1054),IFERROR(IF(INDEX('40-15 SCALE LABEL INFO'!I$2:I$65,MATCH($A1055,'40-15 SCALE LABEL INFO'!$A$2:$A$65,0))="","",INDEX('40-15 SCALE LABEL INFO'!I$2:I$65,MATCH($A1055,'40-15 SCALE LABEL INFO'!$A$2:$A$65,0))),"not found"),IF(F1054="not found","not found",IF(F1054="","","ditto"))))</f>
        <v/>
      </c>
      <c r="G1055" s="782" t="str">
        <f>IF($A1055="","",IF(NOT($A1055=$A1054),IFERROR(IF(INDEX('40-15 SCALE LABEL INFO'!J$2:J$65,MATCH($A1055,'40-15 SCALE LABEL INFO'!$A$2:$A$65,0))="","",INDEX('40-15 SCALE LABEL INFO'!J$2:J$65,MATCH($A1055,'40-15 SCALE LABEL INFO'!$A$2:$A$65,0))),"not found"),IF(G1054="not found","not found",IF(G1054="","","ditto"))))</f>
        <v/>
      </c>
      <c r="H1055" s="775" t="str">
        <f>IF($A1055="","",IF(NOT($A1055=$A1054),IFERROR(IF(INDEX('40-15 SCALE LABEL INFO'!K$2:K$65,MATCH($A1055,'40-15 SCALE LABEL INFO'!$A$2:$A$65,0))="","",INDEX('40-15 SCALE LABEL INFO'!K$2:K$65,MATCH($A1055,'40-15 SCALE LABEL INFO'!$A$2:$A$65,0))),"not found"),IF(H1054="not found","not found",IF(H1054="","","ditto"))))</f>
        <v/>
      </c>
    </row>
    <row r="1056" spans="1:8" x14ac:dyDescent="0.25">
      <c r="A1056" s="770"/>
      <c r="B1056" s="770"/>
      <c r="C1056" s="770"/>
      <c r="D1056" s="770"/>
      <c r="E1056" s="778"/>
      <c r="F1056" s="781" t="str">
        <f>IF($A1056="","",IF(NOT($A1056=$A1055),IFERROR(IF(INDEX('40-15 SCALE LABEL INFO'!I$2:I$65,MATCH($A1056,'40-15 SCALE LABEL INFO'!$A$2:$A$65,0))="","",INDEX('40-15 SCALE LABEL INFO'!I$2:I$65,MATCH($A1056,'40-15 SCALE LABEL INFO'!$A$2:$A$65,0))),"not found"),IF(F1055="not found","not found",IF(F1055="","","ditto"))))</f>
        <v/>
      </c>
      <c r="G1056" s="782" t="str">
        <f>IF($A1056="","",IF(NOT($A1056=$A1055),IFERROR(IF(INDEX('40-15 SCALE LABEL INFO'!J$2:J$65,MATCH($A1056,'40-15 SCALE LABEL INFO'!$A$2:$A$65,0))="","",INDEX('40-15 SCALE LABEL INFO'!J$2:J$65,MATCH($A1056,'40-15 SCALE LABEL INFO'!$A$2:$A$65,0))),"not found"),IF(G1055="not found","not found",IF(G1055="","","ditto"))))</f>
        <v/>
      </c>
      <c r="H1056" s="775" t="str">
        <f>IF($A1056="","",IF(NOT($A1056=$A1055),IFERROR(IF(INDEX('40-15 SCALE LABEL INFO'!K$2:K$65,MATCH($A1056,'40-15 SCALE LABEL INFO'!$A$2:$A$65,0))="","",INDEX('40-15 SCALE LABEL INFO'!K$2:K$65,MATCH($A1056,'40-15 SCALE LABEL INFO'!$A$2:$A$65,0))),"not found"),IF(H1055="not found","not found",IF(H1055="","","ditto"))))</f>
        <v/>
      </c>
    </row>
    <row r="1057" spans="1:8" x14ac:dyDescent="0.25">
      <c r="A1057" s="770"/>
      <c r="B1057" s="770"/>
      <c r="C1057" s="770"/>
      <c r="D1057" s="770"/>
      <c r="E1057" s="778"/>
      <c r="F1057" s="781" t="str">
        <f>IF($A1057="","",IF(NOT($A1057=$A1056),IFERROR(IF(INDEX('40-15 SCALE LABEL INFO'!I$2:I$65,MATCH($A1057,'40-15 SCALE LABEL INFO'!$A$2:$A$65,0))="","",INDEX('40-15 SCALE LABEL INFO'!I$2:I$65,MATCH($A1057,'40-15 SCALE LABEL INFO'!$A$2:$A$65,0))),"not found"),IF(F1056="not found","not found",IF(F1056="","","ditto"))))</f>
        <v/>
      </c>
      <c r="G1057" s="782" t="str">
        <f>IF($A1057="","",IF(NOT($A1057=$A1056),IFERROR(IF(INDEX('40-15 SCALE LABEL INFO'!J$2:J$65,MATCH($A1057,'40-15 SCALE LABEL INFO'!$A$2:$A$65,0))="","",INDEX('40-15 SCALE LABEL INFO'!J$2:J$65,MATCH($A1057,'40-15 SCALE LABEL INFO'!$A$2:$A$65,0))),"not found"),IF(G1056="not found","not found",IF(G1056="","","ditto"))))</f>
        <v/>
      </c>
      <c r="H1057" s="775" t="str">
        <f>IF($A1057="","",IF(NOT($A1057=$A1056),IFERROR(IF(INDEX('40-15 SCALE LABEL INFO'!K$2:K$65,MATCH($A1057,'40-15 SCALE LABEL INFO'!$A$2:$A$65,0))="","",INDEX('40-15 SCALE LABEL INFO'!K$2:K$65,MATCH($A1057,'40-15 SCALE LABEL INFO'!$A$2:$A$65,0))),"not found"),IF(H1056="not found","not found",IF(H1056="","","ditto"))))</f>
        <v/>
      </c>
    </row>
    <row r="1058" spans="1:8" x14ac:dyDescent="0.25">
      <c r="A1058" s="770"/>
      <c r="B1058" s="770"/>
      <c r="C1058" s="770"/>
      <c r="D1058" s="770"/>
      <c r="E1058" s="778"/>
      <c r="F1058" s="781" t="str">
        <f>IF($A1058="","",IF(NOT($A1058=$A1057),IFERROR(IF(INDEX('40-15 SCALE LABEL INFO'!I$2:I$65,MATCH($A1058,'40-15 SCALE LABEL INFO'!$A$2:$A$65,0))="","",INDEX('40-15 SCALE LABEL INFO'!I$2:I$65,MATCH($A1058,'40-15 SCALE LABEL INFO'!$A$2:$A$65,0))),"not found"),IF(F1057="not found","not found",IF(F1057="","","ditto"))))</f>
        <v/>
      </c>
      <c r="G1058" s="782" t="str">
        <f>IF($A1058="","",IF(NOT($A1058=$A1057),IFERROR(IF(INDEX('40-15 SCALE LABEL INFO'!J$2:J$65,MATCH($A1058,'40-15 SCALE LABEL INFO'!$A$2:$A$65,0))="","",INDEX('40-15 SCALE LABEL INFO'!J$2:J$65,MATCH($A1058,'40-15 SCALE LABEL INFO'!$A$2:$A$65,0))),"not found"),IF(G1057="not found","not found",IF(G1057="","","ditto"))))</f>
        <v/>
      </c>
      <c r="H1058" s="775" t="str">
        <f>IF($A1058="","",IF(NOT($A1058=$A1057),IFERROR(IF(INDEX('40-15 SCALE LABEL INFO'!K$2:K$65,MATCH($A1058,'40-15 SCALE LABEL INFO'!$A$2:$A$65,0))="","",INDEX('40-15 SCALE LABEL INFO'!K$2:K$65,MATCH($A1058,'40-15 SCALE LABEL INFO'!$A$2:$A$65,0))),"not found"),IF(H1057="not found","not found",IF(H1057="","","ditto"))))</f>
        <v/>
      </c>
    </row>
    <row r="1059" spans="1:8" x14ac:dyDescent="0.25">
      <c r="A1059" s="770"/>
      <c r="B1059" s="770"/>
      <c r="C1059" s="770"/>
      <c r="D1059" s="770"/>
      <c r="E1059" s="778"/>
      <c r="F1059" s="781" t="str">
        <f>IF($A1059="","",IF(NOT($A1059=$A1058),IFERROR(IF(INDEX('40-15 SCALE LABEL INFO'!I$2:I$65,MATCH($A1059,'40-15 SCALE LABEL INFO'!$A$2:$A$65,0))="","",INDEX('40-15 SCALE LABEL INFO'!I$2:I$65,MATCH($A1059,'40-15 SCALE LABEL INFO'!$A$2:$A$65,0))),"not found"),IF(F1058="not found","not found",IF(F1058="","","ditto"))))</f>
        <v/>
      </c>
      <c r="G1059" s="782" t="str">
        <f>IF($A1059="","",IF(NOT($A1059=$A1058),IFERROR(IF(INDEX('40-15 SCALE LABEL INFO'!J$2:J$65,MATCH($A1059,'40-15 SCALE LABEL INFO'!$A$2:$A$65,0))="","",INDEX('40-15 SCALE LABEL INFO'!J$2:J$65,MATCH($A1059,'40-15 SCALE LABEL INFO'!$A$2:$A$65,0))),"not found"),IF(G1058="not found","not found",IF(G1058="","","ditto"))))</f>
        <v/>
      </c>
      <c r="H1059" s="775" t="str">
        <f>IF($A1059="","",IF(NOT($A1059=$A1058),IFERROR(IF(INDEX('40-15 SCALE LABEL INFO'!K$2:K$65,MATCH($A1059,'40-15 SCALE LABEL INFO'!$A$2:$A$65,0))="","",INDEX('40-15 SCALE LABEL INFO'!K$2:K$65,MATCH($A1059,'40-15 SCALE LABEL INFO'!$A$2:$A$65,0))),"not found"),IF(H1058="not found","not found",IF(H1058="","","ditto"))))</f>
        <v/>
      </c>
    </row>
    <row r="1060" spans="1:8" x14ac:dyDescent="0.25">
      <c r="A1060" s="770"/>
      <c r="B1060" s="770"/>
      <c r="C1060" s="770"/>
      <c r="D1060" s="770"/>
      <c r="E1060" s="778"/>
      <c r="F1060" s="781" t="str">
        <f>IF($A1060="","",IF(NOT($A1060=$A1059),IFERROR(IF(INDEX('40-15 SCALE LABEL INFO'!I$2:I$65,MATCH($A1060,'40-15 SCALE LABEL INFO'!$A$2:$A$65,0))="","",INDEX('40-15 SCALE LABEL INFO'!I$2:I$65,MATCH($A1060,'40-15 SCALE LABEL INFO'!$A$2:$A$65,0))),"not found"),IF(F1059="not found","not found",IF(F1059="","","ditto"))))</f>
        <v/>
      </c>
      <c r="G1060" s="782" t="str">
        <f>IF($A1060="","",IF(NOT($A1060=$A1059),IFERROR(IF(INDEX('40-15 SCALE LABEL INFO'!J$2:J$65,MATCH($A1060,'40-15 SCALE LABEL INFO'!$A$2:$A$65,0))="","",INDEX('40-15 SCALE LABEL INFO'!J$2:J$65,MATCH($A1060,'40-15 SCALE LABEL INFO'!$A$2:$A$65,0))),"not found"),IF(G1059="not found","not found",IF(G1059="","","ditto"))))</f>
        <v/>
      </c>
      <c r="H1060" s="775" t="str">
        <f>IF($A1060="","",IF(NOT($A1060=$A1059),IFERROR(IF(INDEX('40-15 SCALE LABEL INFO'!K$2:K$65,MATCH($A1060,'40-15 SCALE LABEL INFO'!$A$2:$A$65,0))="","",INDEX('40-15 SCALE LABEL INFO'!K$2:K$65,MATCH($A1060,'40-15 SCALE LABEL INFO'!$A$2:$A$65,0))),"not found"),IF(H1059="not found","not found",IF(H1059="","","ditto"))))</f>
        <v/>
      </c>
    </row>
    <row r="1061" spans="1:8" x14ac:dyDescent="0.25">
      <c r="A1061" s="770"/>
      <c r="B1061" s="770"/>
      <c r="C1061" s="770"/>
      <c r="D1061" s="770"/>
      <c r="E1061" s="778"/>
      <c r="F1061" s="781" t="str">
        <f>IF($A1061="","",IF(NOT($A1061=$A1060),IFERROR(IF(INDEX('40-15 SCALE LABEL INFO'!I$2:I$65,MATCH($A1061,'40-15 SCALE LABEL INFO'!$A$2:$A$65,0))="","",INDEX('40-15 SCALE LABEL INFO'!I$2:I$65,MATCH($A1061,'40-15 SCALE LABEL INFO'!$A$2:$A$65,0))),"not found"),IF(F1060="not found","not found",IF(F1060="","","ditto"))))</f>
        <v/>
      </c>
      <c r="G1061" s="782" t="str">
        <f>IF($A1061="","",IF(NOT($A1061=$A1060),IFERROR(IF(INDEX('40-15 SCALE LABEL INFO'!J$2:J$65,MATCH($A1061,'40-15 SCALE LABEL INFO'!$A$2:$A$65,0))="","",INDEX('40-15 SCALE LABEL INFO'!J$2:J$65,MATCH($A1061,'40-15 SCALE LABEL INFO'!$A$2:$A$65,0))),"not found"),IF(G1060="not found","not found",IF(G1060="","","ditto"))))</f>
        <v/>
      </c>
      <c r="H1061" s="775" t="str">
        <f>IF($A1061="","",IF(NOT($A1061=$A1060),IFERROR(IF(INDEX('40-15 SCALE LABEL INFO'!K$2:K$65,MATCH($A1061,'40-15 SCALE LABEL INFO'!$A$2:$A$65,0))="","",INDEX('40-15 SCALE LABEL INFO'!K$2:K$65,MATCH($A1061,'40-15 SCALE LABEL INFO'!$A$2:$A$65,0))),"not found"),IF(H1060="not found","not found",IF(H1060="","","ditto"))))</f>
        <v/>
      </c>
    </row>
    <row r="1062" spans="1:8" x14ac:dyDescent="0.25">
      <c r="A1062" s="770"/>
      <c r="B1062" s="770"/>
      <c r="C1062" s="770"/>
      <c r="D1062" s="770"/>
      <c r="E1062" s="778"/>
      <c r="F1062" s="781" t="str">
        <f>IF($A1062="","",IF(NOT($A1062=$A1061),IFERROR(IF(INDEX('40-15 SCALE LABEL INFO'!I$2:I$65,MATCH($A1062,'40-15 SCALE LABEL INFO'!$A$2:$A$65,0))="","",INDEX('40-15 SCALE LABEL INFO'!I$2:I$65,MATCH($A1062,'40-15 SCALE LABEL INFO'!$A$2:$A$65,0))),"not found"),IF(F1061="not found","not found",IF(F1061="","","ditto"))))</f>
        <v/>
      </c>
      <c r="G1062" s="782" t="str">
        <f>IF($A1062="","",IF(NOT($A1062=$A1061),IFERROR(IF(INDEX('40-15 SCALE LABEL INFO'!J$2:J$65,MATCH($A1062,'40-15 SCALE LABEL INFO'!$A$2:$A$65,0))="","",INDEX('40-15 SCALE LABEL INFO'!J$2:J$65,MATCH($A1062,'40-15 SCALE LABEL INFO'!$A$2:$A$65,0))),"not found"),IF(G1061="not found","not found",IF(G1061="","","ditto"))))</f>
        <v/>
      </c>
      <c r="H1062" s="775" t="str">
        <f>IF($A1062="","",IF(NOT($A1062=$A1061),IFERROR(IF(INDEX('40-15 SCALE LABEL INFO'!K$2:K$65,MATCH($A1062,'40-15 SCALE LABEL INFO'!$A$2:$A$65,0))="","",INDEX('40-15 SCALE LABEL INFO'!K$2:K$65,MATCH($A1062,'40-15 SCALE LABEL INFO'!$A$2:$A$65,0))),"not found"),IF(H1061="not found","not found",IF(H1061="","","ditto"))))</f>
        <v/>
      </c>
    </row>
    <row r="1063" spans="1:8" x14ac:dyDescent="0.25">
      <c r="A1063" s="770"/>
      <c r="B1063" s="770"/>
      <c r="C1063" s="770"/>
      <c r="D1063" s="770"/>
      <c r="E1063" s="778"/>
      <c r="F1063" s="781" t="str">
        <f>IF($A1063="","",IF(NOT($A1063=$A1062),IFERROR(IF(INDEX('40-15 SCALE LABEL INFO'!I$2:I$65,MATCH($A1063,'40-15 SCALE LABEL INFO'!$A$2:$A$65,0))="","",INDEX('40-15 SCALE LABEL INFO'!I$2:I$65,MATCH($A1063,'40-15 SCALE LABEL INFO'!$A$2:$A$65,0))),"not found"),IF(F1062="not found","not found",IF(F1062="","","ditto"))))</f>
        <v/>
      </c>
      <c r="G1063" s="782" t="str">
        <f>IF($A1063="","",IF(NOT($A1063=$A1062),IFERROR(IF(INDEX('40-15 SCALE LABEL INFO'!J$2:J$65,MATCH($A1063,'40-15 SCALE LABEL INFO'!$A$2:$A$65,0))="","",INDEX('40-15 SCALE LABEL INFO'!J$2:J$65,MATCH($A1063,'40-15 SCALE LABEL INFO'!$A$2:$A$65,0))),"not found"),IF(G1062="not found","not found",IF(G1062="","","ditto"))))</f>
        <v/>
      </c>
      <c r="H1063" s="775" t="str">
        <f>IF($A1063="","",IF(NOT($A1063=$A1062),IFERROR(IF(INDEX('40-15 SCALE LABEL INFO'!K$2:K$65,MATCH($A1063,'40-15 SCALE LABEL INFO'!$A$2:$A$65,0))="","",INDEX('40-15 SCALE LABEL INFO'!K$2:K$65,MATCH($A1063,'40-15 SCALE LABEL INFO'!$A$2:$A$65,0))),"not found"),IF(H1062="not found","not found",IF(H1062="","","ditto"))))</f>
        <v/>
      </c>
    </row>
    <row r="1064" spans="1:8" x14ac:dyDescent="0.25">
      <c r="A1064" s="770"/>
      <c r="B1064" s="770"/>
      <c r="C1064" s="770"/>
      <c r="D1064" s="770"/>
      <c r="E1064" s="778"/>
      <c r="F1064" s="781" t="str">
        <f>IF($A1064="","",IF(NOT($A1064=$A1063),IFERROR(IF(INDEX('40-15 SCALE LABEL INFO'!I$2:I$65,MATCH($A1064,'40-15 SCALE LABEL INFO'!$A$2:$A$65,0))="","",INDEX('40-15 SCALE LABEL INFO'!I$2:I$65,MATCH($A1064,'40-15 SCALE LABEL INFO'!$A$2:$A$65,0))),"not found"),IF(F1063="not found","not found",IF(F1063="","","ditto"))))</f>
        <v/>
      </c>
      <c r="G1064" s="782" t="str">
        <f>IF($A1064="","",IF(NOT($A1064=$A1063),IFERROR(IF(INDEX('40-15 SCALE LABEL INFO'!J$2:J$65,MATCH($A1064,'40-15 SCALE LABEL INFO'!$A$2:$A$65,0))="","",INDEX('40-15 SCALE LABEL INFO'!J$2:J$65,MATCH($A1064,'40-15 SCALE LABEL INFO'!$A$2:$A$65,0))),"not found"),IF(G1063="not found","not found",IF(G1063="","","ditto"))))</f>
        <v/>
      </c>
      <c r="H1064" s="775" t="str">
        <f>IF($A1064="","",IF(NOT($A1064=$A1063),IFERROR(IF(INDEX('40-15 SCALE LABEL INFO'!K$2:K$65,MATCH($A1064,'40-15 SCALE LABEL INFO'!$A$2:$A$65,0))="","",INDEX('40-15 SCALE LABEL INFO'!K$2:K$65,MATCH($A1064,'40-15 SCALE LABEL INFO'!$A$2:$A$65,0))),"not found"),IF(H1063="not found","not found",IF(H1063="","","ditto"))))</f>
        <v/>
      </c>
    </row>
    <row r="1065" spans="1:8" x14ac:dyDescent="0.25">
      <c r="A1065" s="770"/>
      <c r="B1065" s="770"/>
      <c r="C1065" s="770"/>
      <c r="D1065" s="770"/>
      <c r="E1065" s="778"/>
      <c r="F1065" s="781" t="str">
        <f>IF($A1065="","",IF(NOT($A1065=$A1064),IFERROR(IF(INDEX('40-15 SCALE LABEL INFO'!I$2:I$65,MATCH($A1065,'40-15 SCALE LABEL INFO'!$A$2:$A$65,0))="","",INDEX('40-15 SCALE LABEL INFO'!I$2:I$65,MATCH($A1065,'40-15 SCALE LABEL INFO'!$A$2:$A$65,0))),"not found"),IF(F1064="not found","not found",IF(F1064="","","ditto"))))</f>
        <v/>
      </c>
      <c r="G1065" s="782" t="str">
        <f>IF($A1065="","",IF(NOT($A1065=$A1064),IFERROR(IF(INDEX('40-15 SCALE LABEL INFO'!J$2:J$65,MATCH($A1065,'40-15 SCALE LABEL INFO'!$A$2:$A$65,0))="","",INDEX('40-15 SCALE LABEL INFO'!J$2:J$65,MATCH($A1065,'40-15 SCALE LABEL INFO'!$A$2:$A$65,0))),"not found"),IF(G1064="not found","not found",IF(G1064="","","ditto"))))</f>
        <v/>
      </c>
      <c r="H1065" s="775" t="str">
        <f>IF($A1065="","",IF(NOT($A1065=$A1064),IFERROR(IF(INDEX('40-15 SCALE LABEL INFO'!K$2:K$65,MATCH($A1065,'40-15 SCALE LABEL INFO'!$A$2:$A$65,0))="","",INDEX('40-15 SCALE LABEL INFO'!K$2:K$65,MATCH($A1065,'40-15 SCALE LABEL INFO'!$A$2:$A$65,0))),"not found"),IF(H1064="not found","not found",IF(H1064="","","ditto"))))</f>
        <v/>
      </c>
    </row>
    <row r="1066" spans="1:8" x14ac:dyDescent="0.25">
      <c r="A1066" s="770"/>
      <c r="B1066" s="770"/>
      <c r="C1066" s="770"/>
      <c r="D1066" s="770"/>
      <c r="E1066" s="778"/>
      <c r="F1066" s="781" t="str">
        <f>IF($A1066="","",IF(NOT($A1066=$A1065),IFERROR(IF(INDEX('40-15 SCALE LABEL INFO'!I$2:I$65,MATCH($A1066,'40-15 SCALE LABEL INFO'!$A$2:$A$65,0))="","",INDEX('40-15 SCALE LABEL INFO'!I$2:I$65,MATCH($A1066,'40-15 SCALE LABEL INFO'!$A$2:$A$65,0))),"not found"),IF(F1065="not found","not found",IF(F1065="","","ditto"))))</f>
        <v/>
      </c>
      <c r="G1066" s="782" t="str">
        <f>IF($A1066="","",IF(NOT($A1066=$A1065),IFERROR(IF(INDEX('40-15 SCALE LABEL INFO'!J$2:J$65,MATCH($A1066,'40-15 SCALE LABEL INFO'!$A$2:$A$65,0))="","",INDEX('40-15 SCALE LABEL INFO'!J$2:J$65,MATCH($A1066,'40-15 SCALE LABEL INFO'!$A$2:$A$65,0))),"not found"),IF(G1065="not found","not found",IF(G1065="","","ditto"))))</f>
        <v/>
      </c>
      <c r="H1066" s="775" t="str">
        <f>IF($A1066="","",IF(NOT($A1066=$A1065),IFERROR(IF(INDEX('40-15 SCALE LABEL INFO'!K$2:K$65,MATCH($A1066,'40-15 SCALE LABEL INFO'!$A$2:$A$65,0))="","",INDEX('40-15 SCALE LABEL INFO'!K$2:K$65,MATCH($A1066,'40-15 SCALE LABEL INFO'!$A$2:$A$65,0))),"not found"),IF(H1065="not found","not found",IF(H1065="","","ditto"))))</f>
        <v/>
      </c>
    </row>
    <row r="1067" spans="1:8" x14ac:dyDescent="0.25">
      <c r="A1067" s="770"/>
      <c r="B1067" s="770"/>
      <c r="C1067" s="770"/>
      <c r="D1067" s="770"/>
      <c r="E1067" s="778"/>
      <c r="F1067" s="781" t="str">
        <f>IF($A1067="","",IF(NOT($A1067=$A1066),IFERROR(IF(INDEX('40-15 SCALE LABEL INFO'!I$2:I$65,MATCH($A1067,'40-15 SCALE LABEL INFO'!$A$2:$A$65,0))="","",INDEX('40-15 SCALE LABEL INFO'!I$2:I$65,MATCH($A1067,'40-15 SCALE LABEL INFO'!$A$2:$A$65,0))),"not found"),IF(F1066="not found","not found",IF(F1066="","","ditto"))))</f>
        <v/>
      </c>
      <c r="G1067" s="782" t="str">
        <f>IF($A1067="","",IF(NOT($A1067=$A1066),IFERROR(IF(INDEX('40-15 SCALE LABEL INFO'!J$2:J$65,MATCH($A1067,'40-15 SCALE LABEL INFO'!$A$2:$A$65,0))="","",INDEX('40-15 SCALE LABEL INFO'!J$2:J$65,MATCH($A1067,'40-15 SCALE LABEL INFO'!$A$2:$A$65,0))),"not found"),IF(G1066="not found","not found",IF(G1066="","","ditto"))))</f>
        <v/>
      </c>
      <c r="H1067" s="775" t="str">
        <f>IF($A1067="","",IF(NOT($A1067=$A1066),IFERROR(IF(INDEX('40-15 SCALE LABEL INFO'!K$2:K$65,MATCH($A1067,'40-15 SCALE LABEL INFO'!$A$2:$A$65,0))="","",INDEX('40-15 SCALE LABEL INFO'!K$2:K$65,MATCH($A1067,'40-15 SCALE LABEL INFO'!$A$2:$A$65,0))),"not found"),IF(H1066="not found","not found",IF(H1066="","","ditto"))))</f>
        <v/>
      </c>
    </row>
    <row r="1068" spans="1:8" x14ac:dyDescent="0.25">
      <c r="A1068" s="770"/>
      <c r="B1068" s="770"/>
      <c r="C1068" s="770"/>
      <c r="D1068" s="770"/>
      <c r="E1068" s="778"/>
      <c r="F1068" s="781" t="str">
        <f>IF($A1068="","",IF(NOT($A1068=$A1067),IFERROR(IF(INDEX('40-15 SCALE LABEL INFO'!I$2:I$65,MATCH($A1068,'40-15 SCALE LABEL INFO'!$A$2:$A$65,0))="","",INDEX('40-15 SCALE LABEL INFO'!I$2:I$65,MATCH($A1068,'40-15 SCALE LABEL INFO'!$A$2:$A$65,0))),"not found"),IF(F1067="not found","not found",IF(F1067="","","ditto"))))</f>
        <v/>
      </c>
      <c r="G1068" s="782" t="str">
        <f>IF($A1068="","",IF(NOT($A1068=$A1067),IFERROR(IF(INDEX('40-15 SCALE LABEL INFO'!J$2:J$65,MATCH($A1068,'40-15 SCALE LABEL INFO'!$A$2:$A$65,0))="","",INDEX('40-15 SCALE LABEL INFO'!J$2:J$65,MATCH($A1068,'40-15 SCALE LABEL INFO'!$A$2:$A$65,0))),"not found"),IF(G1067="not found","not found",IF(G1067="","","ditto"))))</f>
        <v/>
      </c>
      <c r="H1068" s="775" t="str">
        <f>IF($A1068="","",IF(NOT($A1068=$A1067),IFERROR(IF(INDEX('40-15 SCALE LABEL INFO'!K$2:K$65,MATCH($A1068,'40-15 SCALE LABEL INFO'!$A$2:$A$65,0))="","",INDEX('40-15 SCALE LABEL INFO'!K$2:K$65,MATCH($A1068,'40-15 SCALE LABEL INFO'!$A$2:$A$65,0))),"not found"),IF(H1067="not found","not found",IF(H1067="","","ditto"))))</f>
        <v/>
      </c>
    </row>
    <row r="1069" spans="1:8" x14ac:dyDescent="0.25">
      <c r="A1069" s="770"/>
      <c r="B1069" s="770"/>
      <c r="C1069" s="770"/>
      <c r="D1069" s="770"/>
      <c r="E1069" s="778"/>
      <c r="F1069" s="781" t="str">
        <f>IF($A1069="","",IF(NOT($A1069=$A1068),IFERROR(IF(INDEX('40-15 SCALE LABEL INFO'!I$2:I$65,MATCH($A1069,'40-15 SCALE LABEL INFO'!$A$2:$A$65,0))="","",INDEX('40-15 SCALE LABEL INFO'!I$2:I$65,MATCH($A1069,'40-15 SCALE LABEL INFO'!$A$2:$A$65,0))),"not found"),IF(F1068="not found","not found",IF(F1068="","","ditto"))))</f>
        <v/>
      </c>
      <c r="G1069" s="782" t="str">
        <f>IF($A1069="","",IF(NOT($A1069=$A1068),IFERROR(IF(INDEX('40-15 SCALE LABEL INFO'!J$2:J$65,MATCH($A1069,'40-15 SCALE LABEL INFO'!$A$2:$A$65,0))="","",INDEX('40-15 SCALE LABEL INFO'!J$2:J$65,MATCH($A1069,'40-15 SCALE LABEL INFO'!$A$2:$A$65,0))),"not found"),IF(G1068="not found","not found",IF(G1068="","","ditto"))))</f>
        <v/>
      </c>
      <c r="H1069" s="775" t="str">
        <f>IF($A1069="","",IF(NOT($A1069=$A1068),IFERROR(IF(INDEX('40-15 SCALE LABEL INFO'!K$2:K$65,MATCH($A1069,'40-15 SCALE LABEL INFO'!$A$2:$A$65,0))="","",INDEX('40-15 SCALE LABEL INFO'!K$2:K$65,MATCH($A1069,'40-15 SCALE LABEL INFO'!$A$2:$A$65,0))),"not found"),IF(H1068="not found","not found",IF(H1068="","","ditto"))))</f>
        <v/>
      </c>
    </row>
    <row r="1070" spans="1:8" x14ac:dyDescent="0.25">
      <c r="A1070" s="770"/>
      <c r="B1070" s="770"/>
      <c r="C1070" s="770"/>
      <c r="D1070" s="770"/>
      <c r="E1070" s="778"/>
      <c r="F1070" s="781" t="str">
        <f>IF($A1070="","",IF(NOT($A1070=$A1069),IFERROR(IF(INDEX('40-15 SCALE LABEL INFO'!I$2:I$65,MATCH($A1070,'40-15 SCALE LABEL INFO'!$A$2:$A$65,0))="","",INDEX('40-15 SCALE LABEL INFO'!I$2:I$65,MATCH($A1070,'40-15 SCALE LABEL INFO'!$A$2:$A$65,0))),"not found"),IF(F1069="not found","not found",IF(F1069="","","ditto"))))</f>
        <v/>
      </c>
      <c r="G1070" s="782" t="str">
        <f>IF($A1070="","",IF(NOT($A1070=$A1069),IFERROR(IF(INDEX('40-15 SCALE LABEL INFO'!J$2:J$65,MATCH($A1070,'40-15 SCALE LABEL INFO'!$A$2:$A$65,0))="","",INDEX('40-15 SCALE LABEL INFO'!J$2:J$65,MATCH($A1070,'40-15 SCALE LABEL INFO'!$A$2:$A$65,0))),"not found"),IF(G1069="not found","not found",IF(G1069="","","ditto"))))</f>
        <v/>
      </c>
      <c r="H1070" s="775" t="str">
        <f>IF($A1070="","",IF(NOT($A1070=$A1069),IFERROR(IF(INDEX('40-15 SCALE LABEL INFO'!K$2:K$65,MATCH($A1070,'40-15 SCALE LABEL INFO'!$A$2:$A$65,0))="","",INDEX('40-15 SCALE LABEL INFO'!K$2:K$65,MATCH($A1070,'40-15 SCALE LABEL INFO'!$A$2:$A$65,0))),"not found"),IF(H1069="not found","not found",IF(H1069="","","ditto"))))</f>
        <v/>
      </c>
    </row>
    <row r="1071" spans="1:8" x14ac:dyDescent="0.25">
      <c r="A1071" s="770"/>
      <c r="B1071" s="770"/>
      <c r="C1071" s="770"/>
      <c r="D1071" s="770"/>
      <c r="E1071" s="778"/>
      <c r="F1071" s="781" t="str">
        <f>IF($A1071="","",IF(NOT($A1071=$A1070),IFERROR(IF(INDEX('40-15 SCALE LABEL INFO'!I$2:I$65,MATCH($A1071,'40-15 SCALE LABEL INFO'!$A$2:$A$65,0))="","",INDEX('40-15 SCALE LABEL INFO'!I$2:I$65,MATCH($A1071,'40-15 SCALE LABEL INFO'!$A$2:$A$65,0))),"not found"),IF(F1070="not found","not found",IF(F1070="","","ditto"))))</f>
        <v/>
      </c>
      <c r="G1071" s="782" t="str">
        <f>IF($A1071="","",IF(NOT($A1071=$A1070),IFERROR(IF(INDEX('40-15 SCALE LABEL INFO'!J$2:J$65,MATCH($A1071,'40-15 SCALE LABEL INFO'!$A$2:$A$65,0))="","",INDEX('40-15 SCALE LABEL INFO'!J$2:J$65,MATCH($A1071,'40-15 SCALE LABEL INFO'!$A$2:$A$65,0))),"not found"),IF(G1070="not found","not found",IF(G1070="","","ditto"))))</f>
        <v/>
      </c>
      <c r="H1071" s="775" t="str">
        <f>IF($A1071="","",IF(NOT($A1071=$A1070),IFERROR(IF(INDEX('40-15 SCALE LABEL INFO'!K$2:K$65,MATCH($A1071,'40-15 SCALE LABEL INFO'!$A$2:$A$65,0))="","",INDEX('40-15 SCALE LABEL INFO'!K$2:K$65,MATCH($A1071,'40-15 SCALE LABEL INFO'!$A$2:$A$65,0))),"not found"),IF(H1070="not found","not found",IF(H1070="","","ditto"))))</f>
        <v/>
      </c>
    </row>
    <row r="1072" spans="1:8" x14ac:dyDescent="0.25">
      <c r="A1072" s="770"/>
      <c r="B1072" s="770"/>
      <c r="C1072" s="770"/>
      <c r="D1072" s="770"/>
      <c r="E1072" s="778"/>
      <c r="F1072" s="781" t="str">
        <f>IF($A1072="","",IF(NOT($A1072=$A1071),IFERROR(IF(INDEX('40-15 SCALE LABEL INFO'!I$2:I$65,MATCH($A1072,'40-15 SCALE LABEL INFO'!$A$2:$A$65,0))="","",INDEX('40-15 SCALE LABEL INFO'!I$2:I$65,MATCH($A1072,'40-15 SCALE LABEL INFO'!$A$2:$A$65,0))),"not found"),IF(F1071="not found","not found",IF(F1071="","","ditto"))))</f>
        <v/>
      </c>
      <c r="G1072" s="782" t="str">
        <f>IF($A1072="","",IF(NOT($A1072=$A1071),IFERROR(IF(INDEX('40-15 SCALE LABEL INFO'!J$2:J$65,MATCH($A1072,'40-15 SCALE LABEL INFO'!$A$2:$A$65,0))="","",INDEX('40-15 SCALE LABEL INFO'!J$2:J$65,MATCH($A1072,'40-15 SCALE LABEL INFO'!$A$2:$A$65,0))),"not found"),IF(G1071="not found","not found",IF(G1071="","","ditto"))))</f>
        <v/>
      </c>
      <c r="H1072" s="775" t="str">
        <f>IF($A1072="","",IF(NOT($A1072=$A1071),IFERROR(IF(INDEX('40-15 SCALE LABEL INFO'!K$2:K$65,MATCH($A1072,'40-15 SCALE LABEL INFO'!$A$2:$A$65,0))="","",INDEX('40-15 SCALE LABEL INFO'!K$2:K$65,MATCH($A1072,'40-15 SCALE LABEL INFO'!$A$2:$A$65,0))),"not found"),IF(H1071="not found","not found",IF(H1071="","","ditto"))))</f>
        <v/>
      </c>
    </row>
    <row r="1073" spans="1:8" x14ac:dyDescent="0.25">
      <c r="A1073" s="770"/>
      <c r="B1073" s="770"/>
      <c r="C1073" s="770"/>
      <c r="D1073" s="770"/>
      <c r="E1073" s="778"/>
      <c r="F1073" s="781" t="str">
        <f>IF($A1073="","",IF(NOT($A1073=$A1072),IFERROR(IF(INDEX('40-15 SCALE LABEL INFO'!I$2:I$65,MATCH($A1073,'40-15 SCALE LABEL INFO'!$A$2:$A$65,0))="","",INDEX('40-15 SCALE LABEL INFO'!I$2:I$65,MATCH($A1073,'40-15 SCALE LABEL INFO'!$A$2:$A$65,0))),"not found"),IF(F1072="not found","not found",IF(F1072="","","ditto"))))</f>
        <v/>
      </c>
      <c r="G1073" s="782" t="str">
        <f>IF($A1073="","",IF(NOT($A1073=$A1072),IFERROR(IF(INDEX('40-15 SCALE LABEL INFO'!J$2:J$65,MATCH($A1073,'40-15 SCALE LABEL INFO'!$A$2:$A$65,0))="","",INDEX('40-15 SCALE LABEL INFO'!J$2:J$65,MATCH($A1073,'40-15 SCALE LABEL INFO'!$A$2:$A$65,0))),"not found"),IF(G1072="not found","not found",IF(G1072="","","ditto"))))</f>
        <v/>
      </c>
      <c r="H1073" s="775" t="str">
        <f>IF($A1073="","",IF(NOT($A1073=$A1072),IFERROR(IF(INDEX('40-15 SCALE LABEL INFO'!K$2:K$65,MATCH($A1073,'40-15 SCALE LABEL INFO'!$A$2:$A$65,0))="","",INDEX('40-15 SCALE LABEL INFO'!K$2:K$65,MATCH($A1073,'40-15 SCALE LABEL INFO'!$A$2:$A$65,0))),"not found"),IF(H1072="not found","not found",IF(H1072="","","ditto"))))</f>
        <v/>
      </c>
    </row>
    <row r="1074" spans="1:8" x14ac:dyDescent="0.25">
      <c r="A1074" s="770"/>
      <c r="B1074" s="770"/>
      <c r="C1074" s="770"/>
      <c r="D1074" s="770"/>
      <c r="E1074" s="778"/>
      <c r="F1074" s="781" t="str">
        <f>IF($A1074="","",IF(NOT($A1074=$A1073),IFERROR(IF(INDEX('40-15 SCALE LABEL INFO'!I$2:I$65,MATCH($A1074,'40-15 SCALE LABEL INFO'!$A$2:$A$65,0))="","",INDEX('40-15 SCALE LABEL INFO'!I$2:I$65,MATCH($A1074,'40-15 SCALE LABEL INFO'!$A$2:$A$65,0))),"not found"),IF(F1073="not found","not found",IF(F1073="","","ditto"))))</f>
        <v/>
      </c>
      <c r="G1074" s="782" t="str">
        <f>IF($A1074="","",IF(NOT($A1074=$A1073),IFERROR(IF(INDEX('40-15 SCALE LABEL INFO'!J$2:J$65,MATCH($A1074,'40-15 SCALE LABEL INFO'!$A$2:$A$65,0))="","",INDEX('40-15 SCALE LABEL INFO'!J$2:J$65,MATCH($A1074,'40-15 SCALE LABEL INFO'!$A$2:$A$65,0))),"not found"),IF(G1073="not found","not found",IF(G1073="","","ditto"))))</f>
        <v/>
      </c>
      <c r="H1074" s="775" t="str">
        <f>IF($A1074="","",IF(NOT($A1074=$A1073),IFERROR(IF(INDEX('40-15 SCALE LABEL INFO'!K$2:K$65,MATCH($A1074,'40-15 SCALE LABEL INFO'!$A$2:$A$65,0))="","",INDEX('40-15 SCALE LABEL INFO'!K$2:K$65,MATCH($A1074,'40-15 SCALE LABEL INFO'!$A$2:$A$65,0))),"not found"),IF(H1073="not found","not found",IF(H1073="","","ditto"))))</f>
        <v/>
      </c>
    </row>
    <row r="1075" spans="1:8" x14ac:dyDescent="0.25">
      <c r="A1075" s="770"/>
      <c r="B1075" s="770"/>
      <c r="C1075" s="770"/>
      <c r="D1075" s="770"/>
      <c r="E1075" s="778"/>
      <c r="F1075" s="781" t="str">
        <f>IF($A1075="","",IF(NOT($A1075=$A1074),IFERROR(IF(INDEX('40-15 SCALE LABEL INFO'!I$2:I$65,MATCH($A1075,'40-15 SCALE LABEL INFO'!$A$2:$A$65,0))="","",INDEX('40-15 SCALE LABEL INFO'!I$2:I$65,MATCH($A1075,'40-15 SCALE LABEL INFO'!$A$2:$A$65,0))),"not found"),IF(F1074="not found","not found",IF(F1074="","","ditto"))))</f>
        <v/>
      </c>
      <c r="G1075" s="782" t="str">
        <f>IF($A1075="","",IF(NOT($A1075=$A1074),IFERROR(IF(INDEX('40-15 SCALE LABEL INFO'!J$2:J$65,MATCH($A1075,'40-15 SCALE LABEL INFO'!$A$2:$A$65,0))="","",INDEX('40-15 SCALE LABEL INFO'!J$2:J$65,MATCH($A1075,'40-15 SCALE LABEL INFO'!$A$2:$A$65,0))),"not found"),IF(G1074="not found","not found",IF(G1074="","","ditto"))))</f>
        <v/>
      </c>
      <c r="H1075" s="775" t="str">
        <f>IF($A1075="","",IF(NOT($A1075=$A1074),IFERROR(IF(INDEX('40-15 SCALE LABEL INFO'!K$2:K$65,MATCH($A1075,'40-15 SCALE LABEL INFO'!$A$2:$A$65,0))="","",INDEX('40-15 SCALE LABEL INFO'!K$2:K$65,MATCH($A1075,'40-15 SCALE LABEL INFO'!$A$2:$A$65,0))),"not found"),IF(H1074="not found","not found",IF(H1074="","","ditto"))))</f>
        <v/>
      </c>
    </row>
    <row r="1076" spans="1:8" x14ac:dyDescent="0.25">
      <c r="A1076" s="770"/>
      <c r="B1076" s="770"/>
      <c r="C1076" s="770"/>
      <c r="D1076" s="770"/>
      <c r="E1076" s="778"/>
      <c r="F1076" s="781" t="str">
        <f>IF($A1076="","",IF(NOT($A1076=$A1075),IFERROR(IF(INDEX('40-15 SCALE LABEL INFO'!I$2:I$65,MATCH($A1076,'40-15 SCALE LABEL INFO'!$A$2:$A$65,0))="","",INDEX('40-15 SCALE LABEL INFO'!I$2:I$65,MATCH($A1076,'40-15 SCALE LABEL INFO'!$A$2:$A$65,0))),"not found"),IF(F1075="not found","not found",IF(F1075="","","ditto"))))</f>
        <v/>
      </c>
      <c r="G1076" s="782" t="str">
        <f>IF($A1076="","",IF(NOT($A1076=$A1075),IFERROR(IF(INDEX('40-15 SCALE LABEL INFO'!J$2:J$65,MATCH($A1076,'40-15 SCALE LABEL INFO'!$A$2:$A$65,0))="","",INDEX('40-15 SCALE LABEL INFO'!J$2:J$65,MATCH($A1076,'40-15 SCALE LABEL INFO'!$A$2:$A$65,0))),"not found"),IF(G1075="not found","not found",IF(G1075="","","ditto"))))</f>
        <v/>
      </c>
      <c r="H1076" s="775" t="str">
        <f>IF($A1076="","",IF(NOT($A1076=$A1075),IFERROR(IF(INDEX('40-15 SCALE LABEL INFO'!K$2:K$65,MATCH($A1076,'40-15 SCALE LABEL INFO'!$A$2:$A$65,0))="","",INDEX('40-15 SCALE LABEL INFO'!K$2:K$65,MATCH($A1076,'40-15 SCALE LABEL INFO'!$A$2:$A$65,0))),"not found"),IF(H1075="not found","not found",IF(H1075="","","ditto"))))</f>
        <v/>
      </c>
    </row>
    <row r="1077" spans="1:8" x14ac:dyDescent="0.25">
      <c r="A1077" s="770"/>
      <c r="B1077" s="770"/>
      <c r="C1077" s="770"/>
      <c r="D1077" s="770"/>
      <c r="E1077" s="778"/>
      <c r="F1077" s="781" t="str">
        <f>IF($A1077="","",IF(NOT($A1077=$A1076),IFERROR(IF(INDEX('40-15 SCALE LABEL INFO'!I$2:I$65,MATCH($A1077,'40-15 SCALE LABEL INFO'!$A$2:$A$65,0))="","",INDEX('40-15 SCALE LABEL INFO'!I$2:I$65,MATCH($A1077,'40-15 SCALE LABEL INFO'!$A$2:$A$65,0))),"not found"),IF(F1076="not found","not found",IF(F1076="","","ditto"))))</f>
        <v/>
      </c>
      <c r="G1077" s="782" t="str">
        <f>IF($A1077="","",IF(NOT($A1077=$A1076),IFERROR(IF(INDEX('40-15 SCALE LABEL INFO'!J$2:J$65,MATCH($A1077,'40-15 SCALE LABEL INFO'!$A$2:$A$65,0))="","",INDEX('40-15 SCALE LABEL INFO'!J$2:J$65,MATCH($A1077,'40-15 SCALE LABEL INFO'!$A$2:$A$65,0))),"not found"),IF(G1076="not found","not found",IF(G1076="","","ditto"))))</f>
        <v/>
      </c>
      <c r="H1077" s="775" t="str">
        <f>IF($A1077="","",IF(NOT($A1077=$A1076),IFERROR(IF(INDEX('40-15 SCALE LABEL INFO'!K$2:K$65,MATCH($A1077,'40-15 SCALE LABEL INFO'!$A$2:$A$65,0))="","",INDEX('40-15 SCALE LABEL INFO'!K$2:K$65,MATCH($A1077,'40-15 SCALE LABEL INFO'!$A$2:$A$65,0))),"not found"),IF(H1076="not found","not found",IF(H1076="","","ditto"))))</f>
        <v/>
      </c>
    </row>
    <row r="1078" spans="1:8" x14ac:dyDescent="0.25">
      <c r="A1078" s="770"/>
      <c r="B1078" s="770"/>
      <c r="C1078" s="770"/>
      <c r="D1078" s="770"/>
      <c r="E1078" s="778"/>
      <c r="F1078" s="781" t="str">
        <f>IF($A1078="","",IF(NOT($A1078=$A1077),IFERROR(IF(INDEX('40-15 SCALE LABEL INFO'!I$2:I$65,MATCH($A1078,'40-15 SCALE LABEL INFO'!$A$2:$A$65,0))="","",INDEX('40-15 SCALE LABEL INFO'!I$2:I$65,MATCH($A1078,'40-15 SCALE LABEL INFO'!$A$2:$A$65,0))),"not found"),IF(F1077="not found","not found",IF(F1077="","","ditto"))))</f>
        <v/>
      </c>
      <c r="G1078" s="782" t="str">
        <f>IF($A1078="","",IF(NOT($A1078=$A1077),IFERROR(IF(INDEX('40-15 SCALE LABEL INFO'!J$2:J$65,MATCH($A1078,'40-15 SCALE LABEL INFO'!$A$2:$A$65,0))="","",INDEX('40-15 SCALE LABEL INFO'!J$2:J$65,MATCH($A1078,'40-15 SCALE LABEL INFO'!$A$2:$A$65,0))),"not found"),IF(G1077="not found","not found",IF(G1077="","","ditto"))))</f>
        <v/>
      </c>
      <c r="H1078" s="775" t="str">
        <f>IF($A1078="","",IF(NOT($A1078=$A1077),IFERROR(IF(INDEX('40-15 SCALE LABEL INFO'!K$2:K$65,MATCH($A1078,'40-15 SCALE LABEL INFO'!$A$2:$A$65,0))="","",INDEX('40-15 SCALE LABEL INFO'!K$2:K$65,MATCH($A1078,'40-15 SCALE LABEL INFO'!$A$2:$A$65,0))),"not found"),IF(H1077="not found","not found",IF(H1077="","","ditto"))))</f>
        <v/>
      </c>
    </row>
    <row r="1079" spans="1:8" x14ac:dyDescent="0.25">
      <c r="A1079" s="770"/>
      <c r="B1079" s="770"/>
      <c r="C1079" s="770"/>
      <c r="D1079" s="770"/>
      <c r="E1079" s="778"/>
      <c r="F1079" s="781" t="str">
        <f>IF($A1079="","",IF(NOT($A1079=$A1078),IFERROR(IF(INDEX('40-15 SCALE LABEL INFO'!I$2:I$65,MATCH($A1079,'40-15 SCALE LABEL INFO'!$A$2:$A$65,0))="","",INDEX('40-15 SCALE LABEL INFO'!I$2:I$65,MATCH($A1079,'40-15 SCALE LABEL INFO'!$A$2:$A$65,0))),"not found"),IF(F1078="not found","not found",IF(F1078="","","ditto"))))</f>
        <v/>
      </c>
      <c r="G1079" s="782" t="str">
        <f>IF($A1079="","",IF(NOT($A1079=$A1078),IFERROR(IF(INDEX('40-15 SCALE LABEL INFO'!J$2:J$65,MATCH($A1079,'40-15 SCALE LABEL INFO'!$A$2:$A$65,0))="","",INDEX('40-15 SCALE LABEL INFO'!J$2:J$65,MATCH($A1079,'40-15 SCALE LABEL INFO'!$A$2:$A$65,0))),"not found"),IF(G1078="not found","not found",IF(G1078="","","ditto"))))</f>
        <v/>
      </c>
      <c r="H1079" s="775" t="str">
        <f>IF($A1079="","",IF(NOT($A1079=$A1078),IFERROR(IF(INDEX('40-15 SCALE LABEL INFO'!K$2:K$65,MATCH($A1079,'40-15 SCALE LABEL INFO'!$A$2:$A$65,0))="","",INDEX('40-15 SCALE LABEL INFO'!K$2:K$65,MATCH($A1079,'40-15 SCALE LABEL INFO'!$A$2:$A$65,0))),"not found"),IF(H1078="not found","not found",IF(H1078="","","ditto"))))</f>
        <v/>
      </c>
    </row>
    <row r="1080" spans="1:8" x14ac:dyDescent="0.25">
      <c r="A1080" s="770"/>
      <c r="B1080" s="770"/>
      <c r="C1080" s="770"/>
      <c r="D1080" s="770"/>
      <c r="E1080" s="778"/>
      <c r="F1080" s="781" t="str">
        <f>IF($A1080="","",IF(NOT($A1080=$A1079),IFERROR(IF(INDEX('40-15 SCALE LABEL INFO'!I$2:I$65,MATCH($A1080,'40-15 SCALE LABEL INFO'!$A$2:$A$65,0))="","",INDEX('40-15 SCALE LABEL INFO'!I$2:I$65,MATCH($A1080,'40-15 SCALE LABEL INFO'!$A$2:$A$65,0))),"not found"),IF(F1079="not found","not found",IF(F1079="","","ditto"))))</f>
        <v/>
      </c>
      <c r="G1080" s="782" t="str">
        <f>IF($A1080="","",IF(NOT($A1080=$A1079),IFERROR(IF(INDEX('40-15 SCALE LABEL INFO'!J$2:J$65,MATCH($A1080,'40-15 SCALE LABEL INFO'!$A$2:$A$65,0))="","",INDEX('40-15 SCALE LABEL INFO'!J$2:J$65,MATCH($A1080,'40-15 SCALE LABEL INFO'!$A$2:$A$65,0))),"not found"),IF(G1079="not found","not found",IF(G1079="","","ditto"))))</f>
        <v/>
      </c>
      <c r="H1080" s="775" t="str">
        <f>IF($A1080="","",IF(NOT($A1080=$A1079),IFERROR(IF(INDEX('40-15 SCALE LABEL INFO'!K$2:K$65,MATCH($A1080,'40-15 SCALE LABEL INFO'!$A$2:$A$65,0))="","",INDEX('40-15 SCALE LABEL INFO'!K$2:K$65,MATCH($A1080,'40-15 SCALE LABEL INFO'!$A$2:$A$65,0))),"not found"),IF(H1079="not found","not found",IF(H1079="","","ditto"))))</f>
        <v/>
      </c>
    </row>
    <row r="1081" spans="1:8" x14ac:dyDescent="0.25">
      <c r="A1081" s="770"/>
      <c r="B1081" s="770"/>
      <c r="C1081" s="770"/>
      <c r="D1081" s="770"/>
      <c r="E1081" s="778"/>
      <c r="F1081" s="781" t="str">
        <f>IF($A1081="","",IF(NOT($A1081=$A1080),IFERROR(IF(INDEX('40-15 SCALE LABEL INFO'!I$2:I$65,MATCH($A1081,'40-15 SCALE LABEL INFO'!$A$2:$A$65,0))="","",INDEX('40-15 SCALE LABEL INFO'!I$2:I$65,MATCH($A1081,'40-15 SCALE LABEL INFO'!$A$2:$A$65,0))),"not found"),IF(F1080="not found","not found",IF(F1080="","","ditto"))))</f>
        <v/>
      </c>
      <c r="G1081" s="782" t="str">
        <f>IF($A1081="","",IF(NOT($A1081=$A1080),IFERROR(IF(INDEX('40-15 SCALE LABEL INFO'!J$2:J$65,MATCH($A1081,'40-15 SCALE LABEL INFO'!$A$2:$A$65,0))="","",INDEX('40-15 SCALE LABEL INFO'!J$2:J$65,MATCH($A1081,'40-15 SCALE LABEL INFO'!$A$2:$A$65,0))),"not found"),IF(G1080="not found","not found",IF(G1080="","","ditto"))))</f>
        <v/>
      </c>
      <c r="H1081" s="775" t="str">
        <f>IF($A1081="","",IF(NOT($A1081=$A1080),IFERROR(IF(INDEX('40-15 SCALE LABEL INFO'!K$2:K$65,MATCH($A1081,'40-15 SCALE LABEL INFO'!$A$2:$A$65,0))="","",INDEX('40-15 SCALE LABEL INFO'!K$2:K$65,MATCH($A1081,'40-15 SCALE LABEL INFO'!$A$2:$A$65,0))),"not found"),IF(H1080="not found","not found",IF(H1080="","","ditto"))))</f>
        <v/>
      </c>
    </row>
    <row r="1082" spans="1:8" x14ac:dyDescent="0.25">
      <c r="A1082" s="770"/>
      <c r="B1082" s="770"/>
      <c r="C1082" s="770"/>
      <c r="D1082" s="770"/>
      <c r="E1082" s="778"/>
      <c r="F1082" s="781" t="str">
        <f>IF($A1082="","",IF(NOT($A1082=$A1081),IFERROR(IF(INDEX('40-15 SCALE LABEL INFO'!I$2:I$65,MATCH($A1082,'40-15 SCALE LABEL INFO'!$A$2:$A$65,0))="","",INDEX('40-15 SCALE LABEL INFO'!I$2:I$65,MATCH($A1082,'40-15 SCALE LABEL INFO'!$A$2:$A$65,0))),"not found"),IF(F1081="not found","not found",IF(F1081="","","ditto"))))</f>
        <v/>
      </c>
      <c r="G1082" s="782" t="str">
        <f>IF($A1082="","",IF(NOT($A1082=$A1081),IFERROR(IF(INDEX('40-15 SCALE LABEL INFO'!J$2:J$65,MATCH($A1082,'40-15 SCALE LABEL INFO'!$A$2:$A$65,0))="","",INDEX('40-15 SCALE LABEL INFO'!J$2:J$65,MATCH($A1082,'40-15 SCALE LABEL INFO'!$A$2:$A$65,0))),"not found"),IF(G1081="not found","not found",IF(G1081="","","ditto"))))</f>
        <v/>
      </c>
      <c r="H1082" s="775" t="str">
        <f>IF($A1082="","",IF(NOT($A1082=$A1081),IFERROR(IF(INDEX('40-15 SCALE LABEL INFO'!K$2:K$65,MATCH($A1082,'40-15 SCALE LABEL INFO'!$A$2:$A$65,0))="","",INDEX('40-15 SCALE LABEL INFO'!K$2:K$65,MATCH($A1082,'40-15 SCALE LABEL INFO'!$A$2:$A$65,0))),"not found"),IF(H1081="not found","not found",IF(H1081="","","ditto"))))</f>
        <v/>
      </c>
    </row>
    <row r="1083" spans="1:8" x14ac:dyDescent="0.25">
      <c r="A1083" s="770"/>
      <c r="B1083" s="770"/>
      <c r="C1083" s="770"/>
      <c r="D1083" s="770"/>
      <c r="E1083" s="778"/>
      <c r="F1083" s="781" t="str">
        <f>IF($A1083="","",IF(NOT($A1083=$A1082),IFERROR(IF(INDEX('40-15 SCALE LABEL INFO'!I$2:I$65,MATCH($A1083,'40-15 SCALE LABEL INFO'!$A$2:$A$65,0))="","",INDEX('40-15 SCALE LABEL INFO'!I$2:I$65,MATCH($A1083,'40-15 SCALE LABEL INFO'!$A$2:$A$65,0))),"not found"),IF(F1082="not found","not found",IF(F1082="","","ditto"))))</f>
        <v/>
      </c>
      <c r="G1083" s="782" t="str">
        <f>IF($A1083="","",IF(NOT($A1083=$A1082),IFERROR(IF(INDEX('40-15 SCALE LABEL INFO'!J$2:J$65,MATCH($A1083,'40-15 SCALE LABEL INFO'!$A$2:$A$65,0))="","",INDEX('40-15 SCALE LABEL INFO'!J$2:J$65,MATCH($A1083,'40-15 SCALE LABEL INFO'!$A$2:$A$65,0))),"not found"),IF(G1082="not found","not found",IF(G1082="","","ditto"))))</f>
        <v/>
      </c>
      <c r="H1083" s="775" t="str">
        <f>IF($A1083="","",IF(NOT($A1083=$A1082),IFERROR(IF(INDEX('40-15 SCALE LABEL INFO'!K$2:K$65,MATCH($A1083,'40-15 SCALE LABEL INFO'!$A$2:$A$65,0))="","",INDEX('40-15 SCALE LABEL INFO'!K$2:K$65,MATCH($A1083,'40-15 SCALE LABEL INFO'!$A$2:$A$65,0))),"not found"),IF(H1082="not found","not found",IF(H1082="","","ditto"))))</f>
        <v/>
      </c>
    </row>
    <row r="1084" spans="1:8" x14ac:dyDescent="0.25">
      <c r="A1084" s="770"/>
      <c r="B1084" s="770"/>
      <c r="C1084" s="770"/>
      <c r="D1084" s="770"/>
      <c r="E1084" s="778"/>
      <c r="F1084" s="781" t="str">
        <f>IF($A1084="","",IF(NOT($A1084=$A1083),IFERROR(IF(INDEX('40-15 SCALE LABEL INFO'!I$2:I$65,MATCH($A1084,'40-15 SCALE LABEL INFO'!$A$2:$A$65,0))="","",INDEX('40-15 SCALE LABEL INFO'!I$2:I$65,MATCH($A1084,'40-15 SCALE LABEL INFO'!$A$2:$A$65,0))),"not found"),IF(F1083="not found","not found",IF(F1083="","","ditto"))))</f>
        <v/>
      </c>
      <c r="G1084" s="782" t="str">
        <f>IF($A1084="","",IF(NOT($A1084=$A1083),IFERROR(IF(INDEX('40-15 SCALE LABEL INFO'!J$2:J$65,MATCH($A1084,'40-15 SCALE LABEL INFO'!$A$2:$A$65,0))="","",INDEX('40-15 SCALE LABEL INFO'!J$2:J$65,MATCH($A1084,'40-15 SCALE LABEL INFO'!$A$2:$A$65,0))),"not found"),IF(G1083="not found","not found",IF(G1083="","","ditto"))))</f>
        <v/>
      </c>
      <c r="H1084" s="775" t="str">
        <f>IF($A1084="","",IF(NOT($A1084=$A1083),IFERROR(IF(INDEX('40-15 SCALE LABEL INFO'!K$2:K$65,MATCH($A1084,'40-15 SCALE LABEL INFO'!$A$2:$A$65,0))="","",INDEX('40-15 SCALE LABEL INFO'!K$2:K$65,MATCH($A1084,'40-15 SCALE LABEL INFO'!$A$2:$A$65,0))),"not found"),IF(H1083="not found","not found",IF(H1083="","","ditto"))))</f>
        <v/>
      </c>
    </row>
    <row r="1085" spans="1:8" x14ac:dyDescent="0.25">
      <c r="A1085" s="770"/>
      <c r="B1085" s="770"/>
      <c r="C1085" s="770"/>
      <c r="D1085" s="770"/>
      <c r="E1085" s="778"/>
      <c r="F1085" s="781" t="str">
        <f>IF($A1085="","",IF(NOT($A1085=$A1084),IFERROR(IF(INDEX('40-15 SCALE LABEL INFO'!I$2:I$65,MATCH($A1085,'40-15 SCALE LABEL INFO'!$A$2:$A$65,0))="","",INDEX('40-15 SCALE LABEL INFO'!I$2:I$65,MATCH($A1085,'40-15 SCALE LABEL INFO'!$A$2:$A$65,0))),"not found"),IF(F1084="not found","not found",IF(F1084="","","ditto"))))</f>
        <v/>
      </c>
      <c r="G1085" s="782" t="str">
        <f>IF($A1085="","",IF(NOT($A1085=$A1084),IFERROR(IF(INDEX('40-15 SCALE LABEL INFO'!J$2:J$65,MATCH($A1085,'40-15 SCALE LABEL INFO'!$A$2:$A$65,0))="","",INDEX('40-15 SCALE LABEL INFO'!J$2:J$65,MATCH($A1085,'40-15 SCALE LABEL INFO'!$A$2:$A$65,0))),"not found"),IF(G1084="not found","not found",IF(G1084="","","ditto"))))</f>
        <v/>
      </c>
      <c r="H1085" s="775" t="str">
        <f>IF($A1085="","",IF(NOT($A1085=$A1084),IFERROR(IF(INDEX('40-15 SCALE LABEL INFO'!K$2:K$65,MATCH($A1085,'40-15 SCALE LABEL INFO'!$A$2:$A$65,0))="","",INDEX('40-15 SCALE LABEL INFO'!K$2:K$65,MATCH($A1085,'40-15 SCALE LABEL INFO'!$A$2:$A$65,0))),"not found"),IF(H1084="not found","not found",IF(H1084="","","ditto"))))</f>
        <v/>
      </c>
    </row>
    <row r="1086" spans="1:8" x14ac:dyDescent="0.25">
      <c r="A1086" s="770"/>
      <c r="B1086" s="770"/>
      <c r="C1086" s="770"/>
      <c r="D1086" s="770"/>
      <c r="E1086" s="778"/>
      <c r="F1086" s="781" t="str">
        <f>IF($A1086="","",IF(NOT($A1086=$A1085),IFERROR(IF(INDEX('40-15 SCALE LABEL INFO'!I$2:I$65,MATCH($A1086,'40-15 SCALE LABEL INFO'!$A$2:$A$65,0))="","",INDEX('40-15 SCALE LABEL INFO'!I$2:I$65,MATCH($A1086,'40-15 SCALE LABEL INFO'!$A$2:$A$65,0))),"not found"),IF(F1085="not found","not found",IF(F1085="","","ditto"))))</f>
        <v/>
      </c>
      <c r="G1086" s="782" t="str">
        <f>IF($A1086="","",IF(NOT($A1086=$A1085),IFERROR(IF(INDEX('40-15 SCALE LABEL INFO'!J$2:J$65,MATCH($A1086,'40-15 SCALE LABEL INFO'!$A$2:$A$65,0))="","",INDEX('40-15 SCALE LABEL INFO'!J$2:J$65,MATCH($A1086,'40-15 SCALE LABEL INFO'!$A$2:$A$65,0))),"not found"),IF(G1085="not found","not found",IF(G1085="","","ditto"))))</f>
        <v/>
      </c>
      <c r="H1086" s="775" t="str">
        <f>IF($A1086="","",IF(NOT($A1086=$A1085),IFERROR(IF(INDEX('40-15 SCALE LABEL INFO'!K$2:K$65,MATCH($A1086,'40-15 SCALE LABEL INFO'!$A$2:$A$65,0))="","",INDEX('40-15 SCALE LABEL INFO'!K$2:K$65,MATCH($A1086,'40-15 SCALE LABEL INFO'!$A$2:$A$65,0))),"not found"),IF(H1085="not found","not found",IF(H1085="","","ditto"))))</f>
        <v/>
      </c>
    </row>
    <row r="1087" spans="1:8" x14ac:dyDescent="0.25">
      <c r="A1087" s="770"/>
      <c r="B1087" s="770"/>
      <c r="C1087" s="770"/>
      <c r="D1087" s="770"/>
      <c r="E1087" s="778"/>
      <c r="F1087" s="781" t="str">
        <f>IF($A1087="","",IF(NOT($A1087=$A1086),IFERROR(IF(INDEX('40-15 SCALE LABEL INFO'!I$2:I$65,MATCH($A1087,'40-15 SCALE LABEL INFO'!$A$2:$A$65,0))="","",INDEX('40-15 SCALE LABEL INFO'!I$2:I$65,MATCH($A1087,'40-15 SCALE LABEL INFO'!$A$2:$A$65,0))),"not found"),IF(F1086="not found","not found",IF(F1086="","","ditto"))))</f>
        <v/>
      </c>
      <c r="G1087" s="782" t="str">
        <f>IF($A1087="","",IF(NOT($A1087=$A1086),IFERROR(IF(INDEX('40-15 SCALE LABEL INFO'!J$2:J$65,MATCH($A1087,'40-15 SCALE LABEL INFO'!$A$2:$A$65,0))="","",INDEX('40-15 SCALE LABEL INFO'!J$2:J$65,MATCH($A1087,'40-15 SCALE LABEL INFO'!$A$2:$A$65,0))),"not found"),IF(G1086="not found","not found",IF(G1086="","","ditto"))))</f>
        <v/>
      </c>
      <c r="H1087" s="775" t="str">
        <f>IF($A1087="","",IF(NOT($A1087=$A1086),IFERROR(IF(INDEX('40-15 SCALE LABEL INFO'!K$2:K$65,MATCH($A1087,'40-15 SCALE LABEL INFO'!$A$2:$A$65,0))="","",INDEX('40-15 SCALE LABEL INFO'!K$2:K$65,MATCH($A1087,'40-15 SCALE LABEL INFO'!$A$2:$A$65,0))),"not found"),IF(H1086="not found","not found",IF(H1086="","","ditto"))))</f>
        <v/>
      </c>
    </row>
    <row r="1088" spans="1:8" x14ac:dyDescent="0.25">
      <c r="A1088" s="770"/>
      <c r="B1088" s="770"/>
      <c r="C1088" s="770"/>
      <c r="D1088" s="770"/>
      <c r="E1088" s="778"/>
      <c r="F1088" s="781" t="str">
        <f>IF($A1088="","",IF(NOT($A1088=$A1087),IFERROR(IF(INDEX('40-15 SCALE LABEL INFO'!I$2:I$65,MATCH($A1088,'40-15 SCALE LABEL INFO'!$A$2:$A$65,0))="","",INDEX('40-15 SCALE LABEL INFO'!I$2:I$65,MATCH($A1088,'40-15 SCALE LABEL INFO'!$A$2:$A$65,0))),"not found"),IF(F1087="not found","not found",IF(F1087="","","ditto"))))</f>
        <v/>
      </c>
      <c r="G1088" s="782" t="str">
        <f>IF($A1088="","",IF(NOT($A1088=$A1087),IFERROR(IF(INDEX('40-15 SCALE LABEL INFO'!J$2:J$65,MATCH($A1088,'40-15 SCALE LABEL INFO'!$A$2:$A$65,0))="","",INDEX('40-15 SCALE LABEL INFO'!J$2:J$65,MATCH($A1088,'40-15 SCALE LABEL INFO'!$A$2:$A$65,0))),"not found"),IF(G1087="not found","not found",IF(G1087="","","ditto"))))</f>
        <v/>
      </c>
      <c r="H1088" s="775" t="str">
        <f>IF($A1088="","",IF(NOT($A1088=$A1087),IFERROR(IF(INDEX('40-15 SCALE LABEL INFO'!K$2:K$65,MATCH($A1088,'40-15 SCALE LABEL INFO'!$A$2:$A$65,0))="","",INDEX('40-15 SCALE LABEL INFO'!K$2:K$65,MATCH($A1088,'40-15 SCALE LABEL INFO'!$A$2:$A$65,0))),"not found"),IF(H1087="not found","not found",IF(H1087="","","ditto"))))</f>
        <v/>
      </c>
    </row>
    <row r="1089" spans="1:8" x14ac:dyDescent="0.25">
      <c r="A1089" s="770"/>
      <c r="B1089" s="770"/>
      <c r="C1089" s="770"/>
      <c r="D1089" s="770"/>
      <c r="E1089" s="778"/>
      <c r="F1089" s="781" t="str">
        <f>IF($A1089="","",IF(NOT($A1089=$A1088),IFERROR(IF(INDEX('40-15 SCALE LABEL INFO'!I$2:I$65,MATCH($A1089,'40-15 SCALE LABEL INFO'!$A$2:$A$65,0))="","",INDEX('40-15 SCALE LABEL INFO'!I$2:I$65,MATCH($A1089,'40-15 SCALE LABEL INFO'!$A$2:$A$65,0))),"not found"),IF(F1088="not found","not found",IF(F1088="","","ditto"))))</f>
        <v/>
      </c>
      <c r="G1089" s="782" t="str">
        <f>IF($A1089="","",IF(NOT($A1089=$A1088),IFERROR(IF(INDEX('40-15 SCALE LABEL INFO'!J$2:J$65,MATCH($A1089,'40-15 SCALE LABEL INFO'!$A$2:$A$65,0))="","",INDEX('40-15 SCALE LABEL INFO'!J$2:J$65,MATCH($A1089,'40-15 SCALE LABEL INFO'!$A$2:$A$65,0))),"not found"),IF(G1088="not found","not found",IF(G1088="","","ditto"))))</f>
        <v/>
      </c>
      <c r="H1089" s="775" t="str">
        <f>IF($A1089="","",IF(NOT($A1089=$A1088),IFERROR(IF(INDEX('40-15 SCALE LABEL INFO'!K$2:K$65,MATCH($A1089,'40-15 SCALE LABEL INFO'!$A$2:$A$65,0))="","",INDEX('40-15 SCALE LABEL INFO'!K$2:K$65,MATCH($A1089,'40-15 SCALE LABEL INFO'!$A$2:$A$65,0))),"not found"),IF(H1088="not found","not found",IF(H1088="","","ditto"))))</f>
        <v/>
      </c>
    </row>
    <row r="1090" spans="1:8" x14ac:dyDescent="0.25">
      <c r="A1090" s="770"/>
      <c r="B1090" s="770"/>
      <c r="C1090" s="770"/>
      <c r="D1090" s="770"/>
      <c r="E1090" s="778"/>
      <c r="F1090" s="781" t="str">
        <f>IF($A1090="","",IF(NOT($A1090=$A1089),IFERROR(IF(INDEX('40-15 SCALE LABEL INFO'!I$2:I$65,MATCH($A1090,'40-15 SCALE LABEL INFO'!$A$2:$A$65,0))="","",INDEX('40-15 SCALE LABEL INFO'!I$2:I$65,MATCH($A1090,'40-15 SCALE LABEL INFO'!$A$2:$A$65,0))),"not found"),IF(F1089="not found","not found",IF(F1089="","","ditto"))))</f>
        <v/>
      </c>
      <c r="G1090" s="782" t="str">
        <f>IF($A1090="","",IF(NOT($A1090=$A1089),IFERROR(IF(INDEX('40-15 SCALE LABEL INFO'!J$2:J$65,MATCH($A1090,'40-15 SCALE LABEL INFO'!$A$2:$A$65,0))="","",INDEX('40-15 SCALE LABEL INFO'!J$2:J$65,MATCH($A1090,'40-15 SCALE LABEL INFO'!$A$2:$A$65,0))),"not found"),IF(G1089="not found","not found",IF(G1089="","","ditto"))))</f>
        <v/>
      </c>
      <c r="H1090" s="775" t="str">
        <f>IF($A1090="","",IF(NOT($A1090=$A1089),IFERROR(IF(INDEX('40-15 SCALE LABEL INFO'!K$2:K$65,MATCH($A1090,'40-15 SCALE LABEL INFO'!$A$2:$A$65,0))="","",INDEX('40-15 SCALE LABEL INFO'!K$2:K$65,MATCH($A1090,'40-15 SCALE LABEL INFO'!$A$2:$A$65,0))),"not found"),IF(H1089="not found","not found",IF(H1089="","","ditto"))))</f>
        <v/>
      </c>
    </row>
    <row r="1091" spans="1:8" x14ac:dyDescent="0.25">
      <c r="A1091" s="770"/>
      <c r="B1091" s="770"/>
      <c r="C1091" s="770"/>
      <c r="D1091" s="770"/>
      <c r="E1091" s="778"/>
      <c r="F1091" s="781" t="str">
        <f>IF($A1091="","",IF(NOT($A1091=$A1090),IFERROR(IF(INDEX('40-15 SCALE LABEL INFO'!I$2:I$65,MATCH($A1091,'40-15 SCALE LABEL INFO'!$A$2:$A$65,0))="","",INDEX('40-15 SCALE LABEL INFO'!I$2:I$65,MATCH($A1091,'40-15 SCALE LABEL INFO'!$A$2:$A$65,0))),"not found"),IF(F1090="not found","not found",IF(F1090="","","ditto"))))</f>
        <v/>
      </c>
      <c r="G1091" s="782" t="str">
        <f>IF($A1091="","",IF(NOT($A1091=$A1090),IFERROR(IF(INDEX('40-15 SCALE LABEL INFO'!J$2:J$65,MATCH($A1091,'40-15 SCALE LABEL INFO'!$A$2:$A$65,0))="","",INDEX('40-15 SCALE LABEL INFO'!J$2:J$65,MATCH($A1091,'40-15 SCALE LABEL INFO'!$A$2:$A$65,0))),"not found"),IF(G1090="not found","not found",IF(G1090="","","ditto"))))</f>
        <v/>
      </c>
      <c r="H1091" s="775" t="str">
        <f>IF($A1091="","",IF(NOT($A1091=$A1090),IFERROR(IF(INDEX('40-15 SCALE LABEL INFO'!K$2:K$65,MATCH($A1091,'40-15 SCALE LABEL INFO'!$A$2:$A$65,0))="","",INDEX('40-15 SCALE LABEL INFO'!K$2:K$65,MATCH($A1091,'40-15 SCALE LABEL INFO'!$A$2:$A$65,0))),"not found"),IF(H1090="not found","not found",IF(H1090="","","ditto"))))</f>
        <v/>
      </c>
    </row>
    <row r="1092" spans="1:8" x14ac:dyDescent="0.25">
      <c r="A1092" s="770"/>
      <c r="B1092" s="770"/>
      <c r="C1092" s="770"/>
      <c r="D1092" s="770"/>
      <c r="E1092" s="778"/>
      <c r="F1092" s="781" t="str">
        <f>IF($A1092="","",IF(NOT($A1092=$A1091),IFERROR(IF(INDEX('40-15 SCALE LABEL INFO'!I$2:I$65,MATCH($A1092,'40-15 SCALE LABEL INFO'!$A$2:$A$65,0))="","",INDEX('40-15 SCALE LABEL INFO'!I$2:I$65,MATCH($A1092,'40-15 SCALE LABEL INFO'!$A$2:$A$65,0))),"not found"),IF(F1091="not found","not found",IF(F1091="","","ditto"))))</f>
        <v/>
      </c>
      <c r="G1092" s="782" t="str">
        <f>IF($A1092="","",IF(NOT($A1092=$A1091),IFERROR(IF(INDEX('40-15 SCALE LABEL INFO'!J$2:J$65,MATCH($A1092,'40-15 SCALE LABEL INFO'!$A$2:$A$65,0))="","",INDEX('40-15 SCALE LABEL INFO'!J$2:J$65,MATCH($A1092,'40-15 SCALE LABEL INFO'!$A$2:$A$65,0))),"not found"),IF(G1091="not found","not found",IF(G1091="","","ditto"))))</f>
        <v/>
      </c>
      <c r="H1092" s="775" t="str">
        <f>IF($A1092="","",IF(NOT($A1092=$A1091),IFERROR(IF(INDEX('40-15 SCALE LABEL INFO'!K$2:K$65,MATCH($A1092,'40-15 SCALE LABEL INFO'!$A$2:$A$65,0))="","",INDEX('40-15 SCALE LABEL INFO'!K$2:K$65,MATCH($A1092,'40-15 SCALE LABEL INFO'!$A$2:$A$65,0))),"not found"),IF(H1091="not found","not found",IF(H1091="","","ditto"))))</f>
        <v/>
      </c>
    </row>
    <row r="1093" spans="1:8" x14ac:dyDescent="0.25">
      <c r="A1093" s="770"/>
      <c r="B1093" s="770"/>
      <c r="C1093" s="770"/>
      <c r="D1093" s="770"/>
      <c r="E1093" s="778"/>
      <c r="F1093" s="781" t="str">
        <f>IF($A1093="","",IF(NOT($A1093=$A1092),IFERROR(IF(INDEX('40-15 SCALE LABEL INFO'!I$2:I$65,MATCH($A1093,'40-15 SCALE LABEL INFO'!$A$2:$A$65,0))="","",INDEX('40-15 SCALE LABEL INFO'!I$2:I$65,MATCH($A1093,'40-15 SCALE LABEL INFO'!$A$2:$A$65,0))),"not found"),IF(F1092="not found","not found",IF(F1092="","","ditto"))))</f>
        <v/>
      </c>
      <c r="G1093" s="782" t="str">
        <f>IF($A1093="","",IF(NOT($A1093=$A1092),IFERROR(IF(INDEX('40-15 SCALE LABEL INFO'!J$2:J$65,MATCH($A1093,'40-15 SCALE LABEL INFO'!$A$2:$A$65,0))="","",INDEX('40-15 SCALE LABEL INFO'!J$2:J$65,MATCH($A1093,'40-15 SCALE LABEL INFO'!$A$2:$A$65,0))),"not found"),IF(G1092="not found","not found",IF(G1092="","","ditto"))))</f>
        <v/>
      </c>
      <c r="H1093" s="775" t="str">
        <f>IF($A1093="","",IF(NOT($A1093=$A1092),IFERROR(IF(INDEX('40-15 SCALE LABEL INFO'!K$2:K$65,MATCH($A1093,'40-15 SCALE LABEL INFO'!$A$2:$A$65,0))="","",INDEX('40-15 SCALE LABEL INFO'!K$2:K$65,MATCH($A1093,'40-15 SCALE LABEL INFO'!$A$2:$A$65,0))),"not found"),IF(H1092="not found","not found",IF(H1092="","","ditto"))))</f>
        <v/>
      </c>
    </row>
    <row r="1094" spans="1:8" x14ac:dyDescent="0.25">
      <c r="A1094" s="770"/>
      <c r="B1094" s="770"/>
      <c r="C1094" s="770"/>
      <c r="D1094" s="770"/>
      <c r="E1094" s="778"/>
      <c r="F1094" s="781" t="str">
        <f>IF($A1094="","",IF(NOT($A1094=$A1093),IFERROR(IF(INDEX('40-15 SCALE LABEL INFO'!I$2:I$65,MATCH($A1094,'40-15 SCALE LABEL INFO'!$A$2:$A$65,0))="","",INDEX('40-15 SCALE LABEL INFO'!I$2:I$65,MATCH($A1094,'40-15 SCALE LABEL INFO'!$A$2:$A$65,0))),"not found"),IF(F1093="not found","not found",IF(F1093="","","ditto"))))</f>
        <v/>
      </c>
      <c r="G1094" s="782" t="str">
        <f>IF($A1094="","",IF(NOT($A1094=$A1093),IFERROR(IF(INDEX('40-15 SCALE LABEL INFO'!J$2:J$65,MATCH($A1094,'40-15 SCALE LABEL INFO'!$A$2:$A$65,0))="","",INDEX('40-15 SCALE LABEL INFO'!J$2:J$65,MATCH($A1094,'40-15 SCALE LABEL INFO'!$A$2:$A$65,0))),"not found"),IF(G1093="not found","not found",IF(G1093="","","ditto"))))</f>
        <v/>
      </c>
      <c r="H1094" s="775" t="str">
        <f>IF($A1094="","",IF(NOT($A1094=$A1093),IFERROR(IF(INDEX('40-15 SCALE LABEL INFO'!K$2:K$65,MATCH($A1094,'40-15 SCALE LABEL INFO'!$A$2:$A$65,0))="","",INDEX('40-15 SCALE LABEL INFO'!K$2:K$65,MATCH($A1094,'40-15 SCALE LABEL INFO'!$A$2:$A$65,0))),"not found"),IF(H1093="not found","not found",IF(H1093="","","ditto"))))</f>
        <v/>
      </c>
    </row>
    <row r="1095" spans="1:8" x14ac:dyDescent="0.25">
      <c r="A1095" s="770"/>
      <c r="B1095" s="770"/>
      <c r="C1095" s="770"/>
      <c r="D1095" s="770"/>
      <c r="E1095" s="778"/>
      <c r="F1095" s="781" t="str">
        <f>IF($A1095="","",IF(NOT($A1095=$A1094),IFERROR(IF(INDEX('40-15 SCALE LABEL INFO'!I$2:I$65,MATCH($A1095,'40-15 SCALE LABEL INFO'!$A$2:$A$65,0))="","",INDEX('40-15 SCALE LABEL INFO'!I$2:I$65,MATCH($A1095,'40-15 SCALE LABEL INFO'!$A$2:$A$65,0))),"not found"),IF(F1094="not found","not found",IF(F1094="","","ditto"))))</f>
        <v/>
      </c>
      <c r="G1095" s="782" t="str">
        <f>IF($A1095="","",IF(NOT($A1095=$A1094),IFERROR(IF(INDEX('40-15 SCALE LABEL INFO'!J$2:J$65,MATCH($A1095,'40-15 SCALE LABEL INFO'!$A$2:$A$65,0))="","",INDEX('40-15 SCALE LABEL INFO'!J$2:J$65,MATCH($A1095,'40-15 SCALE LABEL INFO'!$A$2:$A$65,0))),"not found"),IF(G1094="not found","not found",IF(G1094="","","ditto"))))</f>
        <v/>
      </c>
      <c r="H1095" s="775" t="str">
        <f>IF($A1095="","",IF(NOT($A1095=$A1094),IFERROR(IF(INDEX('40-15 SCALE LABEL INFO'!K$2:K$65,MATCH($A1095,'40-15 SCALE LABEL INFO'!$A$2:$A$65,0))="","",INDEX('40-15 SCALE LABEL INFO'!K$2:K$65,MATCH($A1095,'40-15 SCALE LABEL INFO'!$A$2:$A$65,0))),"not found"),IF(H1094="not found","not found",IF(H1094="","","ditto"))))</f>
        <v/>
      </c>
    </row>
    <row r="1096" spans="1:8" x14ac:dyDescent="0.25">
      <c r="A1096" s="770"/>
      <c r="B1096" s="770"/>
      <c r="C1096" s="770"/>
      <c r="D1096" s="770"/>
      <c r="E1096" s="778"/>
      <c r="F1096" s="781" t="str">
        <f>IF($A1096="","",IF(NOT($A1096=$A1095),IFERROR(IF(INDEX('40-15 SCALE LABEL INFO'!I$2:I$65,MATCH($A1096,'40-15 SCALE LABEL INFO'!$A$2:$A$65,0))="","",INDEX('40-15 SCALE LABEL INFO'!I$2:I$65,MATCH($A1096,'40-15 SCALE LABEL INFO'!$A$2:$A$65,0))),"not found"),IF(F1095="not found","not found",IF(F1095="","","ditto"))))</f>
        <v/>
      </c>
      <c r="G1096" s="782" t="str">
        <f>IF($A1096="","",IF(NOT($A1096=$A1095),IFERROR(IF(INDEX('40-15 SCALE LABEL INFO'!J$2:J$65,MATCH($A1096,'40-15 SCALE LABEL INFO'!$A$2:$A$65,0))="","",INDEX('40-15 SCALE LABEL INFO'!J$2:J$65,MATCH($A1096,'40-15 SCALE LABEL INFO'!$A$2:$A$65,0))),"not found"),IF(G1095="not found","not found",IF(G1095="","","ditto"))))</f>
        <v/>
      </c>
      <c r="H1096" s="775" t="str">
        <f>IF($A1096="","",IF(NOT($A1096=$A1095),IFERROR(IF(INDEX('40-15 SCALE LABEL INFO'!K$2:K$65,MATCH($A1096,'40-15 SCALE LABEL INFO'!$A$2:$A$65,0))="","",INDEX('40-15 SCALE LABEL INFO'!K$2:K$65,MATCH($A1096,'40-15 SCALE LABEL INFO'!$A$2:$A$65,0))),"not found"),IF(H1095="not found","not found",IF(H1095="","","ditto"))))</f>
        <v/>
      </c>
    </row>
    <row r="1097" spans="1:8" x14ac:dyDescent="0.25">
      <c r="A1097" s="770"/>
      <c r="B1097" s="770"/>
      <c r="C1097" s="770"/>
      <c r="D1097" s="770"/>
      <c r="E1097" s="778"/>
      <c r="F1097" s="781" t="str">
        <f>IF($A1097="","",IF(NOT($A1097=$A1096),IFERROR(IF(INDEX('40-15 SCALE LABEL INFO'!I$2:I$65,MATCH($A1097,'40-15 SCALE LABEL INFO'!$A$2:$A$65,0))="","",INDEX('40-15 SCALE LABEL INFO'!I$2:I$65,MATCH($A1097,'40-15 SCALE LABEL INFO'!$A$2:$A$65,0))),"not found"),IF(F1096="not found","not found",IF(F1096="","","ditto"))))</f>
        <v/>
      </c>
      <c r="G1097" s="782" t="str">
        <f>IF($A1097="","",IF(NOT($A1097=$A1096),IFERROR(IF(INDEX('40-15 SCALE LABEL INFO'!J$2:J$65,MATCH($A1097,'40-15 SCALE LABEL INFO'!$A$2:$A$65,0))="","",INDEX('40-15 SCALE LABEL INFO'!J$2:J$65,MATCH($A1097,'40-15 SCALE LABEL INFO'!$A$2:$A$65,0))),"not found"),IF(G1096="not found","not found",IF(G1096="","","ditto"))))</f>
        <v/>
      </c>
      <c r="H1097" s="775" t="str">
        <f>IF($A1097="","",IF(NOT($A1097=$A1096),IFERROR(IF(INDEX('40-15 SCALE LABEL INFO'!K$2:K$65,MATCH($A1097,'40-15 SCALE LABEL INFO'!$A$2:$A$65,0))="","",INDEX('40-15 SCALE LABEL INFO'!K$2:K$65,MATCH($A1097,'40-15 SCALE LABEL INFO'!$A$2:$A$65,0))),"not found"),IF(H1096="not found","not found",IF(H1096="","","ditto"))))</f>
        <v/>
      </c>
    </row>
    <row r="1098" spans="1:8" x14ac:dyDescent="0.25">
      <c r="A1098" s="770"/>
      <c r="B1098" s="770"/>
      <c r="C1098" s="770"/>
      <c r="D1098" s="770"/>
      <c r="E1098" s="778"/>
      <c r="F1098" s="781" t="str">
        <f>IF($A1098="","",IF(NOT($A1098=$A1097),IFERROR(IF(INDEX('40-15 SCALE LABEL INFO'!I$2:I$65,MATCH($A1098,'40-15 SCALE LABEL INFO'!$A$2:$A$65,0))="","",INDEX('40-15 SCALE LABEL INFO'!I$2:I$65,MATCH($A1098,'40-15 SCALE LABEL INFO'!$A$2:$A$65,0))),"not found"),IF(F1097="not found","not found",IF(F1097="","","ditto"))))</f>
        <v/>
      </c>
      <c r="G1098" s="782" t="str">
        <f>IF($A1098="","",IF(NOT($A1098=$A1097),IFERROR(IF(INDEX('40-15 SCALE LABEL INFO'!J$2:J$65,MATCH($A1098,'40-15 SCALE LABEL INFO'!$A$2:$A$65,0))="","",INDEX('40-15 SCALE LABEL INFO'!J$2:J$65,MATCH($A1098,'40-15 SCALE LABEL INFO'!$A$2:$A$65,0))),"not found"),IF(G1097="not found","not found",IF(G1097="","","ditto"))))</f>
        <v/>
      </c>
      <c r="H1098" s="775" t="str">
        <f>IF($A1098="","",IF(NOT($A1098=$A1097),IFERROR(IF(INDEX('40-15 SCALE LABEL INFO'!K$2:K$65,MATCH($A1098,'40-15 SCALE LABEL INFO'!$A$2:$A$65,0))="","",INDEX('40-15 SCALE LABEL INFO'!K$2:K$65,MATCH($A1098,'40-15 SCALE LABEL INFO'!$A$2:$A$65,0))),"not found"),IF(H1097="not found","not found",IF(H1097="","","ditto"))))</f>
        <v/>
      </c>
    </row>
    <row r="1099" spans="1:8" x14ac:dyDescent="0.25">
      <c r="A1099" s="770"/>
      <c r="B1099" s="770"/>
      <c r="C1099" s="770"/>
      <c r="D1099" s="770"/>
      <c r="E1099" s="778"/>
      <c r="F1099" s="781" t="str">
        <f>IF($A1099="","",IF(NOT($A1099=$A1098),IFERROR(IF(INDEX('40-15 SCALE LABEL INFO'!I$2:I$65,MATCH($A1099,'40-15 SCALE LABEL INFO'!$A$2:$A$65,0))="","",INDEX('40-15 SCALE LABEL INFO'!I$2:I$65,MATCH($A1099,'40-15 SCALE LABEL INFO'!$A$2:$A$65,0))),"not found"),IF(F1098="not found","not found",IF(F1098="","","ditto"))))</f>
        <v/>
      </c>
      <c r="G1099" s="782" t="str">
        <f>IF($A1099="","",IF(NOT($A1099=$A1098),IFERROR(IF(INDEX('40-15 SCALE LABEL INFO'!J$2:J$65,MATCH($A1099,'40-15 SCALE LABEL INFO'!$A$2:$A$65,0))="","",INDEX('40-15 SCALE LABEL INFO'!J$2:J$65,MATCH($A1099,'40-15 SCALE LABEL INFO'!$A$2:$A$65,0))),"not found"),IF(G1098="not found","not found",IF(G1098="","","ditto"))))</f>
        <v/>
      </c>
      <c r="H1099" s="775" t="str">
        <f>IF($A1099="","",IF(NOT($A1099=$A1098),IFERROR(IF(INDEX('40-15 SCALE LABEL INFO'!K$2:K$65,MATCH($A1099,'40-15 SCALE LABEL INFO'!$A$2:$A$65,0))="","",INDEX('40-15 SCALE LABEL INFO'!K$2:K$65,MATCH($A1099,'40-15 SCALE LABEL INFO'!$A$2:$A$65,0))),"not found"),IF(H1098="not found","not found",IF(H1098="","","ditto"))))</f>
        <v/>
      </c>
    </row>
    <row r="1100" spans="1:8" x14ac:dyDescent="0.25">
      <c r="A1100" s="770"/>
      <c r="B1100" s="770"/>
      <c r="C1100" s="770"/>
      <c r="D1100" s="770"/>
      <c r="E1100" s="778"/>
      <c r="F1100" s="781" t="str">
        <f>IF($A1100="","",IF(NOT($A1100=$A1099),IFERROR(IF(INDEX('40-15 SCALE LABEL INFO'!I$2:I$65,MATCH($A1100,'40-15 SCALE LABEL INFO'!$A$2:$A$65,0))="","",INDEX('40-15 SCALE LABEL INFO'!I$2:I$65,MATCH($A1100,'40-15 SCALE LABEL INFO'!$A$2:$A$65,0))),"not found"),IF(F1099="not found","not found",IF(F1099="","","ditto"))))</f>
        <v/>
      </c>
      <c r="G1100" s="782" t="str">
        <f>IF($A1100="","",IF(NOT($A1100=$A1099),IFERROR(IF(INDEX('40-15 SCALE LABEL INFO'!J$2:J$65,MATCH($A1100,'40-15 SCALE LABEL INFO'!$A$2:$A$65,0))="","",INDEX('40-15 SCALE LABEL INFO'!J$2:J$65,MATCH($A1100,'40-15 SCALE LABEL INFO'!$A$2:$A$65,0))),"not found"),IF(G1099="not found","not found",IF(G1099="","","ditto"))))</f>
        <v/>
      </c>
      <c r="H1100" s="775" t="str">
        <f>IF($A1100="","",IF(NOT($A1100=$A1099),IFERROR(IF(INDEX('40-15 SCALE LABEL INFO'!K$2:K$65,MATCH($A1100,'40-15 SCALE LABEL INFO'!$A$2:$A$65,0))="","",INDEX('40-15 SCALE LABEL INFO'!K$2:K$65,MATCH($A1100,'40-15 SCALE LABEL INFO'!$A$2:$A$65,0))),"not found"),IF(H1099="not found","not found",IF(H1099="","","ditto"))))</f>
        <v/>
      </c>
    </row>
    <row r="1101" spans="1:8" x14ac:dyDescent="0.25">
      <c r="A1101" s="770"/>
      <c r="B1101" s="770"/>
      <c r="C1101" s="770"/>
      <c r="D1101" s="770"/>
      <c r="E1101" s="778"/>
      <c r="F1101" s="781" t="str">
        <f>IF($A1101="","",IF(NOT($A1101=$A1100),IFERROR(IF(INDEX('40-15 SCALE LABEL INFO'!I$2:I$65,MATCH($A1101,'40-15 SCALE LABEL INFO'!$A$2:$A$65,0))="","",INDEX('40-15 SCALE LABEL INFO'!I$2:I$65,MATCH($A1101,'40-15 SCALE LABEL INFO'!$A$2:$A$65,0))),"not found"),IF(F1100="not found","not found",IF(F1100="","","ditto"))))</f>
        <v/>
      </c>
      <c r="G1101" s="782" t="str">
        <f>IF($A1101="","",IF(NOT($A1101=$A1100),IFERROR(IF(INDEX('40-15 SCALE LABEL INFO'!J$2:J$65,MATCH($A1101,'40-15 SCALE LABEL INFO'!$A$2:$A$65,0))="","",INDEX('40-15 SCALE LABEL INFO'!J$2:J$65,MATCH($A1101,'40-15 SCALE LABEL INFO'!$A$2:$A$65,0))),"not found"),IF(G1100="not found","not found",IF(G1100="","","ditto"))))</f>
        <v/>
      </c>
      <c r="H1101" s="775" t="str">
        <f>IF($A1101="","",IF(NOT($A1101=$A1100),IFERROR(IF(INDEX('40-15 SCALE LABEL INFO'!K$2:K$65,MATCH($A1101,'40-15 SCALE LABEL INFO'!$A$2:$A$65,0))="","",INDEX('40-15 SCALE LABEL INFO'!K$2:K$65,MATCH($A1101,'40-15 SCALE LABEL INFO'!$A$2:$A$65,0))),"not found"),IF(H1100="not found","not found",IF(H1100="","","ditto"))))</f>
        <v/>
      </c>
    </row>
    <row r="1102" spans="1:8" x14ac:dyDescent="0.25">
      <c r="A1102" s="770"/>
      <c r="B1102" s="770"/>
      <c r="C1102" s="770"/>
      <c r="D1102" s="770"/>
      <c r="E1102" s="778"/>
      <c r="F1102" s="781" t="str">
        <f>IF($A1102="","",IF(NOT($A1102=$A1101),IFERROR(IF(INDEX('40-15 SCALE LABEL INFO'!I$2:I$65,MATCH($A1102,'40-15 SCALE LABEL INFO'!$A$2:$A$65,0))="","",INDEX('40-15 SCALE LABEL INFO'!I$2:I$65,MATCH($A1102,'40-15 SCALE LABEL INFO'!$A$2:$A$65,0))),"not found"),IF(F1101="not found","not found",IF(F1101="","","ditto"))))</f>
        <v/>
      </c>
      <c r="G1102" s="782" t="str">
        <f>IF($A1102="","",IF(NOT($A1102=$A1101),IFERROR(IF(INDEX('40-15 SCALE LABEL INFO'!J$2:J$65,MATCH($A1102,'40-15 SCALE LABEL INFO'!$A$2:$A$65,0))="","",INDEX('40-15 SCALE LABEL INFO'!J$2:J$65,MATCH($A1102,'40-15 SCALE LABEL INFO'!$A$2:$A$65,0))),"not found"),IF(G1101="not found","not found",IF(G1101="","","ditto"))))</f>
        <v/>
      </c>
      <c r="H1102" s="775" t="str">
        <f>IF($A1102="","",IF(NOT($A1102=$A1101),IFERROR(IF(INDEX('40-15 SCALE LABEL INFO'!K$2:K$65,MATCH($A1102,'40-15 SCALE LABEL INFO'!$A$2:$A$65,0))="","",INDEX('40-15 SCALE LABEL INFO'!K$2:K$65,MATCH($A1102,'40-15 SCALE LABEL INFO'!$A$2:$A$65,0))),"not found"),IF(H1101="not found","not found",IF(H1101="","","ditto"))))</f>
        <v/>
      </c>
    </row>
    <row r="1103" spans="1:8" x14ac:dyDescent="0.25">
      <c r="A1103" s="770"/>
      <c r="B1103" s="770"/>
      <c r="C1103" s="770"/>
      <c r="D1103" s="770"/>
      <c r="E1103" s="778"/>
      <c r="F1103" s="781" t="str">
        <f>IF($A1103="","",IF(NOT($A1103=$A1102),IFERROR(IF(INDEX('40-15 SCALE LABEL INFO'!I$2:I$65,MATCH($A1103,'40-15 SCALE LABEL INFO'!$A$2:$A$65,0))="","",INDEX('40-15 SCALE LABEL INFO'!I$2:I$65,MATCH($A1103,'40-15 SCALE LABEL INFO'!$A$2:$A$65,0))),"not found"),IF(F1102="not found","not found",IF(F1102="","","ditto"))))</f>
        <v/>
      </c>
      <c r="G1103" s="782" t="str">
        <f>IF($A1103="","",IF(NOT($A1103=$A1102),IFERROR(IF(INDEX('40-15 SCALE LABEL INFO'!J$2:J$65,MATCH($A1103,'40-15 SCALE LABEL INFO'!$A$2:$A$65,0))="","",INDEX('40-15 SCALE LABEL INFO'!J$2:J$65,MATCH($A1103,'40-15 SCALE LABEL INFO'!$A$2:$A$65,0))),"not found"),IF(G1102="not found","not found",IF(G1102="","","ditto"))))</f>
        <v/>
      </c>
      <c r="H1103" s="775" t="str">
        <f>IF($A1103="","",IF(NOT($A1103=$A1102),IFERROR(IF(INDEX('40-15 SCALE LABEL INFO'!K$2:K$65,MATCH($A1103,'40-15 SCALE LABEL INFO'!$A$2:$A$65,0))="","",INDEX('40-15 SCALE LABEL INFO'!K$2:K$65,MATCH($A1103,'40-15 SCALE LABEL INFO'!$A$2:$A$65,0))),"not found"),IF(H1102="not found","not found",IF(H1102="","","ditto"))))</f>
        <v/>
      </c>
    </row>
    <row r="1104" spans="1:8" x14ac:dyDescent="0.25">
      <c r="A1104" s="770"/>
      <c r="B1104" s="770"/>
      <c r="C1104" s="770"/>
      <c r="D1104" s="770"/>
      <c r="E1104" s="778"/>
      <c r="F1104" s="781" t="str">
        <f>IF($A1104="","",IF(NOT($A1104=$A1103),IFERROR(IF(INDEX('40-15 SCALE LABEL INFO'!I$2:I$65,MATCH($A1104,'40-15 SCALE LABEL INFO'!$A$2:$A$65,0))="","",INDEX('40-15 SCALE LABEL INFO'!I$2:I$65,MATCH($A1104,'40-15 SCALE LABEL INFO'!$A$2:$A$65,0))),"not found"),IF(F1103="not found","not found",IF(F1103="","","ditto"))))</f>
        <v/>
      </c>
      <c r="G1104" s="782" t="str">
        <f>IF($A1104="","",IF(NOT($A1104=$A1103),IFERROR(IF(INDEX('40-15 SCALE LABEL INFO'!J$2:J$65,MATCH($A1104,'40-15 SCALE LABEL INFO'!$A$2:$A$65,0))="","",INDEX('40-15 SCALE LABEL INFO'!J$2:J$65,MATCH($A1104,'40-15 SCALE LABEL INFO'!$A$2:$A$65,0))),"not found"),IF(G1103="not found","not found",IF(G1103="","","ditto"))))</f>
        <v/>
      </c>
      <c r="H1104" s="775" t="str">
        <f>IF($A1104="","",IF(NOT($A1104=$A1103),IFERROR(IF(INDEX('40-15 SCALE LABEL INFO'!K$2:K$65,MATCH($A1104,'40-15 SCALE LABEL INFO'!$A$2:$A$65,0))="","",INDEX('40-15 SCALE LABEL INFO'!K$2:K$65,MATCH($A1104,'40-15 SCALE LABEL INFO'!$A$2:$A$65,0))),"not found"),IF(H1103="not found","not found",IF(H1103="","","ditto"))))</f>
        <v/>
      </c>
    </row>
    <row r="1105" spans="1:8" x14ac:dyDescent="0.25">
      <c r="A1105" s="770"/>
      <c r="B1105" s="770"/>
      <c r="C1105" s="770"/>
      <c r="D1105" s="770"/>
      <c r="E1105" s="778"/>
      <c r="F1105" s="781" t="str">
        <f>IF($A1105="","",IF(NOT($A1105=$A1104),IFERROR(IF(INDEX('40-15 SCALE LABEL INFO'!I$2:I$65,MATCH($A1105,'40-15 SCALE LABEL INFO'!$A$2:$A$65,0))="","",INDEX('40-15 SCALE LABEL INFO'!I$2:I$65,MATCH($A1105,'40-15 SCALE LABEL INFO'!$A$2:$A$65,0))),"not found"),IF(F1104="not found","not found",IF(F1104="","","ditto"))))</f>
        <v/>
      </c>
      <c r="G1105" s="782" t="str">
        <f>IF($A1105="","",IF(NOT($A1105=$A1104),IFERROR(IF(INDEX('40-15 SCALE LABEL INFO'!J$2:J$65,MATCH($A1105,'40-15 SCALE LABEL INFO'!$A$2:$A$65,0))="","",INDEX('40-15 SCALE LABEL INFO'!J$2:J$65,MATCH($A1105,'40-15 SCALE LABEL INFO'!$A$2:$A$65,0))),"not found"),IF(G1104="not found","not found",IF(G1104="","","ditto"))))</f>
        <v/>
      </c>
      <c r="H1105" s="775" t="str">
        <f>IF($A1105="","",IF(NOT($A1105=$A1104),IFERROR(IF(INDEX('40-15 SCALE LABEL INFO'!K$2:K$65,MATCH($A1105,'40-15 SCALE LABEL INFO'!$A$2:$A$65,0))="","",INDEX('40-15 SCALE LABEL INFO'!K$2:K$65,MATCH($A1105,'40-15 SCALE LABEL INFO'!$A$2:$A$65,0))),"not found"),IF(H1104="not found","not found",IF(H1104="","","ditto"))))</f>
        <v/>
      </c>
    </row>
    <row r="1106" spans="1:8" x14ac:dyDescent="0.25">
      <c r="A1106" s="770"/>
      <c r="B1106" s="770"/>
      <c r="C1106" s="770"/>
      <c r="D1106" s="770"/>
      <c r="E1106" s="778"/>
      <c r="F1106" s="781" t="str">
        <f>IF($A1106="","",IF(NOT($A1106=$A1105),IFERROR(IF(INDEX('40-15 SCALE LABEL INFO'!I$2:I$65,MATCH($A1106,'40-15 SCALE LABEL INFO'!$A$2:$A$65,0))="","",INDEX('40-15 SCALE LABEL INFO'!I$2:I$65,MATCH($A1106,'40-15 SCALE LABEL INFO'!$A$2:$A$65,0))),"not found"),IF(F1105="not found","not found",IF(F1105="","","ditto"))))</f>
        <v/>
      </c>
      <c r="G1106" s="782" t="str">
        <f>IF($A1106="","",IF(NOT($A1106=$A1105),IFERROR(IF(INDEX('40-15 SCALE LABEL INFO'!J$2:J$65,MATCH($A1106,'40-15 SCALE LABEL INFO'!$A$2:$A$65,0))="","",INDEX('40-15 SCALE LABEL INFO'!J$2:J$65,MATCH($A1106,'40-15 SCALE LABEL INFO'!$A$2:$A$65,0))),"not found"),IF(G1105="not found","not found",IF(G1105="","","ditto"))))</f>
        <v/>
      </c>
      <c r="H1106" s="775" t="str">
        <f>IF($A1106="","",IF(NOT($A1106=$A1105),IFERROR(IF(INDEX('40-15 SCALE LABEL INFO'!K$2:K$65,MATCH($A1106,'40-15 SCALE LABEL INFO'!$A$2:$A$65,0))="","",INDEX('40-15 SCALE LABEL INFO'!K$2:K$65,MATCH($A1106,'40-15 SCALE LABEL INFO'!$A$2:$A$65,0))),"not found"),IF(H1105="not found","not found",IF(H1105="","","ditto"))))</f>
        <v/>
      </c>
    </row>
    <row r="1107" spans="1:8" x14ac:dyDescent="0.25">
      <c r="A1107" s="770"/>
      <c r="B1107" s="770"/>
      <c r="C1107" s="770"/>
      <c r="D1107" s="770"/>
      <c r="E1107" s="778"/>
      <c r="F1107" s="781" t="str">
        <f>IF($A1107="","",IF(NOT($A1107=$A1106),IFERROR(IF(INDEX('40-15 SCALE LABEL INFO'!I$2:I$65,MATCH($A1107,'40-15 SCALE LABEL INFO'!$A$2:$A$65,0))="","",INDEX('40-15 SCALE LABEL INFO'!I$2:I$65,MATCH($A1107,'40-15 SCALE LABEL INFO'!$A$2:$A$65,0))),"not found"),IF(F1106="not found","not found",IF(F1106="","","ditto"))))</f>
        <v/>
      </c>
      <c r="G1107" s="782" t="str">
        <f>IF($A1107="","",IF(NOT($A1107=$A1106),IFERROR(IF(INDEX('40-15 SCALE LABEL INFO'!J$2:J$65,MATCH($A1107,'40-15 SCALE LABEL INFO'!$A$2:$A$65,0))="","",INDEX('40-15 SCALE LABEL INFO'!J$2:J$65,MATCH($A1107,'40-15 SCALE LABEL INFO'!$A$2:$A$65,0))),"not found"),IF(G1106="not found","not found",IF(G1106="","","ditto"))))</f>
        <v/>
      </c>
      <c r="H1107" s="775" t="str">
        <f>IF($A1107="","",IF(NOT($A1107=$A1106),IFERROR(IF(INDEX('40-15 SCALE LABEL INFO'!K$2:K$65,MATCH($A1107,'40-15 SCALE LABEL INFO'!$A$2:$A$65,0))="","",INDEX('40-15 SCALE LABEL INFO'!K$2:K$65,MATCH($A1107,'40-15 SCALE LABEL INFO'!$A$2:$A$65,0))),"not found"),IF(H1106="not found","not found",IF(H1106="","","ditto"))))</f>
        <v/>
      </c>
    </row>
    <row r="1108" spans="1:8" x14ac:dyDescent="0.25">
      <c r="A1108" s="770"/>
      <c r="B1108" s="770"/>
      <c r="C1108" s="770"/>
      <c r="D1108" s="770"/>
      <c r="E1108" s="778"/>
      <c r="F1108" s="781" t="str">
        <f>IF($A1108="","",IF(NOT($A1108=$A1107),IFERROR(IF(INDEX('40-15 SCALE LABEL INFO'!I$2:I$65,MATCH($A1108,'40-15 SCALE LABEL INFO'!$A$2:$A$65,0))="","",INDEX('40-15 SCALE LABEL INFO'!I$2:I$65,MATCH($A1108,'40-15 SCALE LABEL INFO'!$A$2:$A$65,0))),"not found"),IF(F1107="not found","not found",IF(F1107="","","ditto"))))</f>
        <v/>
      </c>
      <c r="G1108" s="782" t="str">
        <f>IF($A1108="","",IF(NOT($A1108=$A1107),IFERROR(IF(INDEX('40-15 SCALE LABEL INFO'!J$2:J$65,MATCH($A1108,'40-15 SCALE LABEL INFO'!$A$2:$A$65,0))="","",INDEX('40-15 SCALE LABEL INFO'!J$2:J$65,MATCH($A1108,'40-15 SCALE LABEL INFO'!$A$2:$A$65,0))),"not found"),IF(G1107="not found","not found",IF(G1107="","","ditto"))))</f>
        <v/>
      </c>
      <c r="H1108" s="775" t="str">
        <f>IF($A1108="","",IF(NOT($A1108=$A1107),IFERROR(IF(INDEX('40-15 SCALE LABEL INFO'!K$2:K$65,MATCH($A1108,'40-15 SCALE LABEL INFO'!$A$2:$A$65,0))="","",INDEX('40-15 SCALE LABEL INFO'!K$2:K$65,MATCH($A1108,'40-15 SCALE LABEL INFO'!$A$2:$A$65,0))),"not found"),IF(H1107="not found","not found",IF(H1107="","","ditto"))))</f>
        <v/>
      </c>
    </row>
    <row r="1109" spans="1:8" x14ac:dyDescent="0.25">
      <c r="A1109" s="770"/>
      <c r="B1109" s="770"/>
      <c r="C1109" s="770"/>
      <c r="D1109" s="770"/>
      <c r="E1109" s="778"/>
      <c r="F1109" s="781" t="str">
        <f>IF($A1109="","",IF(NOT($A1109=$A1108),IFERROR(IF(INDEX('40-15 SCALE LABEL INFO'!I$2:I$65,MATCH($A1109,'40-15 SCALE LABEL INFO'!$A$2:$A$65,0))="","",INDEX('40-15 SCALE LABEL INFO'!I$2:I$65,MATCH($A1109,'40-15 SCALE LABEL INFO'!$A$2:$A$65,0))),"not found"),IF(F1108="not found","not found",IF(F1108="","","ditto"))))</f>
        <v/>
      </c>
      <c r="G1109" s="782" t="str">
        <f>IF($A1109="","",IF(NOT($A1109=$A1108),IFERROR(IF(INDEX('40-15 SCALE LABEL INFO'!J$2:J$65,MATCH($A1109,'40-15 SCALE LABEL INFO'!$A$2:$A$65,0))="","",INDEX('40-15 SCALE LABEL INFO'!J$2:J$65,MATCH($A1109,'40-15 SCALE LABEL INFO'!$A$2:$A$65,0))),"not found"),IF(G1108="not found","not found",IF(G1108="","","ditto"))))</f>
        <v/>
      </c>
      <c r="H1109" s="775" t="str">
        <f>IF($A1109="","",IF(NOT($A1109=$A1108),IFERROR(IF(INDEX('40-15 SCALE LABEL INFO'!K$2:K$65,MATCH($A1109,'40-15 SCALE LABEL INFO'!$A$2:$A$65,0))="","",INDEX('40-15 SCALE LABEL INFO'!K$2:K$65,MATCH($A1109,'40-15 SCALE LABEL INFO'!$A$2:$A$65,0))),"not found"),IF(H1108="not found","not found",IF(H1108="","","ditto"))))</f>
        <v/>
      </c>
    </row>
    <row r="1110" spans="1:8" x14ac:dyDescent="0.25">
      <c r="A1110" s="770"/>
      <c r="B1110" s="770"/>
      <c r="C1110" s="770"/>
      <c r="D1110" s="770"/>
      <c r="E1110" s="778"/>
      <c r="F1110" s="781" t="str">
        <f>IF($A1110="","",IF(NOT($A1110=$A1109),IFERROR(IF(INDEX('40-15 SCALE LABEL INFO'!I$2:I$65,MATCH($A1110,'40-15 SCALE LABEL INFO'!$A$2:$A$65,0))="","",INDEX('40-15 SCALE LABEL INFO'!I$2:I$65,MATCH($A1110,'40-15 SCALE LABEL INFO'!$A$2:$A$65,0))),"not found"),IF(F1109="not found","not found",IF(F1109="","","ditto"))))</f>
        <v/>
      </c>
      <c r="G1110" s="782" t="str">
        <f>IF($A1110="","",IF(NOT($A1110=$A1109),IFERROR(IF(INDEX('40-15 SCALE LABEL INFO'!J$2:J$65,MATCH($A1110,'40-15 SCALE LABEL INFO'!$A$2:$A$65,0))="","",INDEX('40-15 SCALE LABEL INFO'!J$2:J$65,MATCH($A1110,'40-15 SCALE LABEL INFO'!$A$2:$A$65,0))),"not found"),IF(G1109="not found","not found",IF(G1109="","","ditto"))))</f>
        <v/>
      </c>
      <c r="H1110" s="775" t="str">
        <f>IF($A1110="","",IF(NOT($A1110=$A1109),IFERROR(IF(INDEX('40-15 SCALE LABEL INFO'!K$2:K$65,MATCH($A1110,'40-15 SCALE LABEL INFO'!$A$2:$A$65,0))="","",INDEX('40-15 SCALE LABEL INFO'!K$2:K$65,MATCH($A1110,'40-15 SCALE LABEL INFO'!$A$2:$A$65,0))),"not found"),IF(H1109="not found","not found",IF(H1109="","","ditto"))))</f>
        <v/>
      </c>
    </row>
    <row r="1111" spans="1:8" x14ac:dyDescent="0.25">
      <c r="A1111" s="770"/>
      <c r="B1111" s="770"/>
      <c r="C1111" s="770"/>
      <c r="D1111" s="770"/>
      <c r="E1111" s="778"/>
      <c r="F1111" s="781" t="str">
        <f>IF($A1111="","",IF(NOT($A1111=$A1110),IFERROR(IF(INDEX('40-15 SCALE LABEL INFO'!I$2:I$65,MATCH($A1111,'40-15 SCALE LABEL INFO'!$A$2:$A$65,0))="","",INDEX('40-15 SCALE LABEL INFO'!I$2:I$65,MATCH($A1111,'40-15 SCALE LABEL INFO'!$A$2:$A$65,0))),"not found"),IF(F1110="not found","not found",IF(F1110="","","ditto"))))</f>
        <v/>
      </c>
      <c r="G1111" s="782" t="str">
        <f>IF($A1111="","",IF(NOT($A1111=$A1110),IFERROR(IF(INDEX('40-15 SCALE LABEL INFO'!J$2:J$65,MATCH($A1111,'40-15 SCALE LABEL INFO'!$A$2:$A$65,0))="","",INDEX('40-15 SCALE LABEL INFO'!J$2:J$65,MATCH($A1111,'40-15 SCALE LABEL INFO'!$A$2:$A$65,0))),"not found"),IF(G1110="not found","not found",IF(G1110="","","ditto"))))</f>
        <v/>
      </c>
      <c r="H1111" s="775" t="str">
        <f>IF($A1111="","",IF(NOT($A1111=$A1110),IFERROR(IF(INDEX('40-15 SCALE LABEL INFO'!K$2:K$65,MATCH($A1111,'40-15 SCALE LABEL INFO'!$A$2:$A$65,0))="","",INDEX('40-15 SCALE LABEL INFO'!K$2:K$65,MATCH($A1111,'40-15 SCALE LABEL INFO'!$A$2:$A$65,0))),"not found"),IF(H1110="not found","not found",IF(H1110="","","ditto"))))</f>
        <v/>
      </c>
    </row>
    <row r="1112" spans="1:8" x14ac:dyDescent="0.25">
      <c r="A1112" s="770"/>
      <c r="B1112" s="770"/>
      <c r="C1112" s="770"/>
      <c r="D1112" s="770"/>
      <c r="E1112" s="778"/>
      <c r="F1112" s="781" t="str">
        <f>IF($A1112="","",IF(NOT($A1112=$A1111),IFERROR(IF(INDEX('40-15 SCALE LABEL INFO'!I$2:I$65,MATCH($A1112,'40-15 SCALE LABEL INFO'!$A$2:$A$65,0))="","",INDEX('40-15 SCALE LABEL INFO'!I$2:I$65,MATCH($A1112,'40-15 SCALE LABEL INFO'!$A$2:$A$65,0))),"not found"),IF(F1111="not found","not found",IF(F1111="","","ditto"))))</f>
        <v/>
      </c>
      <c r="G1112" s="782" t="str">
        <f>IF($A1112="","",IF(NOT($A1112=$A1111),IFERROR(IF(INDEX('40-15 SCALE LABEL INFO'!J$2:J$65,MATCH($A1112,'40-15 SCALE LABEL INFO'!$A$2:$A$65,0))="","",INDEX('40-15 SCALE LABEL INFO'!J$2:J$65,MATCH($A1112,'40-15 SCALE LABEL INFO'!$A$2:$A$65,0))),"not found"),IF(G1111="not found","not found",IF(G1111="","","ditto"))))</f>
        <v/>
      </c>
      <c r="H1112" s="775" t="str">
        <f>IF($A1112="","",IF(NOT($A1112=$A1111),IFERROR(IF(INDEX('40-15 SCALE LABEL INFO'!K$2:K$65,MATCH($A1112,'40-15 SCALE LABEL INFO'!$A$2:$A$65,0))="","",INDEX('40-15 SCALE LABEL INFO'!K$2:K$65,MATCH($A1112,'40-15 SCALE LABEL INFO'!$A$2:$A$65,0))),"not found"),IF(H1111="not found","not found",IF(H1111="","","ditto"))))</f>
        <v/>
      </c>
    </row>
    <row r="1113" spans="1:8" x14ac:dyDescent="0.25">
      <c r="A1113" s="770"/>
      <c r="B1113" s="770"/>
      <c r="C1113" s="770"/>
      <c r="D1113" s="770"/>
      <c r="E1113" s="778"/>
      <c r="F1113" s="781" t="str">
        <f>IF($A1113="","",IF(NOT($A1113=$A1112),IFERROR(IF(INDEX('40-15 SCALE LABEL INFO'!I$2:I$65,MATCH($A1113,'40-15 SCALE LABEL INFO'!$A$2:$A$65,0))="","",INDEX('40-15 SCALE LABEL INFO'!I$2:I$65,MATCH($A1113,'40-15 SCALE LABEL INFO'!$A$2:$A$65,0))),"not found"),IF(F1112="not found","not found",IF(F1112="","","ditto"))))</f>
        <v/>
      </c>
      <c r="G1113" s="782" t="str">
        <f>IF($A1113="","",IF(NOT($A1113=$A1112),IFERROR(IF(INDEX('40-15 SCALE LABEL INFO'!J$2:J$65,MATCH($A1113,'40-15 SCALE LABEL INFO'!$A$2:$A$65,0))="","",INDEX('40-15 SCALE LABEL INFO'!J$2:J$65,MATCH($A1113,'40-15 SCALE LABEL INFO'!$A$2:$A$65,0))),"not found"),IF(G1112="not found","not found",IF(G1112="","","ditto"))))</f>
        <v/>
      </c>
      <c r="H1113" s="775" t="str">
        <f>IF($A1113="","",IF(NOT($A1113=$A1112),IFERROR(IF(INDEX('40-15 SCALE LABEL INFO'!K$2:K$65,MATCH($A1113,'40-15 SCALE LABEL INFO'!$A$2:$A$65,0))="","",INDEX('40-15 SCALE LABEL INFO'!K$2:K$65,MATCH($A1113,'40-15 SCALE LABEL INFO'!$A$2:$A$65,0))),"not found"),IF(H1112="not found","not found",IF(H1112="","","ditto"))))</f>
        <v/>
      </c>
    </row>
    <row r="1114" spans="1:8" x14ac:dyDescent="0.25">
      <c r="A1114" s="770"/>
      <c r="B1114" s="770"/>
      <c r="C1114" s="770"/>
      <c r="D1114" s="770"/>
      <c r="E1114" s="778"/>
      <c r="F1114" s="781" t="str">
        <f>IF($A1114="","",IF(NOT($A1114=$A1113),IFERROR(IF(INDEX('40-15 SCALE LABEL INFO'!I$2:I$65,MATCH($A1114,'40-15 SCALE LABEL INFO'!$A$2:$A$65,0))="","",INDEX('40-15 SCALE LABEL INFO'!I$2:I$65,MATCH($A1114,'40-15 SCALE LABEL INFO'!$A$2:$A$65,0))),"not found"),IF(F1113="not found","not found",IF(F1113="","","ditto"))))</f>
        <v/>
      </c>
      <c r="G1114" s="782" t="str">
        <f>IF($A1114="","",IF(NOT($A1114=$A1113),IFERROR(IF(INDEX('40-15 SCALE LABEL INFO'!J$2:J$65,MATCH($A1114,'40-15 SCALE LABEL INFO'!$A$2:$A$65,0))="","",INDEX('40-15 SCALE LABEL INFO'!J$2:J$65,MATCH($A1114,'40-15 SCALE LABEL INFO'!$A$2:$A$65,0))),"not found"),IF(G1113="not found","not found",IF(G1113="","","ditto"))))</f>
        <v/>
      </c>
      <c r="H1114" s="775" t="str">
        <f>IF($A1114="","",IF(NOT($A1114=$A1113),IFERROR(IF(INDEX('40-15 SCALE LABEL INFO'!K$2:K$65,MATCH($A1114,'40-15 SCALE LABEL INFO'!$A$2:$A$65,0))="","",INDEX('40-15 SCALE LABEL INFO'!K$2:K$65,MATCH($A1114,'40-15 SCALE LABEL INFO'!$A$2:$A$65,0))),"not found"),IF(H1113="not found","not found",IF(H1113="","","ditto"))))</f>
        <v/>
      </c>
    </row>
    <row r="1115" spans="1:8" x14ac:dyDescent="0.25">
      <c r="A1115" s="770"/>
      <c r="B1115" s="770"/>
      <c r="C1115" s="770"/>
      <c r="D1115" s="770"/>
      <c r="E1115" s="778"/>
      <c r="F1115" s="781" t="str">
        <f>IF($A1115="","",IF(NOT($A1115=$A1114),IFERROR(IF(INDEX('40-15 SCALE LABEL INFO'!I$2:I$65,MATCH($A1115,'40-15 SCALE LABEL INFO'!$A$2:$A$65,0))="","",INDEX('40-15 SCALE LABEL INFO'!I$2:I$65,MATCH($A1115,'40-15 SCALE LABEL INFO'!$A$2:$A$65,0))),"not found"),IF(F1114="not found","not found",IF(F1114="","","ditto"))))</f>
        <v/>
      </c>
      <c r="G1115" s="782" t="str">
        <f>IF($A1115="","",IF(NOT($A1115=$A1114),IFERROR(IF(INDEX('40-15 SCALE LABEL INFO'!J$2:J$65,MATCH($A1115,'40-15 SCALE LABEL INFO'!$A$2:$A$65,0))="","",INDEX('40-15 SCALE LABEL INFO'!J$2:J$65,MATCH($A1115,'40-15 SCALE LABEL INFO'!$A$2:$A$65,0))),"not found"),IF(G1114="not found","not found",IF(G1114="","","ditto"))))</f>
        <v/>
      </c>
      <c r="H1115" s="775" t="str">
        <f>IF($A1115="","",IF(NOT($A1115=$A1114),IFERROR(IF(INDEX('40-15 SCALE LABEL INFO'!K$2:K$65,MATCH($A1115,'40-15 SCALE LABEL INFO'!$A$2:$A$65,0))="","",INDEX('40-15 SCALE LABEL INFO'!K$2:K$65,MATCH($A1115,'40-15 SCALE LABEL INFO'!$A$2:$A$65,0))),"not found"),IF(H1114="not found","not found",IF(H1114="","","ditto"))))</f>
        <v/>
      </c>
    </row>
    <row r="1116" spans="1:8" x14ac:dyDescent="0.25">
      <c r="A1116" s="770"/>
      <c r="B1116" s="770"/>
      <c r="C1116" s="770"/>
      <c r="D1116" s="770"/>
      <c r="E1116" s="778"/>
      <c r="F1116" s="781" t="str">
        <f>IF($A1116="","",IF(NOT($A1116=$A1115),IFERROR(IF(INDEX('40-15 SCALE LABEL INFO'!I$2:I$65,MATCH($A1116,'40-15 SCALE LABEL INFO'!$A$2:$A$65,0))="","",INDEX('40-15 SCALE LABEL INFO'!I$2:I$65,MATCH($A1116,'40-15 SCALE LABEL INFO'!$A$2:$A$65,0))),"not found"),IF(F1115="not found","not found",IF(F1115="","","ditto"))))</f>
        <v/>
      </c>
      <c r="G1116" s="782" t="str">
        <f>IF($A1116="","",IF(NOT($A1116=$A1115),IFERROR(IF(INDEX('40-15 SCALE LABEL INFO'!J$2:J$65,MATCH($A1116,'40-15 SCALE LABEL INFO'!$A$2:$A$65,0))="","",INDEX('40-15 SCALE LABEL INFO'!J$2:J$65,MATCH($A1116,'40-15 SCALE LABEL INFO'!$A$2:$A$65,0))),"not found"),IF(G1115="not found","not found",IF(G1115="","","ditto"))))</f>
        <v/>
      </c>
      <c r="H1116" s="775" t="str">
        <f>IF($A1116="","",IF(NOT($A1116=$A1115),IFERROR(IF(INDEX('40-15 SCALE LABEL INFO'!K$2:K$65,MATCH($A1116,'40-15 SCALE LABEL INFO'!$A$2:$A$65,0))="","",INDEX('40-15 SCALE LABEL INFO'!K$2:K$65,MATCH($A1116,'40-15 SCALE LABEL INFO'!$A$2:$A$65,0))),"not found"),IF(H1115="not found","not found",IF(H1115="","","ditto"))))</f>
        <v/>
      </c>
    </row>
    <row r="1117" spans="1:8" x14ac:dyDescent="0.25">
      <c r="A1117" s="770"/>
      <c r="B1117" s="770"/>
      <c r="C1117" s="770"/>
      <c r="D1117" s="770"/>
      <c r="E1117" s="778"/>
      <c r="F1117" s="781" t="str">
        <f>IF($A1117="","",IF(NOT($A1117=$A1116),IFERROR(IF(INDEX('40-15 SCALE LABEL INFO'!I$2:I$65,MATCH($A1117,'40-15 SCALE LABEL INFO'!$A$2:$A$65,0))="","",INDEX('40-15 SCALE LABEL INFO'!I$2:I$65,MATCH($A1117,'40-15 SCALE LABEL INFO'!$A$2:$A$65,0))),"not found"),IF(F1116="not found","not found",IF(F1116="","","ditto"))))</f>
        <v/>
      </c>
      <c r="G1117" s="782" t="str">
        <f>IF($A1117="","",IF(NOT($A1117=$A1116),IFERROR(IF(INDEX('40-15 SCALE LABEL INFO'!J$2:J$65,MATCH($A1117,'40-15 SCALE LABEL INFO'!$A$2:$A$65,0))="","",INDEX('40-15 SCALE LABEL INFO'!J$2:J$65,MATCH($A1117,'40-15 SCALE LABEL INFO'!$A$2:$A$65,0))),"not found"),IF(G1116="not found","not found",IF(G1116="","","ditto"))))</f>
        <v/>
      </c>
      <c r="H1117" s="775" t="str">
        <f>IF($A1117="","",IF(NOT($A1117=$A1116),IFERROR(IF(INDEX('40-15 SCALE LABEL INFO'!K$2:K$65,MATCH($A1117,'40-15 SCALE LABEL INFO'!$A$2:$A$65,0))="","",INDEX('40-15 SCALE LABEL INFO'!K$2:K$65,MATCH($A1117,'40-15 SCALE LABEL INFO'!$A$2:$A$65,0))),"not found"),IF(H1116="not found","not found",IF(H1116="","","ditto"))))</f>
        <v/>
      </c>
    </row>
    <row r="1118" spans="1:8" x14ac:dyDescent="0.25">
      <c r="A1118" s="770"/>
      <c r="B1118" s="770"/>
      <c r="C1118" s="770"/>
      <c r="D1118" s="770"/>
      <c r="E1118" s="778"/>
      <c r="F1118" s="781" t="str">
        <f>IF($A1118="","",IF(NOT($A1118=$A1117),IFERROR(IF(INDEX('40-15 SCALE LABEL INFO'!I$2:I$65,MATCH($A1118,'40-15 SCALE LABEL INFO'!$A$2:$A$65,0))="","",INDEX('40-15 SCALE LABEL INFO'!I$2:I$65,MATCH($A1118,'40-15 SCALE LABEL INFO'!$A$2:$A$65,0))),"not found"),IF(F1117="not found","not found",IF(F1117="","","ditto"))))</f>
        <v/>
      </c>
      <c r="G1118" s="782" t="str">
        <f>IF($A1118="","",IF(NOT($A1118=$A1117),IFERROR(IF(INDEX('40-15 SCALE LABEL INFO'!J$2:J$65,MATCH($A1118,'40-15 SCALE LABEL INFO'!$A$2:$A$65,0))="","",INDEX('40-15 SCALE LABEL INFO'!J$2:J$65,MATCH($A1118,'40-15 SCALE LABEL INFO'!$A$2:$A$65,0))),"not found"),IF(G1117="not found","not found",IF(G1117="","","ditto"))))</f>
        <v/>
      </c>
      <c r="H1118" s="775" t="str">
        <f>IF($A1118="","",IF(NOT($A1118=$A1117),IFERROR(IF(INDEX('40-15 SCALE LABEL INFO'!K$2:K$65,MATCH($A1118,'40-15 SCALE LABEL INFO'!$A$2:$A$65,0))="","",INDEX('40-15 SCALE LABEL INFO'!K$2:K$65,MATCH($A1118,'40-15 SCALE LABEL INFO'!$A$2:$A$65,0))),"not found"),IF(H1117="not found","not found",IF(H1117="","","ditto"))))</f>
        <v/>
      </c>
    </row>
    <row r="1119" spans="1:8" x14ac:dyDescent="0.25">
      <c r="A1119" s="770"/>
      <c r="B1119" s="770"/>
      <c r="C1119" s="770"/>
      <c r="D1119" s="770"/>
      <c r="E1119" s="778"/>
      <c r="F1119" s="781" t="str">
        <f>IF($A1119="","",IF(NOT($A1119=$A1118),IFERROR(IF(INDEX('40-15 SCALE LABEL INFO'!I$2:I$65,MATCH($A1119,'40-15 SCALE LABEL INFO'!$A$2:$A$65,0))="","",INDEX('40-15 SCALE LABEL INFO'!I$2:I$65,MATCH($A1119,'40-15 SCALE LABEL INFO'!$A$2:$A$65,0))),"not found"),IF(F1118="not found","not found",IF(F1118="","","ditto"))))</f>
        <v/>
      </c>
      <c r="G1119" s="782" t="str">
        <f>IF($A1119="","",IF(NOT($A1119=$A1118),IFERROR(IF(INDEX('40-15 SCALE LABEL INFO'!J$2:J$65,MATCH($A1119,'40-15 SCALE LABEL INFO'!$A$2:$A$65,0))="","",INDEX('40-15 SCALE LABEL INFO'!J$2:J$65,MATCH($A1119,'40-15 SCALE LABEL INFO'!$A$2:$A$65,0))),"not found"),IF(G1118="not found","not found",IF(G1118="","","ditto"))))</f>
        <v/>
      </c>
      <c r="H1119" s="775" t="str">
        <f>IF($A1119="","",IF(NOT($A1119=$A1118),IFERROR(IF(INDEX('40-15 SCALE LABEL INFO'!K$2:K$65,MATCH($A1119,'40-15 SCALE LABEL INFO'!$A$2:$A$65,0))="","",INDEX('40-15 SCALE LABEL INFO'!K$2:K$65,MATCH($A1119,'40-15 SCALE LABEL INFO'!$A$2:$A$65,0))),"not found"),IF(H1118="not found","not found",IF(H1118="","","ditto"))))</f>
        <v/>
      </c>
    </row>
    <row r="1120" spans="1:8" x14ac:dyDescent="0.25">
      <c r="A1120" s="770"/>
      <c r="B1120" s="770"/>
      <c r="C1120" s="770"/>
      <c r="D1120" s="770"/>
      <c r="E1120" s="778"/>
      <c r="F1120" s="781" t="str">
        <f>IF($A1120="","",IF(NOT($A1120=$A1119),IFERROR(IF(INDEX('40-15 SCALE LABEL INFO'!I$2:I$65,MATCH($A1120,'40-15 SCALE LABEL INFO'!$A$2:$A$65,0))="","",INDEX('40-15 SCALE LABEL INFO'!I$2:I$65,MATCH($A1120,'40-15 SCALE LABEL INFO'!$A$2:$A$65,0))),"not found"),IF(F1119="not found","not found",IF(F1119="","","ditto"))))</f>
        <v/>
      </c>
      <c r="G1120" s="782" t="str">
        <f>IF($A1120="","",IF(NOT($A1120=$A1119),IFERROR(IF(INDEX('40-15 SCALE LABEL INFO'!J$2:J$65,MATCH($A1120,'40-15 SCALE LABEL INFO'!$A$2:$A$65,0))="","",INDEX('40-15 SCALE LABEL INFO'!J$2:J$65,MATCH($A1120,'40-15 SCALE LABEL INFO'!$A$2:$A$65,0))),"not found"),IF(G1119="not found","not found",IF(G1119="","","ditto"))))</f>
        <v/>
      </c>
      <c r="H1120" s="775" t="str">
        <f>IF($A1120="","",IF(NOT($A1120=$A1119),IFERROR(IF(INDEX('40-15 SCALE LABEL INFO'!K$2:K$65,MATCH($A1120,'40-15 SCALE LABEL INFO'!$A$2:$A$65,0))="","",INDEX('40-15 SCALE LABEL INFO'!K$2:K$65,MATCH($A1120,'40-15 SCALE LABEL INFO'!$A$2:$A$65,0))),"not found"),IF(H1119="not found","not found",IF(H1119="","","ditto"))))</f>
        <v/>
      </c>
    </row>
    <row r="1121" spans="1:8" x14ac:dyDescent="0.25">
      <c r="A1121" s="770"/>
      <c r="B1121" s="770"/>
      <c r="C1121" s="770"/>
      <c r="D1121" s="770"/>
      <c r="E1121" s="778"/>
      <c r="F1121" s="781" t="str">
        <f>IF($A1121="","",IF(NOT($A1121=$A1120),IFERROR(IF(INDEX('40-15 SCALE LABEL INFO'!I$2:I$65,MATCH($A1121,'40-15 SCALE LABEL INFO'!$A$2:$A$65,0))="","",INDEX('40-15 SCALE LABEL INFO'!I$2:I$65,MATCH($A1121,'40-15 SCALE LABEL INFO'!$A$2:$A$65,0))),"not found"),IF(F1120="not found","not found",IF(F1120="","","ditto"))))</f>
        <v/>
      </c>
      <c r="G1121" s="782" t="str">
        <f>IF($A1121="","",IF(NOT($A1121=$A1120),IFERROR(IF(INDEX('40-15 SCALE LABEL INFO'!J$2:J$65,MATCH($A1121,'40-15 SCALE LABEL INFO'!$A$2:$A$65,0))="","",INDEX('40-15 SCALE LABEL INFO'!J$2:J$65,MATCH($A1121,'40-15 SCALE LABEL INFO'!$A$2:$A$65,0))),"not found"),IF(G1120="not found","not found",IF(G1120="","","ditto"))))</f>
        <v/>
      </c>
      <c r="H1121" s="775" t="str">
        <f>IF($A1121="","",IF(NOT($A1121=$A1120),IFERROR(IF(INDEX('40-15 SCALE LABEL INFO'!K$2:K$65,MATCH($A1121,'40-15 SCALE LABEL INFO'!$A$2:$A$65,0))="","",INDEX('40-15 SCALE LABEL INFO'!K$2:K$65,MATCH($A1121,'40-15 SCALE LABEL INFO'!$A$2:$A$65,0))),"not found"),IF(H1120="not found","not found",IF(H1120="","","ditto"))))</f>
        <v/>
      </c>
    </row>
    <row r="1122" spans="1:8" x14ac:dyDescent="0.25">
      <c r="A1122" s="770"/>
      <c r="B1122" s="770"/>
      <c r="C1122" s="770"/>
      <c r="D1122" s="770"/>
      <c r="E1122" s="778"/>
      <c r="F1122" s="781" t="str">
        <f>IF($A1122="","",IF(NOT($A1122=$A1121),IFERROR(IF(INDEX('40-15 SCALE LABEL INFO'!I$2:I$65,MATCH($A1122,'40-15 SCALE LABEL INFO'!$A$2:$A$65,0))="","",INDEX('40-15 SCALE LABEL INFO'!I$2:I$65,MATCH($A1122,'40-15 SCALE LABEL INFO'!$A$2:$A$65,0))),"not found"),IF(F1121="not found","not found",IF(F1121="","","ditto"))))</f>
        <v/>
      </c>
      <c r="G1122" s="782" t="str">
        <f>IF($A1122="","",IF(NOT($A1122=$A1121),IFERROR(IF(INDEX('40-15 SCALE LABEL INFO'!J$2:J$65,MATCH($A1122,'40-15 SCALE LABEL INFO'!$A$2:$A$65,0))="","",INDEX('40-15 SCALE LABEL INFO'!J$2:J$65,MATCH($A1122,'40-15 SCALE LABEL INFO'!$A$2:$A$65,0))),"not found"),IF(G1121="not found","not found",IF(G1121="","","ditto"))))</f>
        <v/>
      </c>
      <c r="H1122" s="775" t="str">
        <f>IF($A1122="","",IF(NOT($A1122=$A1121),IFERROR(IF(INDEX('40-15 SCALE LABEL INFO'!K$2:K$65,MATCH($A1122,'40-15 SCALE LABEL INFO'!$A$2:$A$65,0))="","",INDEX('40-15 SCALE LABEL INFO'!K$2:K$65,MATCH($A1122,'40-15 SCALE LABEL INFO'!$A$2:$A$65,0))),"not found"),IF(H1121="not found","not found",IF(H1121="","","ditto"))))</f>
        <v/>
      </c>
    </row>
    <row r="1123" spans="1:8" x14ac:dyDescent="0.25">
      <c r="A1123" s="770"/>
      <c r="B1123" s="770"/>
      <c r="C1123" s="770"/>
      <c r="D1123" s="770"/>
      <c r="E1123" s="778"/>
      <c r="F1123" s="781" t="str">
        <f>IF($A1123="","",IF(NOT($A1123=$A1122),IFERROR(IF(INDEX('40-15 SCALE LABEL INFO'!I$2:I$65,MATCH($A1123,'40-15 SCALE LABEL INFO'!$A$2:$A$65,0))="","",INDEX('40-15 SCALE LABEL INFO'!I$2:I$65,MATCH($A1123,'40-15 SCALE LABEL INFO'!$A$2:$A$65,0))),"not found"),IF(F1122="not found","not found",IF(F1122="","","ditto"))))</f>
        <v/>
      </c>
      <c r="G1123" s="782" t="str">
        <f>IF($A1123="","",IF(NOT($A1123=$A1122),IFERROR(IF(INDEX('40-15 SCALE LABEL INFO'!J$2:J$65,MATCH($A1123,'40-15 SCALE LABEL INFO'!$A$2:$A$65,0))="","",INDEX('40-15 SCALE LABEL INFO'!J$2:J$65,MATCH($A1123,'40-15 SCALE LABEL INFO'!$A$2:$A$65,0))),"not found"),IF(G1122="not found","not found",IF(G1122="","","ditto"))))</f>
        <v/>
      </c>
      <c r="H1123" s="775" t="str">
        <f>IF($A1123="","",IF(NOT($A1123=$A1122),IFERROR(IF(INDEX('40-15 SCALE LABEL INFO'!K$2:K$65,MATCH($A1123,'40-15 SCALE LABEL INFO'!$A$2:$A$65,0))="","",INDEX('40-15 SCALE LABEL INFO'!K$2:K$65,MATCH($A1123,'40-15 SCALE LABEL INFO'!$A$2:$A$65,0))),"not found"),IF(H1122="not found","not found",IF(H1122="","","ditto"))))</f>
        <v/>
      </c>
    </row>
    <row r="1124" spans="1:8" x14ac:dyDescent="0.25">
      <c r="A1124" s="770"/>
      <c r="B1124" s="770"/>
      <c r="C1124" s="770"/>
      <c r="D1124" s="770"/>
      <c r="E1124" s="778"/>
      <c r="F1124" s="781" t="str">
        <f>IF($A1124="","",IF(NOT($A1124=$A1123),IFERROR(IF(INDEX('40-15 SCALE LABEL INFO'!I$2:I$65,MATCH($A1124,'40-15 SCALE LABEL INFO'!$A$2:$A$65,0))="","",INDEX('40-15 SCALE LABEL INFO'!I$2:I$65,MATCH($A1124,'40-15 SCALE LABEL INFO'!$A$2:$A$65,0))),"not found"),IF(F1123="not found","not found",IF(F1123="","","ditto"))))</f>
        <v/>
      </c>
      <c r="G1124" s="782" t="str">
        <f>IF($A1124="","",IF(NOT($A1124=$A1123),IFERROR(IF(INDEX('40-15 SCALE LABEL INFO'!J$2:J$65,MATCH($A1124,'40-15 SCALE LABEL INFO'!$A$2:$A$65,0))="","",INDEX('40-15 SCALE LABEL INFO'!J$2:J$65,MATCH($A1124,'40-15 SCALE LABEL INFO'!$A$2:$A$65,0))),"not found"),IF(G1123="not found","not found",IF(G1123="","","ditto"))))</f>
        <v/>
      </c>
      <c r="H1124" s="775" t="str">
        <f>IF($A1124="","",IF(NOT($A1124=$A1123),IFERROR(IF(INDEX('40-15 SCALE LABEL INFO'!K$2:K$65,MATCH($A1124,'40-15 SCALE LABEL INFO'!$A$2:$A$65,0))="","",INDEX('40-15 SCALE LABEL INFO'!K$2:K$65,MATCH($A1124,'40-15 SCALE LABEL INFO'!$A$2:$A$65,0))),"not found"),IF(H1123="not found","not found",IF(H1123="","","ditto"))))</f>
        <v/>
      </c>
    </row>
    <row r="1125" spans="1:8" x14ac:dyDescent="0.25">
      <c r="A1125" s="770"/>
      <c r="B1125" s="770"/>
      <c r="C1125" s="770"/>
      <c r="D1125" s="770"/>
      <c r="E1125" s="778"/>
      <c r="F1125" s="781" t="str">
        <f>IF($A1125="","",IF(NOT($A1125=$A1124),IFERROR(IF(INDEX('40-15 SCALE LABEL INFO'!I$2:I$65,MATCH($A1125,'40-15 SCALE LABEL INFO'!$A$2:$A$65,0))="","",INDEX('40-15 SCALE LABEL INFO'!I$2:I$65,MATCH($A1125,'40-15 SCALE LABEL INFO'!$A$2:$A$65,0))),"not found"),IF(F1124="not found","not found",IF(F1124="","","ditto"))))</f>
        <v/>
      </c>
      <c r="G1125" s="782" t="str">
        <f>IF($A1125="","",IF(NOT($A1125=$A1124),IFERROR(IF(INDEX('40-15 SCALE LABEL INFO'!J$2:J$65,MATCH($A1125,'40-15 SCALE LABEL INFO'!$A$2:$A$65,0))="","",INDEX('40-15 SCALE LABEL INFO'!J$2:J$65,MATCH($A1125,'40-15 SCALE LABEL INFO'!$A$2:$A$65,0))),"not found"),IF(G1124="not found","not found",IF(G1124="","","ditto"))))</f>
        <v/>
      </c>
      <c r="H1125" s="775" t="str">
        <f>IF($A1125="","",IF(NOT($A1125=$A1124),IFERROR(IF(INDEX('40-15 SCALE LABEL INFO'!K$2:K$65,MATCH($A1125,'40-15 SCALE LABEL INFO'!$A$2:$A$65,0))="","",INDEX('40-15 SCALE LABEL INFO'!K$2:K$65,MATCH($A1125,'40-15 SCALE LABEL INFO'!$A$2:$A$65,0))),"not found"),IF(H1124="not found","not found",IF(H1124="","","ditto"))))</f>
        <v/>
      </c>
    </row>
    <row r="1126" spans="1:8" x14ac:dyDescent="0.25">
      <c r="A1126" s="770"/>
      <c r="B1126" s="770"/>
      <c r="C1126" s="770"/>
      <c r="D1126" s="770"/>
      <c r="E1126" s="778"/>
      <c r="F1126" s="781" t="str">
        <f>IF($A1126="","",IF(NOT($A1126=$A1125),IFERROR(IF(INDEX('40-15 SCALE LABEL INFO'!I$2:I$65,MATCH($A1126,'40-15 SCALE LABEL INFO'!$A$2:$A$65,0))="","",INDEX('40-15 SCALE LABEL INFO'!I$2:I$65,MATCH($A1126,'40-15 SCALE LABEL INFO'!$A$2:$A$65,0))),"not found"),IF(F1125="not found","not found",IF(F1125="","","ditto"))))</f>
        <v/>
      </c>
      <c r="G1126" s="782" t="str">
        <f>IF($A1126="","",IF(NOT($A1126=$A1125),IFERROR(IF(INDEX('40-15 SCALE LABEL INFO'!J$2:J$65,MATCH($A1126,'40-15 SCALE LABEL INFO'!$A$2:$A$65,0))="","",INDEX('40-15 SCALE LABEL INFO'!J$2:J$65,MATCH($A1126,'40-15 SCALE LABEL INFO'!$A$2:$A$65,0))),"not found"),IF(G1125="not found","not found",IF(G1125="","","ditto"))))</f>
        <v/>
      </c>
      <c r="H1126" s="775" t="str">
        <f>IF($A1126="","",IF(NOT($A1126=$A1125),IFERROR(IF(INDEX('40-15 SCALE LABEL INFO'!K$2:K$65,MATCH($A1126,'40-15 SCALE LABEL INFO'!$A$2:$A$65,0))="","",INDEX('40-15 SCALE LABEL INFO'!K$2:K$65,MATCH($A1126,'40-15 SCALE LABEL INFO'!$A$2:$A$65,0))),"not found"),IF(H1125="not found","not found",IF(H1125="","","ditto"))))</f>
        <v/>
      </c>
    </row>
    <row r="1127" spans="1:8" x14ac:dyDescent="0.25">
      <c r="A1127" s="770"/>
      <c r="B1127" s="770"/>
      <c r="C1127" s="770"/>
      <c r="D1127" s="770"/>
      <c r="E1127" s="778"/>
      <c r="F1127" s="781" t="str">
        <f>IF($A1127="","",IF(NOT($A1127=$A1126),IFERROR(IF(INDEX('40-15 SCALE LABEL INFO'!I$2:I$65,MATCH($A1127,'40-15 SCALE LABEL INFO'!$A$2:$A$65,0))="","",INDEX('40-15 SCALE LABEL INFO'!I$2:I$65,MATCH($A1127,'40-15 SCALE LABEL INFO'!$A$2:$A$65,0))),"not found"),IF(F1126="not found","not found",IF(F1126="","","ditto"))))</f>
        <v/>
      </c>
      <c r="G1127" s="782" t="str">
        <f>IF($A1127="","",IF(NOT($A1127=$A1126),IFERROR(IF(INDEX('40-15 SCALE LABEL INFO'!J$2:J$65,MATCH($A1127,'40-15 SCALE LABEL INFO'!$A$2:$A$65,0))="","",INDEX('40-15 SCALE LABEL INFO'!J$2:J$65,MATCH($A1127,'40-15 SCALE LABEL INFO'!$A$2:$A$65,0))),"not found"),IF(G1126="not found","not found",IF(G1126="","","ditto"))))</f>
        <v/>
      </c>
      <c r="H1127" s="775" t="str">
        <f>IF($A1127="","",IF(NOT($A1127=$A1126),IFERROR(IF(INDEX('40-15 SCALE LABEL INFO'!K$2:K$65,MATCH($A1127,'40-15 SCALE LABEL INFO'!$A$2:$A$65,0))="","",INDEX('40-15 SCALE LABEL INFO'!K$2:K$65,MATCH($A1127,'40-15 SCALE LABEL INFO'!$A$2:$A$65,0))),"not found"),IF(H1126="not found","not found",IF(H1126="","","ditto"))))</f>
        <v/>
      </c>
    </row>
    <row r="1128" spans="1:8" x14ac:dyDescent="0.25">
      <c r="A1128" s="770"/>
      <c r="B1128" s="770"/>
      <c r="C1128" s="770"/>
      <c r="D1128" s="770"/>
      <c r="E1128" s="778"/>
      <c r="F1128" s="781" t="str">
        <f>IF($A1128="","",IF(NOT($A1128=$A1127),IFERROR(IF(INDEX('40-15 SCALE LABEL INFO'!I$2:I$65,MATCH($A1128,'40-15 SCALE LABEL INFO'!$A$2:$A$65,0))="","",INDEX('40-15 SCALE LABEL INFO'!I$2:I$65,MATCH($A1128,'40-15 SCALE LABEL INFO'!$A$2:$A$65,0))),"not found"),IF(F1127="not found","not found",IF(F1127="","","ditto"))))</f>
        <v/>
      </c>
      <c r="G1128" s="782" t="str">
        <f>IF($A1128="","",IF(NOT($A1128=$A1127),IFERROR(IF(INDEX('40-15 SCALE LABEL INFO'!J$2:J$65,MATCH($A1128,'40-15 SCALE LABEL INFO'!$A$2:$A$65,0))="","",INDEX('40-15 SCALE LABEL INFO'!J$2:J$65,MATCH($A1128,'40-15 SCALE LABEL INFO'!$A$2:$A$65,0))),"not found"),IF(G1127="not found","not found",IF(G1127="","","ditto"))))</f>
        <v/>
      </c>
      <c r="H1128" s="775" t="str">
        <f>IF($A1128="","",IF(NOT($A1128=$A1127),IFERROR(IF(INDEX('40-15 SCALE LABEL INFO'!K$2:K$65,MATCH($A1128,'40-15 SCALE LABEL INFO'!$A$2:$A$65,0))="","",INDEX('40-15 SCALE LABEL INFO'!K$2:K$65,MATCH($A1128,'40-15 SCALE LABEL INFO'!$A$2:$A$65,0))),"not found"),IF(H1127="not found","not found",IF(H1127="","","ditto"))))</f>
        <v/>
      </c>
    </row>
    <row r="1129" spans="1:8" x14ac:dyDescent="0.25">
      <c r="A1129" s="770"/>
      <c r="B1129" s="770"/>
      <c r="C1129" s="770"/>
      <c r="D1129" s="770"/>
      <c r="E1129" s="778"/>
      <c r="F1129" s="781" t="str">
        <f>IF($A1129="","",IF(NOT($A1129=$A1128),IFERROR(IF(INDEX('40-15 SCALE LABEL INFO'!I$2:I$65,MATCH($A1129,'40-15 SCALE LABEL INFO'!$A$2:$A$65,0))="","",INDEX('40-15 SCALE LABEL INFO'!I$2:I$65,MATCH($A1129,'40-15 SCALE LABEL INFO'!$A$2:$A$65,0))),"not found"),IF(F1128="not found","not found",IF(F1128="","","ditto"))))</f>
        <v/>
      </c>
      <c r="G1129" s="782" t="str">
        <f>IF($A1129="","",IF(NOT($A1129=$A1128),IFERROR(IF(INDEX('40-15 SCALE LABEL INFO'!J$2:J$65,MATCH($A1129,'40-15 SCALE LABEL INFO'!$A$2:$A$65,0))="","",INDEX('40-15 SCALE LABEL INFO'!J$2:J$65,MATCH($A1129,'40-15 SCALE LABEL INFO'!$A$2:$A$65,0))),"not found"),IF(G1128="not found","not found",IF(G1128="","","ditto"))))</f>
        <v/>
      </c>
      <c r="H1129" s="775" t="str">
        <f>IF($A1129="","",IF(NOT($A1129=$A1128),IFERROR(IF(INDEX('40-15 SCALE LABEL INFO'!K$2:K$65,MATCH($A1129,'40-15 SCALE LABEL INFO'!$A$2:$A$65,0))="","",INDEX('40-15 SCALE LABEL INFO'!K$2:K$65,MATCH($A1129,'40-15 SCALE LABEL INFO'!$A$2:$A$65,0))),"not found"),IF(H1128="not found","not found",IF(H1128="","","ditto"))))</f>
        <v/>
      </c>
    </row>
    <row r="1130" spans="1:8" x14ac:dyDescent="0.25">
      <c r="A1130" s="770"/>
      <c r="B1130" s="770"/>
      <c r="C1130" s="770"/>
      <c r="D1130" s="770"/>
      <c r="E1130" s="778"/>
      <c r="F1130" s="781" t="str">
        <f>IF($A1130="","",IF(NOT($A1130=$A1129),IFERROR(IF(INDEX('40-15 SCALE LABEL INFO'!I$2:I$65,MATCH($A1130,'40-15 SCALE LABEL INFO'!$A$2:$A$65,0))="","",INDEX('40-15 SCALE LABEL INFO'!I$2:I$65,MATCH($A1130,'40-15 SCALE LABEL INFO'!$A$2:$A$65,0))),"not found"),IF(F1129="not found","not found",IF(F1129="","","ditto"))))</f>
        <v/>
      </c>
      <c r="G1130" s="782" t="str">
        <f>IF($A1130="","",IF(NOT($A1130=$A1129),IFERROR(IF(INDEX('40-15 SCALE LABEL INFO'!J$2:J$65,MATCH($A1130,'40-15 SCALE LABEL INFO'!$A$2:$A$65,0))="","",INDEX('40-15 SCALE LABEL INFO'!J$2:J$65,MATCH($A1130,'40-15 SCALE LABEL INFO'!$A$2:$A$65,0))),"not found"),IF(G1129="not found","not found",IF(G1129="","","ditto"))))</f>
        <v/>
      </c>
      <c r="H1130" s="775" t="str">
        <f>IF($A1130="","",IF(NOT($A1130=$A1129),IFERROR(IF(INDEX('40-15 SCALE LABEL INFO'!K$2:K$65,MATCH($A1130,'40-15 SCALE LABEL INFO'!$A$2:$A$65,0))="","",INDEX('40-15 SCALE LABEL INFO'!K$2:K$65,MATCH($A1130,'40-15 SCALE LABEL INFO'!$A$2:$A$65,0))),"not found"),IF(H1129="not found","not found",IF(H1129="","","ditto"))))</f>
        <v/>
      </c>
    </row>
    <row r="1131" spans="1:8" x14ac:dyDescent="0.25">
      <c r="A1131" s="770"/>
      <c r="B1131" s="770"/>
      <c r="C1131" s="770"/>
      <c r="D1131" s="770"/>
      <c r="E1131" s="778"/>
      <c r="F1131" s="781" t="str">
        <f>IF($A1131="","",IF(NOT($A1131=$A1130),IFERROR(IF(INDEX('40-15 SCALE LABEL INFO'!I$2:I$65,MATCH($A1131,'40-15 SCALE LABEL INFO'!$A$2:$A$65,0))="","",INDEX('40-15 SCALE LABEL INFO'!I$2:I$65,MATCH($A1131,'40-15 SCALE LABEL INFO'!$A$2:$A$65,0))),"not found"),IF(F1130="not found","not found",IF(F1130="","","ditto"))))</f>
        <v/>
      </c>
      <c r="G1131" s="782" t="str">
        <f>IF($A1131="","",IF(NOT($A1131=$A1130),IFERROR(IF(INDEX('40-15 SCALE LABEL INFO'!J$2:J$65,MATCH($A1131,'40-15 SCALE LABEL INFO'!$A$2:$A$65,0))="","",INDEX('40-15 SCALE LABEL INFO'!J$2:J$65,MATCH($A1131,'40-15 SCALE LABEL INFO'!$A$2:$A$65,0))),"not found"),IF(G1130="not found","not found",IF(G1130="","","ditto"))))</f>
        <v/>
      </c>
      <c r="H1131" s="775" t="str">
        <f>IF($A1131="","",IF(NOT($A1131=$A1130),IFERROR(IF(INDEX('40-15 SCALE LABEL INFO'!K$2:K$65,MATCH($A1131,'40-15 SCALE LABEL INFO'!$A$2:$A$65,0))="","",INDEX('40-15 SCALE LABEL INFO'!K$2:K$65,MATCH($A1131,'40-15 SCALE LABEL INFO'!$A$2:$A$65,0))),"not found"),IF(H1130="not found","not found",IF(H1130="","","ditto"))))</f>
        <v/>
      </c>
    </row>
    <row r="1132" spans="1:8" x14ac:dyDescent="0.25">
      <c r="A1132" s="770"/>
      <c r="B1132" s="770"/>
      <c r="C1132" s="770"/>
      <c r="D1132" s="770"/>
      <c r="E1132" s="778"/>
      <c r="F1132" s="781" t="str">
        <f>IF($A1132="","",IF(NOT($A1132=$A1131),IFERROR(IF(INDEX('40-15 SCALE LABEL INFO'!I$2:I$65,MATCH($A1132,'40-15 SCALE LABEL INFO'!$A$2:$A$65,0))="","",INDEX('40-15 SCALE LABEL INFO'!I$2:I$65,MATCH($A1132,'40-15 SCALE LABEL INFO'!$A$2:$A$65,0))),"not found"),IF(F1131="not found","not found",IF(F1131="","","ditto"))))</f>
        <v/>
      </c>
      <c r="G1132" s="782" t="str">
        <f>IF($A1132="","",IF(NOT($A1132=$A1131),IFERROR(IF(INDEX('40-15 SCALE LABEL INFO'!J$2:J$65,MATCH($A1132,'40-15 SCALE LABEL INFO'!$A$2:$A$65,0))="","",INDEX('40-15 SCALE LABEL INFO'!J$2:J$65,MATCH($A1132,'40-15 SCALE LABEL INFO'!$A$2:$A$65,0))),"not found"),IF(G1131="not found","not found",IF(G1131="","","ditto"))))</f>
        <v/>
      </c>
      <c r="H1132" s="775" t="str">
        <f>IF($A1132="","",IF(NOT($A1132=$A1131),IFERROR(IF(INDEX('40-15 SCALE LABEL INFO'!K$2:K$65,MATCH($A1132,'40-15 SCALE LABEL INFO'!$A$2:$A$65,0))="","",INDEX('40-15 SCALE LABEL INFO'!K$2:K$65,MATCH($A1132,'40-15 SCALE LABEL INFO'!$A$2:$A$65,0))),"not found"),IF(H1131="not found","not found",IF(H1131="","","ditto"))))</f>
        <v/>
      </c>
    </row>
    <row r="1133" spans="1:8" x14ac:dyDescent="0.25">
      <c r="A1133" s="770"/>
      <c r="B1133" s="770"/>
      <c r="C1133" s="770"/>
      <c r="D1133" s="770"/>
      <c r="E1133" s="778"/>
      <c r="F1133" s="781" t="str">
        <f>IF($A1133="","",IF(NOT($A1133=$A1132),IFERROR(IF(INDEX('40-15 SCALE LABEL INFO'!I$2:I$65,MATCH($A1133,'40-15 SCALE LABEL INFO'!$A$2:$A$65,0))="","",INDEX('40-15 SCALE LABEL INFO'!I$2:I$65,MATCH($A1133,'40-15 SCALE LABEL INFO'!$A$2:$A$65,0))),"not found"),IF(F1132="not found","not found",IF(F1132="","","ditto"))))</f>
        <v/>
      </c>
      <c r="G1133" s="782" t="str">
        <f>IF($A1133="","",IF(NOT($A1133=$A1132),IFERROR(IF(INDEX('40-15 SCALE LABEL INFO'!J$2:J$65,MATCH($A1133,'40-15 SCALE LABEL INFO'!$A$2:$A$65,0))="","",INDEX('40-15 SCALE LABEL INFO'!J$2:J$65,MATCH($A1133,'40-15 SCALE LABEL INFO'!$A$2:$A$65,0))),"not found"),IF(G1132="not found","not found",IF(G1132="","","ditto"))))</f>
        <v/>
      </c>
      <c r="H1133" s="775" t="str">
        <f>IF($A1133="","",IF(NOT($A1133=$A1132),IFERROR(IF(INDEX('40-15 SCALE LABEL INFO'!K$2:K$65,MATCH($A1133,'40-15 SCALE LABEL INFO'!$A$2:$A$65,0))="","",INDEX('40-15 SCALE LABEL INFO'!K$2:K$65,MATCH($A1133,'40-15 SCALE LABEL INFO'!$A$2:$A$65,0))),"not found"),IF(H1132="not found","not found",IF(H1132="","","ditto"))))</f>
        <v/>
      </c>
    </row>
    <row r="1134" spans="1:8" x14ac:dyDescent="0.25">
      <c r="A1134" s="770"/>
      <c r="B1134" s="770"/>
      <c r="C1134" s="770"/>
      <c r="D1134" s="770"/>
      <c r="E1134" s="778"/>
      <c r="F1134" s="781" t="str">
        <f>IF($A1134="","",IF(NOT($A1134=$A1133),IFERROR(IF(INDEX('40-15 SCALE LABEL INFO'!I$2:I$65,MATCH($A1134,'40-15 SCALE LABEL INFO'!$A$2:$A$65,0))="","",INDEX('40-15 SCALE LABEL INFO'!I$2:I$65,MATCH($A1134,'40-15 SCALE LABEL INFO'!$A$2:$A$65,0))),"not found"),IF(F1133="not found","not found",IF(F1133="","","ditto"))))</f>
        <v/>
      </c>
      <c r="G1134" s="782" t="str">
        <f>IF($A1134="","",IF(NOT($A1134=$A1133),IFERROR(IF(INDEX('40-15 SCALE LABEL INFO'!J$2:J$65,MATCH($A1134,'40-15 SCALE LABEL INFO'!$A$2:$A$65,0))="","",INDEX('40-15 SCALE LABEL INFO'!J$2:J$65,MATCH($A1134,'40-15 SCALE LABEL INFO'!$A$2:$A$65,0))),"not found"),IF(G1133="not found","not found",IF(G1133="","","ditto"))))</f>
        <v/>
      </c>
      <c r="H1134" s="775" t="str">
        <f>IF($A1134="","",IF(NOT($A1134=$A1133),IFERROR(IF(INDEX('40-15 SCALE LABEL INFO'!K$2:K$65,MATCH($A1134,'40-15 SCALE LABEL INFO'!$A$2:$A$65,0))="","",INDEX('40-15 SCALE LABEL INFO'!K$2:K$65,MATCH($A1134,'40-15 SCALE LABEL INFO'!$A$2:$A$65,0))),"not found"),IF(H1133="not found","not found",IF(H1133="","","ditto"))))</f>
        <v/>
      </c>
    </row>
    <row r="1135" spans="1:8" x14ac:dyDescent="0.25">
      <c r="A1135" s="770"/>
      <c r="B1135" s="770"/>
      <c r="C1135" s="770"/>
      <c r="D1135" s="770"/>
      <c r="E1135" s="778"/>
      <c r="F1135" s="781" t="str">
        <f>IF($A1135="","",IF(NOT($A1135=$A1134),IFERROR(IF(INDEX('40-15 SCALE LABEL INFO'!I$2:I$65,MATCH($A1135,'40-15 SCALE LABEL INFO'!$A$2:$A$65,0))="","",INDEX('40-15 SCALE LABEL INFO'!I$2:I$65,MATCH($A1135,'40-15 SCALE LABEL INFO'!$A$2:$A$65,0))),"not found"),IF(F1134="not found","not found",IF(F1134="","","ditto"))))</f>
        <v/>
      </c>
      <c r="G1135" s="782" t="str">
        <f>IF($A1135="","",IF(NOT($A1135=$A1134),IFERROR(IF(INDEX('40-15 SCALE LABEL INFO'!J$2:J$65,MATCH($A1135,'40-15 SCALE LABEL INFO'!$A$2:$A$65,0))="","",INDEX('40-15 SCALE LABEL INFO'!J$2:J$65,MATCH($A1135,'40-15 SCALE LABEL INFO'!$A$2:$A$65,0))),"not found"),IF(G1134="not found","not found",IF(G1134="","","ditto"))))</f>
        <v/>
      </c>
      <c r="H1135" s="775" t="str">
        <f>IF($A1135="","",IF(NOT($A1135=$A1134),IFERROR(IF(INDEX('40-15 SCALE LABEL INFO'!K$2:K$65,MATCH($A1135,'40-15 SCALE LABEL INFO'!$A$2:$A$65,0))="","",INDEX('40-15 SCALE LABEL INFO'!K$2:K$65,MATCH($A1135,'40-15 SCALE LABEL INFO'!$A$2:$A$65,0))),"not found"),IF(H1134="not found","not found",IF(H1134="","","ditto"))))</f>
        <v/>
      </c>
    </row>
    <row r="1136" spans="1:8" x14ac:dyDescent="0.25">
      <c r="A1136" s="770"/>
      <c r="B1136" s="770"/>
      <c r="C1136" s="770"/>
      <c r="D1136" s="770"/>
      <c r="E1136" s="778"/>
      <c r="F1136" s="781" t="str">
        <f>IF($A1136="","",IF(NOT($A1136=$A1135),IFERROR(IF(INDEX('40-15 SCALE LABEL INFO'!I$2:I$65,MATCH($A1136,'40-15 SCALE LABEL INFO'!$A$2:$A$65,0))="","",INDEX('40-15 SCALE LABEL INFO'!I$2:I$65,MATCH($A1136,'40-15 SCALE LABEL INFO'!$A$2:$A$65,0))),"not found"),IF(F1135="not found","not found",IF(F1135="","","ditto"))))</f>
        <v/>
      </c>
      <c r="G1136" s="782" t="str">
        <f>IF($A1136="","",IF(NOT($A1136=$A1135),IFERROR(IF(INDEX('40-15 SCALE LABEL INFO'!J$2:J$65,MATCH($A1136,'40-15 SCALE LABEL INFO'!$A$2:$A$65,0))="","",INDEX('40-15 SCALE LABEL INFO'!J$2:J$65,MATCH($A1136,'40-15 SCALE LABEL INFO'!$A$2:$A$65,0))),"not found"),IF(G1135="not found","not found",IF(G1135="","","ditto"))))</f>
        <v/>
      </c>
      <c r="H1136" s="775" t="str">
        <f>IF($A1136="","",IF(NOT($A1136=$A1135),IFERROR(IF(INDEX('40-15 SCALE LABEL INFO'!K$2:K$65,MATCH($A1136,'40-15 SCALE LABEL INFO'!$A$2:$A$65,0))="","",INDEX('40-15 SCALE LABEL INFO'!K$2:K$65,MATCH($A1136,'40-15 SCALE LABEL INFO'!$A$2:$A$65,0))),"not found"),IF(H1135="not found","not found",IF(H1135="","","ditto"))))</f>
        <v/>
      </c>
    </row>
    <row r="1137" spans="1:8" x14ac:dyDescent="0.25">
      <c r="A1137" s="770"/>
      <c r="B1137" s="770"/>
      <c r="C1137" s="770"/>
      <c r="D1137" s="770"/>
      <c r="E1137" s="778"/>
      <c r="F1137" s="781" t="str">
        <f>IF($A1137="","",IF(NOT($A1137=$A1136),IFERROR(IF(INDEX('40-15 SCALE LABEL INFO'!I$2:I$65,MATCH($A1137,'40-15 SCALE LABEL INFO'!$A$2:$A$65,0))="","",INDEX('40-15 SCALE LABEL INFO'!I$2:I$65,MATCH($A1137,'40-15 SCALE LABEL INFO'!$A$2:$A$65,0))),"not found"),IF(F1136="not found","not found",IF(F1136="","","ditto"))))</f>
        <v/>
      </c>
      <c r="G1137" s="782" t="str">
        <f>IF($A1137="","",IF(NOT($A1137=$A1136),IFERROR(IF(INDEX('40-15 SCALE LABEL INFO'!J$2:J$65,MATCH($A1137,'40-15 SCALE LABEL INFO'!$A$2:$A$65,0))="","",INDEX('40-15 SCALE LABEL INFO'!J$2:J$65,MATCH($A1137,'40-15 SCALE LABEL INFO'!$A$2:$A$65,0))),"not found"),IF(G1136="not found","not found",IF(G1136="","","ditto"))))</f>
        <v/>
      </c>
      <c r="H1137" s="775" t="str">
        <f>IF($A1137="","",IF(NOT($A1137=$A1136),IFERROR(IF(INDEX('40-15 SCALE LABEL INFO'!K$2:K$65,MATCH($A1137,'40-15 SCALE LABEL INFO'!$A$2:$A$65,0))="","",INDEX('40-15 SCALE LABEL INFO'!K$2:K$65,MATCH($A1137,'40-15 SCALE LABEL INFO'!$A$2:$A$65,0))),"not found"),IF(H1136="not found","not found",IF(H1136="","","ditto"))))</f>
        <v/>
      </c>
    </row>
    <row r="1138" spans="1:8" x14ac:dyDescent="0.25">
      <c r="A1138" s="770"/>
      <c r="B1138" s="770"/>
      <c r="C1138" s="770"/>
      <c r="D1138" s="770"/>
      <c r="E1138" s="778"/>
      <c r="F1138" s="781" t="str">
        <f>IF($A1138="","",IF(NOT($A1138=$A1137),IFERROR(IF(INDEX('40-15 SCALE LABEL INFO'!I$2:I$65,MATCH($A1138,'40-15 SCALE LABEL INFO'!$A$2:$A$65,0))="","",INDEX('40-15 SCALE LABEL INFO'!I$2:I$65,MATCH($A1138,'40-15 SCALE LABEL INFO'!$A$2:$A$65,0))),"not found"),IF(F1137="not found","not found",IF(F1137="","","ditto"))))</f>
        <v/>
      </c>
      <c r="G1138" s="782" t="str">
        <f>IF($A1138="","",IF(NOT($A1138=$A1137),IFERROR(IF(INDEX('40-15 SCALE LABEL INFO'!J$2:J$65,MATCH($A1138,'40-15 SCALE LABEL INFO'!$A$2:$A$65,0))="","",INDEX('40-15 SCALE LABEL INFO'!J$2:J$65,MATCH($A1138,'40-15 SCALE LABEL INFO'!$A$2:$A$65,0))),"not found"),IF(G1137="not found","not found",IF(G1137="","","ditto"))))</f>
        <v/>
      </c>
      <c r="H1138" s="775" t="str">
        <f>IF($A1138="","",IF(NOT($A1138=$A1137),IFERROR(IF(INDEX('40-15 SCALE LABEL INFO'!K$2:K$65,MATCH($A1138,'40-15 SCALE LABEL INFO'!$A$2:$A$65,0))="","",INDEX('40-15 SCALE LABEL INFO'!K$2:K$65,MATCH($A1138,'40-15 SCALE LABEL INFO'!$A$2:$A$65,0))),"not found"),IF(H1137="not found","not found",IF(H1137="","","ditto"))))</f>
        <v/>
      </c>
    </row>
    <row r="1139" spans="1:8" x14ac:dyDescent="0.25">
      <c r="A1139" s="770"/>
      <c r="B1139" s="770"/>
      <c r="C1139" s="770"/>
      <c r="D1139" s="770"/>
      <c r="E1139" s="778"/>
      <c r="F1139" s="781" t="str">
        <f>IF($A1139="","",IF(NOT($A1139=$A1138),IFERROR(IF(INDEX('40-15 SCALE LABEL INFO'!I$2:I$65,MATCH($A1139,'40-15 SCALE LABEL INFO'!$A$2:$A$65,0))="","",INDEX('40-15 SCALE LABEL INFO'!I$2:I$65,MATCH($A1139,'40-15 SCALE LABEL INFO'!$A$2:$A$65,0))),"not found"),IF(F1138="not found","not found",IF(F1138="","","ditto"))))</f>
        <v/>
      </c>
      <c r="G1139" s="782" t="str">
        <f>IF($A1139="","",IF(NOT($A1139=$A1138),IFERROR(IF(INDEX('40-15 SCALE LABEL INFO'!J$2:J$65,MATCH($A1139,'40-15 SCALE LABEL INFO'!$A$2:$A$65,0))="","",INDEX('40-15 SCALE LABEL INFO'!J$2:J$65,MATCH($A1139,'40-15 SCALE LABEL INFO'!$A$2:$A$65,0))),"not found"),IF(G1138="not found","not found",IF(G1138="","","ditto"))))</f>
        <v/>
      </c>
      <c r="H1139" s="775" t="str">
        <f>IF($A1139="","",IF(NOT($A1139=$A1138),IFERROR(IF(INDEX('40-15 SCALE LABEL INFO'!K$2:K$65,MATCH($A1139,'40-15 SCALE LABEL INFO'!$A$2:$A$65,0))="","",INDEX('40-15 SCALE LABEL INFO'!K$2:K$65,MATCH($A1139,'40-15 SCALE LABEL INFO'!$A$2:$A$65,0))),"not found"),IF(H1138="not found","not found",IF(H1138="","","ditto"))))</f>
        <v/>
      </c>
    </row>
    <row r="1140" spans="1:8" x14ac:dyDescent="0.25">
      <c r="A1140" s="770"/>
      <c r="B1140" s="770"/>
      <c r="C1140" s="770"/>
      <c r="D1140" s="770"/>
      <c r="E1140" s="778"/>
      <c r="F1140" s="781" t="str">
        <f>IF($A1140="","",IF(NOT($A1140=$A1139),IFERROR(IF(INDEX('40-15 SCALE LABEL INFO'!I$2:I$65,MATCH($A1140,'40-15 SCALE LABEL INFO'!$A$2:$A$65,0))="","",INDEX('40-15 SCALE LABEL INFO'!I$2:I$65,MATCH($A1140,'40-15 SCALE LABEL INFO'!$A$2:$A$65,0))),"not found"),IF(F1139="not found","not found",IF(F1139="","","ditto"))))</f>
        <v/>
      </c>
      <c r="G1140" s="782" t="str">
        <f>IF($A1140="","",IF(NOT($A1140=$A1139),IFERROR(IF(INDEX('40-15 SCALE LABEL INFO'!J$2:J$65,MATCH($A1140,'40-15 SCALE LABEL INFO'!$A$2:$A$65,0))="","",INDEX('40-15 SCALE LABEL INFO'!J$2:J$65,MATCH($A1140,'40-15 SCALE LABEL INFO'!$A$2:$A$65,0))),"not found"),IF(G1139="not found","not found",IF(G1139="","","ditto"))))</f>
        <v/>
      </c>
      <c r="H1140" s="775" t="str">
        <f>IF($A1140="","",IF(NOT($A1140=$A1139),IFERROR(IF(INDEX('40-15 SCALE LABEL INFO'!K$2:K$65,MATCH($A1140,'40-15 SCALE LABEL INFO'!$A$2:$A$65,0))="","",INDEX('40-15 SCALE LABEL INFO'!K$2:K$65,MATCH($A1140,'40-15 SCALE LABEL INFO'!$A$2:$A$65,0))),"not found"),IF(H1139="not found","not found",IF(H1139="","","ditto"))))</f>
        <v/>
      </c>
    </row>
    <row r="1141" spans="1:8" x14ac:dyDescent="0.25">
      <c r="A1141" s="770"/>
      <c r="B1141" s="770"/>
      <c r="C1141" s="770"/>
      <c r="D1141" s="770"/>
      <c r="E1141" s="778"/>
      <c r="F1141" s="781" t="str">
        <f>IF($A1141="","",IF(NOT($A1141=$A1140),IFERROR(IF(INDEX('40-15 SCALE LABEL INFO'!I$2:I$65,MATCH($A1141,'40-15 SCALE LABEL INFO'!$A$2:$A$65,0))="","",INDEX('40-15 SCALE LABEL INFO'!I$2:I$65,MATCH($A1141,'40-15 SCALE LABEL INFO'!$A$2:$A$65,0))),"not found"),IF(F1140="not found","not found",IF(F1140="","","ditto"))))</f>
        <v/>
      </c>
      <c r="G1141" s="782" t="str">
        <f>IF($A1141="","",IF(NOT($A1141=$A1140),IFERROR(IF(INDEX('40-15 SCALE LABEL INFO'!J$2:J$65,MATCH($A1141,'40-15 SCALE LABEL INFO'!$A$2:$A$65,0))="","",INDEX('40-15 SCALE LABEL INFO'!J$2:J$65,MATCH($A1141,'40-15 SCALE LABEL INFO'!$A$2:$A$65,0))),"not found"),IF(G1140="not found","not found",IF(G1140="","","ditto"))))</f>
        <v/>
      </c>
      <c r="H1141" s="775" t="str">
        <f>IF($A1141="","",IF(NOT($A1141=$A1140),IFERROR(IF(INDEX('40-15 SCALE LABEL INFO'!K$2:K$65,MATCH($A1141,'40-15 SCALE LABEL INFO'!$A$2:$A$65,0))="","",INDEX('40-15 SCALE LABEL INFO'!K$2:K$65,MATCH($A1141,'40-15 SCALE LABEL INFO'!$A$2:$A$65,0))),"not found"),IF(H1140="not found","not found",IF(H1140="","","ditto"))))</f>
        <v/>
      </c>
    </row>
    <row r="1142" spans="1:8" x14ac:dyDescent="0.25">
      <c r="A1142" s="770"/>
      <c r="B1142" s="770"/>
      <c r="C1142" s="770"/>
      <c r="D1142" s="770"/>
      <c r="E1142" s="778"/>
      <c r="F1142" s="781" t="str">
        <f>IF($A1142="","",IF(NOT($A1142=$A1141),IFERROR(IF(INDEX('40-15 SCALE LABEL INFO'!I$2:I$65,MATCH($A1142,'40-15 SCALE LABEL INFO'!$A$2:$A$65,0))="","",INDEX('40-15 SCALE LABEL INFO'!I$2:I$65,MATCH($A1142,'40-15 SCALE LABEL INFO'!$A$2:$A$65,0))),"not found"),IF(F1141="not found","not found",IF(F1141="","","ditto"))))</f>
        <v/>
      </c>
      <c r="G1142" s="782" t="str">
        <f>IF($A1142="","",IF(NOT($A1142=$A1141),IFERROR(IF(INDEX('40-15 SCALE LABEL INFO'!J$2:J$65,MATCH($A1142,'40-15 SCALE LABEL INFO'!$A$2:$A$65,0))="","",INDEX('40-15 SCALE LABEL INFO'!J$2:J$65,MATCH($A1142,'40-15 SCALE LABEL INFO'!$A$2:$A$65,0))),"not found"),IF(G1141="not found","not found",IF(G1141="","","ditto"))))</f>
        <v/>
      </c>
      <c r="H1142" s="775" t="str">
        <f>IF($A1142="","",IF(NOT($A1142=$A1141),IFERROR(IF(INDEX('40-15 SCALE LABEL INFO'!K$2:K$65,MATCH($A1142,'40-15 SCALE LABEL INFO'!$A$2:$A$65,0))="","",INDEX('40-15 SCALE LABEL INFO'!K$2:K$65,MATCH($A1142,'40-15 SCALE LABEL INFO'!$A$2:$A$65,0))),"not found"),IF(H1141="not found","not found",IF(H1141="","","ditto"))))</f>
        <v/>
      </c>
    </row>
    <row r="1143" spans="1:8" x14ac:dyDescent="0.25">
      <c r="A1143" s="770"/>
      <c r="B1143" s="770"/>
      <c r="C1143" s="770"/>
      <c r="D1143" s="770"/>
      <c r="E1143" s="778"/>
      <c r="F1143" s="781" t="str">
        <f>IF($A1143="","",IF(NOT($A1143=$A1142),IFERROR(IF(INDEX('40-15 SCALE LABEL INFO'!I$2:I$65,MATCH($A1143,'40-15 SCALE LABEL INFO'!$A$2:$A$65,0))="","",INDEX('40-15 SCALE LABEL INFO'!I$2:I$65,MATCH($A1143,'40-15 SCALE LABEL INFO'!$A$2:$A$65,0))),"not found"),IF(F1142="not found","not found",IF(F1142="","","ditto"))))</f>
        <v/>
      </c>
      <c r="G1143" s="782" t="str">
        <f>IF($A1143="","",IF(NOT($A1143=$A1142),IFERROR(IF(INDEX('40-15 SCALE LABEL INFO'!J$2:J$65,MATCH($A1143,'40-15 SCALE LABEL INFO'!$A$2:$A$65,0))="","",INDEX('40-15 SCALE LABEL INFO'!J$2:J$65,MATCH($A1143,'40-15 SCALE LABEL INFO'!$A$2:$A$65,0))),"not found"),IF(G1142="not found","not found",IF(G1142="","","ditto"))))</f>
        <v/>
      </c>
      <c r="H1143" s="775" t="str">
        <f>IF($A1143="","",IF(NOT($A1143=$A1142),IFERROR(IF(INDEX('40-15 SCALE LABEL INFO'!K$2:K$65,MATCH($A1143,'40-15 SCALE LABEL INFO'!$A$2:$A$65,0))="","",INDEX('40-15 SCALE LABEL INFO'!K$2:K$65,MATCH($A1143,'40-15 SCALE LABEL INFO'!$A$2:$A$65,0))),"not found"),IF(H1142="not found","not found",IF(H1142="","","ditto"))))</f>
        <v/>
      </c>
    </row>
    <row r="1144" spans="1:8" x14ac:dyDescent="0.25">
      <c r="A1144" s="770"/>
      <c r="B1144" s="770"/>
      <c r="C1144" s="770"/>
      <c r="D1144" s="770"/>
      <c r="E1144" s="778"/>
      <c r="F1144" s="781" t="str">
        <f>IF($A1144="","",IF(NOT($A1144=$A1143),IFERROR(IF(INDEX('40-15 SCALE LABEL INFO'!I$2:I$65,MATCH($A1144,'40-15 SCALE LABEL INFO'!$A$2:$A$65,0))="","",INDEX('40-15 SCALE LABEL INFO'!I$2:I$65,MATCH($A1144,'40-15 SCALE LABEL INFO'!$A$2:$A$65,0))),"not found"),IF(F1143="not found","not found",IF(F1143="","","ditto"))))</f>
        <v/>
      </c>
      <c r="G1144" s="782" t="str">
        <f>IF($A1144="","",IF(NOT($A1144=$A1143),IFERROR(IF(INDEX('40-15 SCALE LABEL INFO'!J$2:J$65,MATCH($A1144,'40-15 SCALE LABEL INFO'!$A$2:$A$65,0))="","",INDEX('40-15 SCALE LABEL INFO'!J$2:J$65,MATCH($A1144,'40-15 SCALE LABEL INFO'!$A$2:$A$65,0))),"not found"),IF(G1143="not found","not found",IF(G1143="","","ditto"))))</f>
        <v/>
      </c>
      <c r="H1144" s="775" t="str">
        <f>IF($A1144="","",IF(NOT($A1144=$A1143),IFERROR(IF(INDEX('40-15 SCALE LABEL INFO'!K$2:K$65,MATCH($A1144,'40-15 SCALE LABEL INFO'!$A$2:$A$65,0))="","",INDEX('40-15 SCALE LABEL INFO'!K$2:K$65,MATCH($A1144,'40-15 SCALE LABEL INFO'!$A$2:$A$65,0))),"not found"),IF(H1143="not found","not found",IF(H1143="","","ditto"))))</f>
        <v/>
      </c>
    </row>
    <row r="1145" spans="1:8" x14ac:dyDescent="0.25">
      <c r="A1145" s="770"/>
      <c r="B1145" s="770"/>
      <c r="C1145" s="770"/>
      <c r="D1145" s="770"/>
      <c r="E1145" s="778"/>
      <c r="F1145" s="781" t="str">
        <f>IF($A1145="","",IF(NOT($A1145=$A1144),IFERROR(IF(INDEX('40-15 SCALE LABEL INFO'!I$2:I$65,MATCH($A1145,'40-15 SCALE LABEL INFO'!$A$2:$A$65,0))="","",INDEX('40-15 SCALE LABEL INFO'!I$2:I$65,MATCH($A1145,'40-15 SCALE LABEL INFO'!$A$2:$A$65,0))),"not found"),IF(F1144="not found","not found",IF(F1144="","","ditto"))))</f>
        <v/>
      </c>
      <c r="G1145" s="782" t="str">
        <f>IF($A1145="","",IF(NOT($A1145=$A1144),IFERROR(IF(INDEX('40-15 SCALE LABEL INFO'!J$2:J$65,MATCH($A1145,'40-15 SCALE LABEL INFO'!$A$2:$A$65,0))="","",INDEX('40-15 SCALE LABEL INFO'!J$2:J$65,MATCH($A1145,'40-15 SCALE LABEL INFO'!$A$2:$A$65,0))),"not found"),IF(G1144="not found","not found",IF(G1144="","","ditto"))))</f>
        <v/>
      </c>
      <c r="H1145" s="775" t="str">
        <f>IF($A1145="","",IF(NOT($A1145=$A1144),IFERROR(IF(INDEX('40-15 SCALE LABEL INFO'!K$2:K$65,MATCH($A1145,'40-15 SCALE LABEL INFO'!$A$2:$A$65,0))="","",INDEX('40-15 SCALE LABEL INFO'!K$2:K$65,MATCH($A1145,'40-15 SCALE LABEL INFO'!$A$2:$A$65,0))),"not found"),IF(H1144="not found","not found",IF(H1144="","","ditto"))))</f>
        <v/>
      </c>
    </row>
    <row r="1146" spans="1:8" x14ac:dyDescent="0.25">
      <c r="A1146" s="770"/>
      <c r="B1146" s="770"/>
      <c r="C1146" s="770"/>
      <c r="D1146" s="770"/>
      <c r="E1146" s="778"/>
      <c r="F1146" s="781" t="str">
        <f>IF($A1146="","",IF(NOT($A1146=$A1145),IFERROR(IF(INDEX('40-15 SCALE LABEL INFO'!I$2:I$65,MATCH($A1146,'40-15 SCALE LABEL INFO'!$A$2:$A$65,0))="","",INDEX('40-15 SCALE LABEL INFO'!I$2:I$65,MATCH($A1146,'40-15 SCALE LABEL INFO'!$A$2:$A$65,0))),"not found"),IF(F1145="not found","not found",IF(F1145="","","ditto"))))</f>
        <v/>
      </c>
      <c r="G1146" s="782" t="str">
        <f>IF($A1146="","",IF(NOT($A1146=$A1145),IFERROR(IF(INDEX('40-15 SCALE LABEL INFO'!J$2:J$65,MATCH($A1146,'40-15 SCALE LABEL INFO'!$A$2:$A$65,0))="","",INDEX('40-15 SCALE LABEL INFO'!J$2:J$65,MATCH($A1146,'40-15 SCALE LABEL INFO'!$A$2:$A$65,0))),"not found"),IF(G1145="not found","not found",IF(G1145="","","ditto"))))</f>
        <v/>
      </c>
      <c r="H1146" s="775" t="str">
        <f>IF($A1146="","",IF(NOT($A1146=$A1145),IFERROR(IF(INDEX('40-15 SCALE LABEL INFO'!K$2:K$65,MATCH($A1146,'40-15 SCALE LABEL INFO'!$A$2:$A$65,0))="","",INDEX('40-15 SCALE LABEL INFO'!K$2:K$65,MATCH($A1146,'40-15 SCALE LABEL INFO'!$A$2:$A$65,0))),"not found"),IF(H1145="not found","not found",IF(H1145="","","ditto"))))</f>
        <v/>
      </c>
    </row>
    <row r="1147" spans="1:8" x14ac:dyDescent="0.25">
      <c r="A1147" s="770"/>
      <c r="B1147" s="770"/>
      <c r="C1147" s="770"/>
      <c r="D1147" s="770"/>
      <c r="E1147" s="778"/>
      <c r="F1147" s="781" t="str">
        <f>IF($A1147="","",IF(NOT($A1147=$A1146),IFERROR(IF(INDEX('40-15 SCALE LABEL INFO'!I$2:I$65,MATCH($A1147,'40-15 SCALE LABEL INFO'!$A$2:$A$65,0))="","",INDEX('40-15 SCALE LABEL INFO'!I$2:I$65,MATCH($A1147,'40-15 SCALE LABEL INFO'!$A$2:$A$65,0))),"not found"),IF(F1146="not found","not found",IF(F1146="","","ditto"))))</f>
        <v/>
      </c>
      <c r="G1147" s="782" t="str">
        <f>IF($A1147="","",IF(NOT($A1147=$A1146),IFERROR(IF(INDEX('40-15 SCALE LABEL INFO'!J$2:J$65,MATCH($A1147,'40-15 SCALE LABEL INFO'!$A$2:$A$65,0))="","",INDEX('40-15 SCALE LABEL INFO'!J$2:J$65,MATCH($A1147,'40-15 SCALE LABEL INFO'!$A$2:$A$65,0))),"not found"),IF(G1146="not found","not found",IF(G1146="","","ditto"))))</f>
        <v/>
      </c>
      <c r="H1147" s="775" t="str">
        <f>IF($A1147="","",IF(NOT($A1147=$A1146),IFERROR(IF(INDEX('40-15 SCALE LABEL INFO'!K$2:K$65,MATCH($A1147,'40-15 SCALE LABEL INFO'!$A$2:$A$65,0))="","",INDEX('40-15 SCALE LABEL INFO'!K$2:K$65,MATCH($A1147,'40-15 SCALE LABEL INFO'!$A$2:$A$65,0))),"not found"),IF(H1146="not found","not found",IF(H1146="","","ditto"))))</f>
        <v/>
      </c>
    </row>
    <row r="1148" spans="1:8" x14ac:dyDescent="0.25">
      <c r="A1148" s="770"/>
      <c r="B1148" s="770"/>
      <c r="C1148" s="770"/>
      <c r="D1148" s="770"/>
      <c r="E1148" s="778"/>
      <c r="F1148" s="781" t="str">
        <f>IF($A1148="","",IF(NOT($A1148=$A1147),IFERROR(IF(INDEX('40-15 SCALE LABEL INFO'!I$2:I$65,MATCH($A1148,'40-15 SCALE LABEL INFO'!$A$2:$A$65,0))="","",INDEX('40-15 SCALE LABEL INFO'!I$2:I$65,MATCH($A1148,'40-15 SCALE LABEL INFO'!$A$2:$A$65,0))),"not found"),IF(F1147="not found","not found",IF(F1147="","","ditto"))))</f>
        <v/>
      </c>
      <c r="G1148" s="782" t="str">
        <f>IF($A1148="","",IF(NOT($A1148=$A1147),IFERROR(IF(INDEX('40-15 SCALE LABEL INFO'!J$2:J$65,MATCH($A1148,'40-15 SCALE LABEL INFO'!$A$2:$A$65,0))="","",INDEX('40-15 SCALE LABEL INFO'!J$2:J$65,MATCH($A1148,'40-15 SCALE LABEL INFO'!$A$2:$A$65,0))),"not found"),IF(G1147="not found","not found",IF(G1147="","","ditto"))))</f>
        <v/>
      </c>
      <c r="H1148" s="775" t="str">
        <f>IF($A1148="","",IF(NOT($A1148=$A1147),IFERROR(IF(INDEX('40-15 SCALE LABEL INFO'!K$2:K$65,MATCH($A1148,'40-15 SCALE LABEL INFO'!$A$2:$A$65,0))="","",INDEX('40-15 SCALE LABEL INFO'!K$2:K$65,MATCH($A1148,'40-15 SCALE LABEL INFO'!$A$2:$A$65,0))),"not found"),IF(H1147="not found","not found",IF(H1147="","","ditto"))))</f>
        <v/>
      </c>
    </row>
    <row r="1149" spans="1:8" x14ac:dyDescent="0.25">
      <c r="A1149" s="770"/>
      <c r="B1149" s="770"/>
      <c r="C1149" s="770"/>
      <c r="D1149" s="770"/>
      <c r="E1149" s="778"/>
      <c r="F1149" s="781" t="str">
        <f>IF($A1149="","",IF(NOT($A1149=$A1148),IFERROR(IF(INDEX('40-15 SCALE LABEL INFO'!I$2:I$65,MATCH($A1149,'40-15 SCALE LABEL INFO'!$A$2:$A$65,0))="","",INDEX('40-15 SCALE LABEL INFO'!I$2:I$65,MATCH($A1149,'40-15 SCALE LABEL INFO'!$A$2:$A$65,0))),"not found"),IF(F1148="not found","not found",IF(F1148="","","ditto"))))</f>
        <v/>
      </c>
      <c r="G1149" s="782" t="str">
        <f>IF($A1149="","",IF(NOT($A1149=$A1148),IFERROR(IF(INDEX('40-15 SCALE LABEL INFO'!J$2:J$65,MATCH($A1149,'40-15 SCALE LABEL INFO'!$A$2:$A$65,0))="","",INDEX('40-15 SCALE LABEL INFO'!J$2:J$65,MATCH($A1149,'40-15 SCALE LABEL INFO'!$A$2:$A$65,0))),"not found"),IF(G1148="not found","not found",IF(G1148="","","ditto"))))</f>
        <v/>
      </c>
      <c r="H1149" s="775" t="str">
        <f>IF($A1149="","",IF(NOT($A1149=$A1148),IFERROR(IF(INDEX('40-15 SCALE LABEL INFO'!K$2:K$65,MATCH($A1149,'40-15 SCALE LABEL INFO'!$A$2:$A$65,0))="","",INDEX('40-15 SCALE LABEL INFO'!K$2:K$65,MATCH($A1149,'40-15 SCALE LABEL INFO'!$A$2:$A$65,0))),"not found"),IF(H1148="not found","not found",IF(H1148="","","ditto"))))</f>
        <v/>
      </c>
    </row>
    <row r="1150" spans="1:8" x14ac:dyDescent="0.25">
      <c r="A1150" s="770"/>
      <c r="B1150" s="770"/>
      <c r="C1150" s="770"/>
      <c r="D1150" s="770"/>
      <c r="E1150" s="778"/>
      <c r="F1150" s="781" t="str">
        <f>IF($A1150="","",IF(NOT($A1150=$A1149),IFERROR(IF(INDEX('40-15 SCALE LABEL INFO'!I$2:I$65,MATCH($A1150,'40-15 SCALE LABEL INFO'!$A$2:$A$65,0))="","",INDEX('40-15 SCALE LABEL INFO'!I$2:I$65,MATCH($A1150,'40-15 SCALE LABEL INFO'!$A$2:$A$65,0))),"not found"),IF(F1149="not found","not found",IF(F1149="","","ditto"))))</f>
        <v/>
      </c>
      <c r="G1150" s="782" t="str">
        <f>IF($A1150="","",IF(NOT($A1150=$A1149),IFERROR(IF(INDEX('40-15 SCALE LABEL INFO'!J$2:J$65,MATCH($A1150,'40-15 SCALE LABEL INFO'!$A$2:$A$65,0))="","",INDEX('40-15 SCALE LABEL INFO'!J$2:J$65,MATCH($A1150,'40-15 SCALE LABEL INFO'!$A$2:$A$65,0))),"not found"),IF(G1149="not found","not found",IF(G1149="","","ditto"))))</f>
        <v/>
      </c>
      <c r="H1150" s="775" t="str">
        <f>IF($A1150="","",IF(NOT($A1150=$A1149),IFERROR(IF(INDEX('40-15 SCALE LABEL INFO'!K$2:K$65,MATCH($A1150,'40-15 SCALE LABEL INFO'!$A$2:$A$65,0))="","",INDEX('40-15 SCALE LABEL INFO'!K$2:K$65,MATCH($A1150,'40-15 SCALE LABEL INFO'!$A$2:$A$65,0))),"not found"),IF(H1149="not found","not found",IF(H1149="","","ditto"))))</f>
        <v/>
      </c>
    </row>
    <row r="1151" spans="1:8" x14ac:dyDescent="0.25">
      <c r="A1151" s="770"/>
      <c r="B1151" s="770"/>
      <c r="C1151" s="770"/>
      <c r="D1151" s="770"/>
      <c r="E1151" s="778"/>
      <c r="F1151" s="781" t="str">
        <f>IF($A1151="","",IF(NOT($A1151=$A1150),IFERROR(IF(INDEX('40-15 SCALE LABEL INFO'!I$2:I$65,MATCH($A1151,'40-15 SCALE LABEL INFO'!$A$2:$A$65,0))="","",INDEX('40-15 SCALE LABEL INFO'!I$2:I$65,MATCH($A1151,'40-15 SCALE LABEL INFO'!$A$2:$A$65,0))),"not found"),IF(F1150="not found","not found",IF(F1150="","","ditto"))))</f>
        <v/>
      </c>
      <c r="G1151" s="782" t="str">
        <f>IF($A1151="","",IF(NOT($A1151=$A1150),IFERROR(IF(INDEX('40-15 SCALE LABEL INFO'!J$2:J$65,MATCH($A1151,'40-15 SCALE LABEL INFO'!$A$2:$A$65,0))="","",INDEX('40-15 SCALE LABEL INFO'!J$2:J$65,MATCH($A1151,'40-15 SCALE LABEL INFO'!$A$2:$A$65,0))),"not found"),IF(G1150="not found","not found",IF(G1150="","","ditto"))))</f>
        <v/>
      </c>
      <c r="H1151" s="775" t="str">
        <f>IF($A1151="","",IF(NOT($A1151=$A1150),IFERROR(IF(INDEX('40-15 SCALE LABEL INFO'!K$2:K$65,MATCH($A1151,'40-15 SCALE LABEL INFO'!$A$2:$A$65,0))="","",INDEX('40-15 SCALE LABEL INFO'!K$2:K$65,MATCH($A1151,'40-15 SCALE LABEL INFO'!$A$2:$A$65,0))),"not found"),IF(H1150="not found","not found",IF(H1150="","","ditto"))))</f>
        <v/>
      </c>
    </row>
    <row r="1152" spans="1:8" x14ac:dyDescent="0.25">
      <c r="A1152" s="770"/>
      <c r="B1152" s="770"/>
      <c r="C1152" s="770"/>
      <c r="D1152" s="770"/>
      <c r="E1152" s="778"/>
      <c r="F1152" s="781" t="str">
        <f>IF($A1152="","",IF(NOT($A1152=$A1151),IFERROR(IF(INDEX('40-15 SCALE LABEL INFO'!I$2:I$65,MATCH($A1152,'40-15 SCALE LABEL INFO'!$A$2:$A$65,0))="","",INDEX('40-15 SCALE LABEL INFO'!I$2:I$65,MATCH($A1152,'40-15 SCALE LABEL INFO'!$A$2:$A$65,0))),"not found"),IF(F1151="not found","not found",IF(F1151="","","ditto"))))</f>
        <v/>
      </c>
      <c r="G1152" s="782" t="str">
        <f>IF($A1152="","",IF(NOT($A1152=$A1151),IFERROR(IF(INDEX('40-15 SCALE LABEL INFO'!J$2:J$65,MATCH($A1152,'40-15 SCALE LABEL INFO'!$A$2:$A$65,0))="","",INDEX('40-15 SCALE LABEL INFO'!J$2:J$65,MATCH($A1152,'40-15 SCALE LABEL INFO'!$A$2:$A$65,0))),"not found"),IF(G1151="not found","not found",IF(G1151="","","ditto"))))</f>
        <v/>
      </c>
      <c r="H1152" s="775" t="str">
        <f>IF($A1152="","",IF(NOT($A1152=$A1151),IFERROR(IF(INDEX('40-15 SCALE LABEL INFO'!K$2:K$65,MATCH($A1152,'40-15 SCALE LABEL INFO'!$A$2:$A$65,0))="","",INDEX('40-15 SCALE LABEL INFO'!K$2:K$65,MATCH($A1152,'40-15 SCALE LABEL INFO'!$A$2:$A$65,0))),"not found"),IF(H1151="not found","not found",IF(H1151="","","ditto"))))</f>
        <v/>
      </c>
    </row>
    <row r="1153" spans="1:8" x14ac:dyDescent="0.25">
      <c r="A1153" s="770"/>
      <c r="B1153" s="770"/>
      <c r="C1153" s="770"/>
      <c r="D1153" s="770"/>
      <c r="E1153" s="778"/>
      <c r="F1153" s="781" t="str">
        <f>IF($A1153="","",IF(NOT($A1153=$A1152),IFERROR(IF(INDEX('40-15 SCALE LABEL INFO'!I$2:I$65,MATCH($A1153,'40-15 SCALE LABEL INFO'!$A$2:$A$65,0))="","",INDEX('40-15 SCALE LABEL INFO'!I$2:I$65,MATCH($A1153,'40-15 SCALE LABEL INFO'!$A$2:$A$65,0))),"not found"),IF(F1152="not found","not found",IF(F1152="","","ditto"))))</f>
        <v/>
      </c>
      <c r="G1153" s="782" t="str">
        <f>IF($A1153="","",IF(NOT($A1153=$A1152),IFERROR(IF(INDEX('40-15 SCALE LABEL INFO'!J$2:J$65,MATCH($A1153,'40-15 SCALE LABEL INFO'!$A$2:$A$65,0))="","",INDEX('40-15 SCALE LABEL INFO'!J$2:J$65,MATCH($A1153,'40-15 SCALE LABEL INFO'!$A$2:$A$65,0))),"not found"),IF(G1152="not found","not found",IF(G1152="","","ditto"))))</f>
        <v/>
      </c>
      <c r="H1153" s="775" t="str">
        <f>IF($A1153="","",IF(NOT($A1153=$A1152),IFERROR(IF(INDEX('40-15 SCALE LABEL INFO'!K$2:K$65,MATCH($A1153,'40-15 SCALE LABEL INFO'!$A$2:$A$65,0))="","",INDEX('40-15 SCALE LABEL INFO'!K$2:K$65,MATCH($A1153,'40-15 SCALE LABEL INFO'!$A$2:$A$65,0))),"not found"),IF(H1152="not found","not found",IF(H1152="","","ditto"))))</f>
        <v/>
      </c>
    </row>
    <row r="1154" spans="1:8" x14ac:dyDescent="0.25">
      <c r="A1154" s="770"/>
      <c r="B1154" s="770"/>
      <c r="C1154" s="770"/>
      <c r="D1154" s="770"/>
      <c r="E1154" s="778"/>
      <c r="F1154" s="781" t="str">
        <f>IF($A1154="","",IF(NOT($A1154=$A1153),IFERROR(IF(INDEX('40-15 SCALE LABEL INFO'!I$2:I$65,MATCH($A1154,'40-15 SCALE LABEL INFO'!$A$2:$A$65,0))="","",INDEX('40-15 SCALE LABEL INFO'!I$2:I$65,MATCH($A1154,'40-15 SCALE LABEL INFO'!$A$2:$A$65,0))),"not found"),IF(F1153="not found","not found",IF(F1153="","","ditto"))))</f>
        <v/>
      </c>
      <c r="G1154" s="782" t="str">
        <f>IF($A1154="","",IF(NOT($A1154=$A1153),IFERROR(IF(INDEX('40-15 SCALE LABEL INFO'!J$2:J$65,MATCH($A1154,'40-15 SCALE LABEL INFO'!$A$2:$A$65,0))="","",INDEX('40-15 SCALE LABEL INFO'!J$2:J$65,MATCH($A1154,'40-15 SCALE LABEL INFO'!$A$2:$A$65,0))),"not found"),IF(G1153="not found","not found",IF(G1153="","","ditto"))))</f>
        <v/>
      </c>
      <c r="H1154" s="775" t="str">
        <f>IF($A1154="","",IF(NOT($A1154=$A1153),IFERROR(IF(INDEX('40-15 SCALE LABEL INFO'!K$2:K$65,MATCH($A1154,'40-15 SCALE LABEL INFO'!$A$2:$A$65,0))="","",INDEX('40-15 SCALE LABEL INFO'!K$2:K$65,MATCH($A1154,'40-15 SCALE LABEL INFO'!$A$2:$A$65,0))),"not found"),IF(H1153="not found","not found",IF(H1153="","","ditto"))))</f>
        <v/>
      </c>
    </row>
    <row r="1155" spans="1:8" x14ac:dyDescent="0.25">
      <c r="A1155" s="770"/>
      <c r="B1155" s="770"/>
      <c r="C1155" s="770"/>
      <c r="D1155" s="770"/>
      <c r="E1155" s="778"/>
      <c r="F1155" s="781" t="str">
        <f>IF($A1155="","",IF(NOT($A1155=$A1154),IFERROR(IF(INDEX('40-15 SCALE LABEL INFO'!I$2:I$65,MATCH($A1155,'40-15 SCALE LABEL INFO'!$A$2:$A$65,0))="","",INDEX('40-15 SCALE LABEL INFO'!I$2:I$65,MATCH($A1155,'40-15 SCALE LABEL INFO'!$A$2:$A$65,0))),"not found"),IF(F1154="not found","not found",IF(F1154="","","ditto"))))</f>
        <v/>
      </c>
      <c r="G1155" s="782" t="str">
        <f>IF($A1155="","",IF(NOT($A1155=$A1154),IFERROR(IF(INDEX('40-15 SCALE LABEL INFO'!J$2:J$65,MATCH($A1155,'40-15 SCALE LABEL INFO'!$A$2:$A$65,0))="","",INDEX('40-15 SCALE LABEL INFO'!J$2:J$65,MATCH($A1155,'40-15 SCALE LABEL INFO'!$A$2:$A$65,0))),"not found"),IF(G1154="not found","not found",IF(G1154="","","ditto"))))</f>
        <v/>
      </c>
      <c r="H1155" s="775" t="str">
        <f>IF($A1155="","",IF(NOT($A1155=$A1154),IFERROR(IF(INDEX('40-15 SCALE LABEL INFO'!K$2:K$65,MATCH($A1155,'40-15 SCALE LABEL INFO'!$A$2:$A$65,0))="","",INDEX('40-15 SCALE LABEL INFO'!K$2:K$65,MATCH($A1155,'40-15 SCALE LABEL INFO'!$A$2:$A$65,0))),"not found"),IF(H1154="not found","not found",IF(H1154="","","ditto"))))</f>
        <v/>
      </c>
    </row>
    <row r="1156" spans="1:8" x14ac:dyDescent="0.25">
      <c r="A1156" s="770"/>
      <c r="B1156" s="770"/>
      <c r="C1156" s="770"/>
      <c r="D1156" s="770"/>
      <c r="E1156" s="778"/>
      <c r="F1156" s="781" t="str">
        <f>IF($A1156="","",IF(NOT($A1156=$A1155),IFERROR(IF(INDEX('40-15 SCALE LABEL INFO'!I$2:I$65,MATCH($A1156,'40-15 SCALE LABEL INFO'!$A$2:$A$65,0))="","",INDEX('40-15 SCALE LABEL INFO'!I$2:I$65,MATCH($A1156,'40-15 SCALE LABEL INFO'!$A$2:$A$65,0))),"not found"),IF(F1155="not found","not found",IF(F1155="","","ditto"))))</f>
        <v/>
      </c>
      <c r="G1156" s="782" t="str">
        <f>IF($A1156="","",IF(NOT($A1156=$A1155),IFERROR(IF(INDEX('40-15 SCALE LABEL INFO'!J$2:J$65,MATCH($A1156,'40-15 SCALE LABEL INFO'!$A$2:$A$65,0))="","",INDEX('40-15 SCALE LABEL INFO'!J$2:J$65,MATCH($A1156,'40-15 SCALE LABEL INFO'!$A$2:$A$65,0))),"not found"),IF(G1155="not found","not found",IF(G1155="","","ditto"))))</f>
        <v/>
      </c>
      <c r="H1156" s="775" t="str">
        <f>IF($A1156="","",IF(NOT($A1156=$A1155),IFERROR(IF(INDEX('40-15 SCALE LABEL INFO'!K$2:K$65,MATCH($A1156,'40-15 SCALE LABEL INFO'!$A$2:$A$65,0))="","",INDEX('40-15 SCALE LABEL INFO'!K$2:K$65,MATCH($A1156,'40-15 SCALE LABEL INFO'!$A$2:$A$65,0))),"not found"),IF(H1155="not found","not found",IF(H1155="","","ditto"))))</f>
        <v/>
      </c>
    </row>
    <row r="1157" spans="1:8" x14ac:dyDescent="0.25">
      <c r="A1157" s="770"/>
      <c r="B1157" s="770"/>
      <c r="C1157" s="770"/>
      <c r="D1157" s="770"/>
      <c r="E1157" s="778"/>
      <c r="F1157" s="781" t="str">
        <f>IF($A1157="","",IF(NOT($A1157=$A1156),IFERROR(IF(INDEX('40-15 SCALE LABEL INFO'!I$2:I$65,MATCH($A1157,'40-15 SCALE LABEL INFO'!$A$2:$A$65,0))="","",INDEX('40-15 SCALE LABEL INFO'!I$2:I$65,MATCH($A1157,'40-15 SCALE LABEL INFO'!$A$2:$A$65,0))),"not found"),IF(F1156="not found","not found",IF(F1156="","","ditto"))))</f>
        <v/>
      </c>
      <c r="G1157" s="782" t="str">
        <f>IF($A1157="","",IF(NOT($A1157=$A1156),IFERROR(IF(INDEX('40-15 SCALE LABEL INFO'!J$2:J$65,MATCH($A1157,'40-15 SCALE LABEL INFO'!$A$2:$A$65,0))="","",INDEX('40-15 SCALE LABEL INFO'!J$2:J$65,MATCH($A1157,'40-15 SCALE LABEL INFO'!$A$2:$A$65,0))),"not found"),IF(G1156="not found","not found",IF(G1156="","","ditto"))))</f>
        <v/>
      </c>
      <c r="H1157" s="775" t="str">
        <f>IF($A1157="","",IF(NOT($A1157=$A1156),IFERROR(IF(INDEX('40-15 SCALE LABEL INFO'!K$2:K$65,MATCH($A1157,'40-15 SCALE LABEL INFO'!$A$2:$A$65,0))="","",INDEX('40-15 SCALE LABEL INFO'!K$2:K$65,MATCH($A1157,'40-15 SCALE LABEL INFO'!$A$2:$A$65,0))),"not found"),IF(H1156="not found","not found",IF(H1156="","","ditto"))))</f>
        <v/>
      </c>
    </row>
    <row r="1158" spans="1:8" x14ac:dyDescent="0.25">
      <c r="A1158" s="770"/>
      <c r="B1158" s="770"/>
      <c r="C1158" s="770"/>
      <c r="D1158" s="770"/>
      <c r="E1158" s="778"/>
      <c r="F1158" s="781" t="str">
        <f>IF($A1158="","",IF(NOT($A1158=$A1157),IFERROR(IF(INDEX('40-15 SCALE LABEL INFO'!I$2:I$65,MATCH($A1158,'40-15 SCALE LABEL INFO'!$A$2:$A$65,0))="","",INDEX('40-15 SCALE LABEL INFO'!I$2:I$65,MATCH($A1158,'40-15 SCALE LABEL INFO'!$A$2:$A$65,0))),"not found"),IF(F1157="not found","not found",IF(F1157="","","ditto"))))</f>
        <v/>
      </c>
      <c r="G1158" s="782" t="str">
        <f>IF($A1158="","",IF(NOT($A1158=$A1157),IFERROR(IF(INDEX('40-15 SCALE LABEL INFO'!J$2:J$65,MATCH($A1158,'40-15 SCALE LABEL INFO'!$A$2:$A$65,0))="","",INDEX('40-15 SCALE LABEL INFO'!J$2:J$65,MATCH($A1158,'40-15 SCALE LABEL INFO'!$A$2:$A$65,0))),"not found"),IF(G1157="not found","not found",IF(G1157="","","ditto"))))</f>
        <v/>
      </c>
      <c r="H1158" s="775" t="str">
        <f>IF($A1158="","",IF(NOT($A1158=$A1157),IFERROR(IF(INDEX('40-15 SCALE LABEL INFO'!K$2:K$65,MATCH($A1158,'40-15 SCALE LABEL INFO'!$A$2:$A$65,0))="","",INDEX('40-15 SCALE LABEL INFO'!K$2:K$65,MATCH($A1158,'40-15 SCALE LABEL INFO'!$A$2:$A$65,0))),"not found"),IF(H1157="not found","not found",IF(H1157="","","ditto"))))</f>
        <v/>
      </c>
    </row>
    <row r="1159" spans="1:8" x14ac:dyDescent="0.25">
      <c r="A1159" s="770"/>
      <c r="B1159" s="770"/>
      <c r="C1159" s="770"/>
      <c r="D1159" s="770"/>
      <c r="E1159" s="778"/>
      <c r="F1159" s="781" t="str">
        <f>IF($A1159="","",IF(NOT($A1159=$A1158),IFERROR(IF(INDEX('40-15 SCALE LABEL INFO'!I$2:I$65,MATCH($A1159,'40-15 SCALE LABEL INFO'!$A$2:$A$65,0))="","",INDEX('40-15 SCALE LABEL INFO'!I$2:I$65,MATCH($A1159,'40-15 SCALE LABEL INFO'!$A$2:$A$65,0))),"not found"),IF(F1158="not found","not found",IF(F1158="","","ditto"))))</f>
        <v/>
      </c>
      <c r="G1159" s="782" t="str">
        <f>IF($A1159="","",IF(NOT($A1159=$A1158),IFERROR(IF(INDEX('40-15 SCALE LABEL INFO'!J$2:J$65,MATCH($A1159,'40-15 SCALE LABEL INFO'!$A$2:$A$65,0))="","",INDEX('40-15 SCALE LABEL INFO'!J$2:J$65,MATCH($A1159,'40-15 SCALE LABEL INFO'!$A$2:$A$65,0))),"not found"),IF(G1158="not found","not found",IF(G1158="","","ditto"))))</f>
        <v/>
      </c>
      <c r="H1159" s="775" t="str">
        <f>IF($A1159="","",IF(NOT($A1159=$A1158),IFERROR(IF(INDEX('40-15 SCALE LABEL INFO'!K$2:K$65,MATCH($A1159,'40-15 SCALE LABEL INFO'!$A$2:$A$65,0))="","",INDEX('40-15 SCALE LABEL INFO'!K$2:K$65,MATCH($A1159,'40-15 SCALE LABEL INFO'!$A$2:$A$65,0))),"not found"),IF(H1158="not found","not found",IF(H1158="","","ditto"))))</f>
        <v/>
      </c>
    </row>
    <row r="1160" spans="1:8" x14ac:dyDescent="0.25">
      <c r="A1160" s="770"/>
      <c r="B1160" s="770"/>
      <c r="C1160" s="770"/>
      <c r="D1160" s="770"/>
      <c r="E1160" s="778"/>
      <c r="F1160" s="781" t="str">
        <f>IF($A1160="","",IF(NOT($A1160=$A1159),IFERROR(IF(INDEX('40-15 SCALE LABEL INFO'!I$2:I$65,MATCH($A1160,'40-15 SCALE LABEL INFO'!$A$2:$A$65,0))="","",INDEX('40-15 SCALE LABEL INFO'!I$2:I$65,MATCH($A1160,'40-15 SCALE LABEL INFO'!$A$2:$A$65,0))),"not found"),IF(F1159="not found","not found",IF(F1159="","","ditto"))))</f>
        <v/>
      </c>
      <c r="G1160" s="782" t="str">
        <f>IF($A1160="","",IF(NOT($A1160=$A1159),IFERROR(IF(INDEX('40-15 SCALE LABEL INFO'!J$2:J$65,MATCH($A1160,'40-15 SCALE LABEL INFO'!$A$2:$A$65,0))="","",INDEX('40-15 SCALE LABEL INFO'!J$2:J$65,MATCH($A1160,'40-15 SCALE LABEL INFO'!$A$2:$A$65,0))),"not found"),IF(G1159="not found","not found",IF(G1159="","","ditto"))))</f>
        <v/>
      </c>
      <c r="H1160" s="775" t="str">
        <f>IF($A1160="","",IF(NOT($A1160=$A1159),IFERROR(IF(INDEX('40-15 SCALE LABEL INFO'!K$2:K$65,MATCH($A1160,'40-15 SCALE LABEL INFO'!$A$2:$A$65,0))="","",INDEX('40-15 SCALE LABEL INFO'!K$2:K$65,MATCH($A1160,'40-15 SCALE LABEL INFO'!$A$2:$A$65,0))),"not found"),IF(H1159="not found","not found",IF(H1159="","","ditto"))))</f>
        <v/>
      </c>
    </row>
    <row r="1161" spans="1:8" x14ac:dyDescent="0.25">
      <c r="A1161" s="770"/>
      <c r="B1161" s="770"/>
      <c r="C1161" s="770"/>
      <c r="D1161" s="770"/>
      <c r="E1161" s="778"/>
      <c r="F1161" s="781" t="str">
        <f>IF($A1161="","",IF(NOT($A1161=$A1160),IFERROR(IF(INDEX('40-15 SCALE LABEL INFO'!I$2:I$65,MATCH($A1161,'40-15 SCALE LABEL INFO'!$A$2:$A$65,0))="","",INDEX('40-15 SCALE LABEL INFO'!I$2:I$65,MATCH($A1161,'40-15 SCALE LABEL INFO'!$A$2:$A$65,0))),"not found"),IF(F1160="not found","not found",IF(F1160="","","ditto"))))</f>
        <v/>
      </c>
      <c r="G1161" s="782" t="str">
        <f>IF($A1161="","",IF(NOT($A1161=$A1160),IFERROR(IF(INDEX('40-15 SCALE LABEL INFO'!J$2:J$65,MATCH($A1161,'40-15 SCALE LABEL INFO'!$A$2:$A$65,0))="","",INDEX('40-15 SCALE LABEL INFO'!J$2:J$65,MATCH($A1161,'40-15 SCALE LABEL INFO'!$A$2:$A$65,0))),"not found"),IF(G1160="not found","not found",IF(G1160="","","ditto"))))</f>
        <v/>
      </c>
      <c r="H1161" s="775" t="str">
        <f>IF($A1161="","",IF(NOT($A1161=$A1160),IFERROR(IF(INDEX('40-15 SCALE LABEL INFO'!K$2:K$65,MATCH($A1161,'40-15 SCALE LABEL INFO'!$A$2:$A$65,0))="","",INDEX('40-15 SCALE LABEL INFO'!K$2:K$65,MATCH($A1161,'40-15 SCALE LABEL INFO'!$A$2:$A$65,0))),"not found"),IF(H1160="not found","not found",IF(H1160="","","ditto"))))</f>
        <v/>
      </c>
    </row>
    <row r="1162" spans="1:8" x14ac:dyDescent="0.25">
      <c r="A1162" s="770"/>
      <c r="B1162" s="770"/>
      <c r="C1162" s="770"/>
      <c r="D1162" s="770"/>
      <c r="E1162" s="778"/>
      <c r="F1162" s="781" t="str">
        <f>IF($A1162="","",IF(NOT($A1162=$A1161),IFERROR(IF(INDEX('40-15 SCALE LABEL INFO'!I$2:I$65,MATCH($A1162,'40-15 SCALE LABEL INFO'!$A$2:$A$65,0))="","",INDEX('40-15 SCALE LABEL INFO'!I$2:I$65,MATCH($A1162,'40-15 SCALE LABEL INFO'!$A$2:$A$65,0))),"not found"),IF(F1161="not found","not found",IF(F1161="","","ditto"))))</f>
        <v/>
      </c>
      <c r="G1162" s="782" t="str">
        <f>IF($A1162="","",IF(NOT($A1162=$A1161),IFERROR(IF(INDEX('40-15 SCALE LABEL INFO'!J$2:J$65,MATCH($A1162,'40-15 SCALE LABEL INFO'!$A$2:$A$65,0))="","",INDEX('40-15 SCALE LABEL INFO'!J$2:J$65,MATCH($A1162,'40-15 SCALE LABEL INFO'!$A$2:$A$65,0))),"not found"),IF(G1161="not found","not found",IF(G1161="","","ditto"))))</f>
        <v/>
      </c>
      <c r="H1162" s="775" t="str">
        <f>IF($A1162="","",IF(NOT($A1162=$A1161),IFERROR(IF(INDEX('40-15 SCALE LABEL INFO'!K$2:K$65,MATCH($A1162,'40-15 SCALE LABEL INFO'!$A$2:$A$65,0))="","",INDEX('40-15 SCALE LABEL INFO'!K$2:K$65,MATCH($A1162,'40-15 SCALE LABEL INFO'!$A$2:$A$65,0))),"not found"),IF(H1161="not found","not found",IF(H1161="","","ditto"))))</f>
        <v/>
      </c>
    </row>
    <row r="1163" spans="1:8" x14ac:dyDescent="0.25">
      <c r="A1163" s="770"/>
      <c r="B1163" s="770"/>
      <c r="C1163" s="770"/>
      <c r="D1163" s="770"/>
      <c r="E1163" s="778"/>
      <c r="F1163" s="781" t="str">
        <f>IF($A1163="","",IF(NOT($A1163=$A1162),IFERROR(IF(INDEX('40-15 SCALE LABEL INFO'!I$2:I$65,MATCH($A1163,'40-15 SCALE LABEL INFO'!$A$2:$A$65,0))="","",INDEX('40-15 SCALE LABEL INFO'!I$2:I$65,MATCH($A1163,'40-15 SCALE LABEL INFO'!$A$2:$A$65,0))),"not found"),IF(F1162="not found","not found",IF(F1162="","","ditto"))))</f>
        <v/>
      </c>
      <c r="G1163" s="782" t="str">
        <f>IF($A1163="","",IF(NOT($A1163=$A1162),IFERROR(IF(INDEX('40-15 SCALE LABEL INFO'!J$2:J$65,MATCH($A1163,'40-15 SCALE LABEL INFO'!$A$2:$A$65,0))="","",INDEX('40-15 SCALE LABEL INFO'!J$2:J$65,MATCH($A1163,'40-15 SCALE LABEL INFO'!$A$2:$A$65,0))),"not found"),IF(G1162="not found","not found",IF(G1162="","","ditto"))))</f>
        <v/>
      </c>
      <c r="H1163" s="775" t="str">
        <f>IF($A1163="","",IF(NOT($A1163=$A1162),IFERROR(IF(INDEX('40-15 SCALE LABEL INFO'!K$2:K$65,MATCH($A1163,'40-15 SCALE LABEL INFO'!$A$2:$A$65,0))="","",INDEX('40-15 SCALE LABEL INFO'!K$2:K$65,MATCH($A1163,'40-15 SCALE LABEL INFO'!$A$2:$A$65,0))),"not found"),IF(H1162="not found","not found",IF(H1162="","","ditto"))))</f>
        <v/>
      </c>
    </row>
    <row r="1164" spans="1:8" x14ac:dyDescent="0.25">
      <c r="A1164" s="770"/>
      <c r="B1164" s="770"/>
      <c r="C1164" s="770"/>
      <c r="D1164" s="770"/>
      <c r="E1164" s="778"/>
      <c r="F1164" s="781" t="str">
        <f>IF($A1164="","",IF(NOT($A1164=$A1163),IFERROR(IF(INDEX('40-15 SCALE LABEL INFO'!I$2:I$65,MATCH($A1164,'40-15 SCALE LABEL INFO'!$A$2:$A$65,0))="","",INDEX('40-15 SCALE LABEL INFO'!I$2:I$65,MATCH($A1164,'40-15 SCALE LABEL INFO'!$A$2:$A$65,0))),"not found"),IF(F1163="not found","not found",IF(F1163="","","ditto"))))</f>
        <v/>
      </c>
      <c r="G1164" s="782" t="str">
        <f>IF($A1164="","",IF(NOT($A1164=$A1163),IFERROR(IF(INDEX('40-15 SCALE LABEL INFO'!J$2:J$65,MATCH($A1164,'40-15 SCALE LABEL INFO'!$A$2:$A$65,0))="","",INDEX('40-15 SCALE LABEL INFO'!J$2:J$65,MATCH($A1164,'40-15 SCALE LABEL INFO'!$A$2:$A$65,0))),"not found"),IF(G1163="not found","not found",IF(G1163="","","ditto"))))</f>
        <v/>
      </c>
      <c r="H1164" s="775" t="str">
        <f>IF($A1164="","",IF(NOT($A1164=$A1163),IFERROR(IF(INDEX('40-15 SCALE LABEL INFO'!K$2:K$65,MATCH($A1164,'40-15 SCALE LABEL INFO'!$A$2:$A$65,0))="","",INDEX('40-15 SCALE LABEL INFO'!K$2:K$65,MATCH($A1164,'40-15 SCALE LABEL INFO'!$A$2:$A$65,0))),"not found"),IF(H1163="not found","not found",IF(H1163="","","ditto"))))</f>
        <v/>
      </c>
    </row>
    <row r="1165" spans="1:8" x14ac:dyDescent="0.25">
      <c r="A1165" s="770"/>
      <c r="B1165" s="770"/>
      <c r="C1165" s="770"/>
      <c r="D1165" s="770"/>
      <c r="E1165" s="778"/>
      <c r="F1165" s="781" t="str">
        <f>IF($A1165="","",IF(NOT($A1165=$A1164),IFERROR(IF(INDEX('40-15 SCALE LABEL INFO'!I$2:I$65,MATCH($A1165,'40-15 SCALE LABEL INFO'!$A$2:$A$65,0))="","",INDEX('40-15 SCALE LABEL INFO'!I$2:I$65,MATCH($A1165,'40-15 SCALE LABEL INFO'!$A$2:$A$65,0))),"not found"),IF(F1164="not found","not found",IF(F1164="","","ditto"))))</f>
        <v/>
      </c>
      <c r="G1165" s="782" t="str">
        <f>IF($A1165="","",IF(NOT($A1165=$A1164),IFERROR(IF(INDEX('40-15 SCALE LABEL INFO'!J$2:J$65,MATCH($A1165,'40-15 SCALE LABEL INFO'!$A$2:$A$65,0))="","",INDEX('40-15 SCALE LABEL INFO'!J$2:J$65,MATCH($A1165,'40-15 SCALE LABEL INFO'!$A$2:$A$65,0))),"not found"),IF(G1164="not found","not found",IF(G1164="","","ditto"))))</f>
        <v/>
      </c>
      <c r="H1165" s="775" t="str">
        <f>IF($A1165="","",IF(NOT($A1165=$A1164),IFERROR(IF(INDEX('40-15 SCALE LABEL INFO'!K$2:K$65,MATCH($A1165,'40-15 SCALE LABEL INFO'!$A$2:$A$65,0))="","",INDEX('40-15 SCALE LABEL INFO'!K$2:K$65,MATCH($A1165,'40-15 SCALE LABEL INFO'!$A$2:$A$65,0))),"not found"),IF(H1164="not found","not found",IF(H1164="","","ditto"))))</f>
        <v/>
      </c>
    </row>
    <row r="1166" spans="1:8" x14ac:dyDescent="0.25">
      <c r="A1166" s="770"/>
      <c r="B1166" s="770"/>
      <c r="C1166" s="770"/>
      <c r="D1166" s="770"/>
      <c r="E1166" s="778"/>
      <c r="F1166" s="781" t="str">
        <f>IF($A1166="","",IF(NOT($A1166=$A1165),IFERROR(IF(INDEX('40-15 SCALE LABEL INFO'!I$2:I$65,MATCH($A1166,'40-15 SCALE LABEL INFO'!$A$2:$A$65,0))="","",INDEX('40-15 SCALE LABEL INFO'!I$2:I$65,MATCH($A1166,'40-15 SCALE LABEL INFO'!$A$2:$A$65,0))),"not found"),IF(F1165="not found","not found",IF(F1165="","","ditto"))))</f>
        <v/>
      </c>
      <c r="G1166" s="782" t="str">
        <f>IF($A1166="","",IF(NOT($A1166=$A1165),IFERROR(IF(INDEX('40-15 SCALE LABEL INFO'!J$2:J$65,MATCH($A1166,'40-15 SCALE LABEL INFO'!$A$2:$A$65,0))="","",INDEX('40-15 SCALE LABEL INFO'!J$2:J$65,MATCH($A1166,'40-15 SCALE LABEL INFO'!$A$2:$A$65,0))),"not found"),IF(G1165="not found","not found",IF(G1165="","","ditto"))))</f>
        <v/>
      </c>
      <c r="H1166" s="775" t="str">
        <f>IF($A1166="","",IF(NOT($A1166=$A1165),IFERROR(IF(INDEX('40-15 SCALE LABEL INFO'!K$2:K$65,MATCH($A1166,'40-15 SCALE LABEL INFO'!$A$2:$A$65,0))="","",INDEX('40-15 SCALE LABEL INFO'!K$2:K$65,MATCH($A1166,'40-15 SCALE LABEL INFO'!$A$2:$A$65,0))),"not found"),IF(H1165="not found","not found",IF(H1165="","","ditto"))))</f>
        <v/>
      </c>
    </row>
    <row r="1167" spans="1:8" x14ac:dyDescent="0.25">
      <c r="A1167" s="770"/>
      <c r="B1167" s="770"/>
      <c r="C1167" s="770"/>
      <c r="D1167" s="770"/>
      <c r="E1167" s="778"/>
      <c r="F1167" s="781" t="str">
        <f>IF($A1167="","",IF(NOT($A1167=$A1166),IFERROR(IF(INDEX('40-15 SCALE LABEL INFO'!I$2:I$65,MATCH($A1167,'40-15 SCALE LABEL INFO'!$A$2:$A$65,0))="","",INDEX('40-15 SCALE LABEL INFO'!I$2:I$65,MATCH($A1167,'40-15 SCALE LABEL INFO'!$A$2:$A$65,0))),"not found"),IF(F1166="not found","not found",IF(F1166="","","ditto"))))</f>
        <v/>
      </c>
      <c r="G1167" s="782" t="str">
        <f>IF($A1167="","",IF(NOT($A1167=$A1166),IFERROR(IF(INDEX('40-15 SCALE LABEL INFO'!J$2:J$65,MATCH($A1167,'40-15 SCALE LABEL INFO'!$A$2:$A$65,0))="","",INDEX('40-15 SCALE LABEL INFO'!J$2:J$65,MATCH($A1167,'40-15 SCALE LABEL INFO'!$A$2:$A$65,0))),"not found"),IF(G1166="not found","not found",IF(G1166="","","ditto"))))</f>
        <v/>
      </c>
      <c r="H1167" s="775" t="str">
        <f>IF($A1167="","",IF(NOT($A1167=$A1166),IFERROR(IF(INDEX('40-15 SCALE LABEL INFO'!K$2:K$65,MATCH($A1167,'40-15 SCALE LABEL INFO'!$A$2:$A$65,0))="","",INDEX('40-15 SCALE LABEL INFO'!K$2:K$65,MATCH($A1167,'40-15 SCALE LABEL INFO'!$A$2:$A$65,0))),"not found"),IF(H1166="not found","not found",IF(H1166="","","ditto"))))</f>
        <v/>
      </c>
    </row>
    <row r="1168" spans="1:8" x14ac:dyDescent="0.25">
      <c r="A1168" s="770"/>
      <c r="B1168" s="770"/>
      <c r="C1168" s="770"/>
      <c r="D1168" s="770"/>
      <c r="E1168" s="778"/>
      <c r="F1168" s="781" t="str">
        <f>IF($A1168="","",IF(NOT($A1168=$A1167),IFERROR(IF(INDEX('40-15 SCALE LABEL INFO'!I$2:I$65,MATCH($A1168,'40-15 SCALE LABEL INFO'!$A$2:$A$65,0))="","",INDEX('40-15 SCALE LABEL INFO'!I$2:I$65,MATCH($A1168,'40-15 SCALE LABEL INFO'!$A$2:$A$65,0))),"not found"),IF(F1167="not found","not found",IF(F1167="","","ditto"))))</f>
        <v/>
      </c>
      <c r="G1168" s="782" t="str">
        <f>IF($A1168="","",IF(NOT($A1168=$A1167),IFERROR(IF(INDEX('40-15 SCALE LABEL INFO'!J$2:J$65,MATCH($A1168,'40-15 SCALE LABEL INFO'!$A$2:$A$65,0))="","",INDEX('40-15 SCALE LABEL INFO'!J$2:J$65,MATCH($A1168,'40-15 SCALE LABEL INFO'!$A$2:$A$65,0))),"not found"),IF(G1167="not found","not found",IF(G1167="","","ditto"))))</f>
        <v/>
      </c>
      <c r="H1168" s="775" t="str">
        <f>IF($A1168="","",IF(NOT($A1168=$A1167),IFERROR(IF(INDEX('40-15 SCALE LABEL INFO'!K$2:K$65,MATCH($A1168,'40-15 SCALE LABEL INFO'!$A$2:$A$65,0))="","",INDEX('40-15 SCALE LABEL INFO'!K$2:K$65,MATCH($A1168,'40-15 SCALE LABEL INFO'!$A$2:$A$65,0))),"not found"),IF(H1167="not found","not found",IF(H1167="","","ditto"))))</f>
        <v/>
      </c>
    </row>
    <row r="1169" spans="1:8" x14ac:dyDescent="0.25">
      <c r="A1169" s="770"/>
      <c r="B1169" s="770"/>
      <c r="C1169" s="770"/>
      <c r="D1169" s="770"/>
      <c r="E1169" s="778"/>
      <c r="F1169" s="781" t="str">
        <f>IF($A1169="","",IF(NOT($A1169=$A1168),IFERROR(IF(INDEX('40-15 SCALE LABEL INFO'!I$2:I$65,MATCH($A1169,'40-15 SCALE LABEL INFO'!$A$2:$A$65,0))="","",INDEX('40-15 SCALE LABEL INFO'!I$2:I$65,MATCH($A1169,'40-15 SCALE LABEL INFO'!$A$2:$A$65,0))),"not found"),IF(F1168="not found","not found",IF(F1168="","","ditto"))))</f>
        <v/>
      </c>
      <c r="G1169" s="782" t="str">
        <f>IF($A1169="","",IF(NOT($A1169=$A1168),IFERROR(IF(INDEX('40-15 SCALE LABEL INFO'!J$2:J$65,MATCH($A1169,'40-15 SCALE LABEL INFO'!$A$2:$A$65,0))="","",INDEX('40-15 SCALE LABEL INFO'!J$2:J$65,MATCH($A1169,'40-15 SCALE LABEL INFO'!$A$2:$A$65,0))),"not found"),IF(G1168="not found","not found",IF(G1168="","","ditto"))))</f>
        <v/>
      </c>
      <c r="H1169" s="775" t="str">
        <f>IF($A1169="","",IF(NOT($A1169=$A1168),IFERROR(IF(INDEX('40-15 SCALE LABEL INFO'!K$2:K$65,MATCH($A1169,'40-15 SCALE LABEL INFO'!$A$2:$A$65,0))="","",INDEX('40-15 SCALE LABEL INFO'!K$2:K$65,MATCH($A1169,'40-15 SCALE LABEL INFO'!$A$2:$A$65,0))),"not found"),IF(H1168="not found","not found",IF(H1168="","","ditto"))))</f>
        <v/>
      </c>
    </row>
    <row r="1170" spans="1:8" x14ac:dyDescent="0.25">
      <c r="A1170" s="770"/>
      <c r="B1170" s="770"/>
      <c r="C1170" s="770"/>
      <c r="D1170" s="770"/>
      <c r="E1170" s="778"/>
      <c r="F1170" s="781" t="str">
        <f>IF($A1170="","",IF(NOT($A1170=$A1169),IFERROR(IF(INDEX('40-15 SCALE LABEL INFO'!I$2:I$65,MATCH($A1170,'40-15 SCALE LABEL INFO'!$A$2:$A$65,0))="","",INDEX('40-15 SCALE LABEL INFO'!I$2:I$65,MATCH($A1170,'40-15 SCALE LABEL INFO'!$A$2:$A$65,0))),"not found"),IF(F1169="not found","not found",IF(F1169="","","ditto"))))</f>
        <v/>
      </c>
      <c r="G1170" s="782" t="str">
        <f>IF($A1170="","",IF(NOT($A1170=$A1169),IFERROR(IF(INDEX('40-15 SCALE LABEL INFO'!J$2:J$65,MATCH($A1170,'40-15 SCALE LABEL INFO'!$A$2:$A$65,0))="","",INDEX('40-15 SCALE LABEL INFO'!J$2:J$65,MATCH($A1170,'40-15 SCALE LABEL INFO'!$A$2:$A$65,0))),"not found"),IF(G1169="not found","not found",IF(G1169="","","ditto"))))</f>
        <v/>
      </c>
      <c r="H1170" s="775" t="str">
        <f>IF($A1170="","",IF(NOT($A1170=$A1169),IFERROR(IF(INDEX('40-15 SCALE LABEL INFO'!K$2:K$65,MATCH($A1170,'40-15 SCALE LABEL INFO'!$A$2:$A$65,0))="","",INDEX('40-15 SCALE LABEL INFO'!K$2:K$65,MATCH($A1170,'40-15 SCALE LABEL INFO'!$A$2:$A$65,0))),"not found"),IF(H1169="not found","not found",IF(H1169="","","ditto"))))</f>
        <v/>
      </c>
    </row>
    <row r="1171" spans="1:8" x14ac:dyDescent="0.25">
      <c r="A1171" s="770"/>
      <c r="B1171" s="770"/>
      <c r="C1171" s="770"/>
      <c r="D1171" s="770"/>
      <c r="E1171" s="778"/>
      <c r="F1171" s="781" t="str">
        <f>IF($A1171="","",IF(NOT($A1171=$A1170),IFERROR(IF(INDEX('40-15 SCALE LABEL INFO'!I$2:I$65,MATCH($A1171,'40-15 SCALE LABEL INFO'!$A$2:$A$65,0))="","",INDEX('40-15 SCALE LABEL INFO'!I$2:I$65,MATCH($A1171,'40-15 SCALE LABEL INFO'!$A$2:$A$65,0))),"not found"),IF(F1170="not found","not found",IF(F1170="","","ditto"))))</f>
        <v/>
      </c>
      <c r="G1171" s="782" t="str">
        <f>IF($A1171="","",IF(NOT($A1171=$A1170),IFERROR(IF(INDEX('40-15 SCALE LABEL INFO'!J$2:J$65,MATCH($A1171,'40-15 SCALE LABEL INFO'!$A$2:$A$65,0))="","",INDEX('40-15 SCALE LABEL INFO'!J$2:J$65,MATCH($A1171,'40-15 SCALE LABEL INFO'!$A$2:$A$65,0))),"not found"),IF(G1170="not found","not found",IF(G1170="","","ditto"))))</f>
        <v/>
      </c>
      <c r="H1171" s="775" t="str">
        <f>IF($A1171="","",IF(NOT($A1171=$A1170),IFERROR(IF(INDEX('40-15 SCALE LABEL INFO'!K$2:K$65,MATCH($A1171,'40-15 SCALE LABEL INFO'!$A$2:$A$65,0))="","",INDEX('40-15 SCALE LABEL INFO'!K$2:K$65,MATCH($A1171,'40-15 SCALE LABEL INFO'!$A$2:$A$65,0))),"not found"),IF(H1170="not found","not found",IF(H1170="","","ditto"))))</f>
        <v/>
      </c>
    </row>
    <row r="1172" spans="1:8" x14ac:dyDescent="0.25">
      <c r="A1172" s="770"/>
      <c r="B1172" s="770"/>
      <c r="C1172" s="770"/>
      <c r="D1172" s="770"/>
      <c r="E1172" s="778"/>
      <c r="F1172" s="781" t="str">
        <f>IF($A1172="","",IF(NOT($A1172=$A1171),IFERROR(IF(INDEX('40-15 SCALE LABEL INFO'!I$2:I$65,MATCH($A1172,'40-15 SCALE LABEL INFO'!$A$2:$A$65,0))="","",INDEX('40-15 SCALE LABEL INFO'!I$2:I$65,MATCH($A1172,'40-15 SCALE LABEL INFO'!$A$2:$A$65,0))),"not found"),IF(F1171="not found","not found",IF(F1171="","","ditto"))))</f>
        <v/>
      </c>
      <c r="G1172" s="782" t="str">
        <f>IF($A1172="","",IF(NOT($A1172=$A1171),IFERROR(IF(INDEX('40-15 SCALE LABEL INFO'!J$2:J$65,MATCH($A1172,'40-15 SCALE LABEL INFO'!$A$2:$A$65,0))="","",INDEX('40-15 SCALE LABEL INFO'!J$2:J$65,MATCH($A1172,'40-15 SCALE LABEL INFO'!$A$2:$A$65,0))),"not found"),IF(G1171="not found","not found",IF(G1171="","","ditto"))))</f>
        <v/>
      </c>
      <c r="H1172" s="775" t="str">
        <f>IF($A1172="","",IF(NOT($A1172=$A1171),IFERROR(IF(INDEX('40-15 SCALE LABEL INFO'!K$2:K$65,MATCH($A1172,'40-15 SCALE LABEL INFO'!$A$2:$A$65,0))="","",INDEX('40-15 SCALE LABEL INFO'!K$2:K$65,MATCH($A1172,'40-15 SCALE LABEL INFO'!$A$2:$A$65,0))),"not found"),IF(H1171="not found","not found",IF(H1171="","","ditto"))))</f>
        <v/>
      </c>
    </row>
    <row r="1173" spans="1:8" x14ac:dyDescent="0.25">
      <c r="A1173" s="770"/>
      <c r="B1173" s="770"/>
      <c r="C1173" s="770"/>
      <c r="D1173" s="770"/>
      <c r="E1173" s="778"/>
      <c r="F1173" s="781" t="str">
        <f>IF($A1173="","",IF(NOT($A1173=$A1172),IFERROR(IF(INDEX('40-15 SCALE LABEL INFO'!I$2:I$65,MATCH($A1173,'40-15 SCALE LABEL INFO'!$A$2:$A$65,0))="","",INDEX('40-15 SCALE LABEL INFO'!I$2:I$65,MATCH($A1173,'40-15 SCALE LABEL INFO'!$A$2:$A$65,0))),"not found"),IF(F1172="not found","not found",IF(F1172="","","ditto"))))</f>
        <v/>
      </c>
      <c r="G1173" s="782" t="str">
        <f>IF($A1173="","",IF(NOT($A1173=$A1172),IFERROR(IF(INDEX('40-15 SCALE LABEL INFO'!J$2:J$65,MATCH($A1173,'40-15 SCALE LABEL INFO'!$A$2:$A$65,0))="","",INDEX('40-15 SCALE LABEL INFO'!J$2:J$65,MATCH($A1173,'40-15 SCALE LABEL INFO'!$A$2:$A$65,0))),"not found"),IF(G1172="not found","not found",IF(G1172="","","ditto"))))</f>
        <v/>
      </c>
      <c r="H1173" s="775" t="str">
        <f>IF($A1173="","",IF(NOT($A1173=$A1172),IFERROR(IF(INDEX('40-15 SCALE LABEL INFO'!K$2:K$65,MATCH($A1173,'40-15 SCALE LABEL INFO'!$A$2:$A$65,0))="","",INDEX('40-15 SCALE LABEL INFO'!K$2:K$65,MATCH($A1173,'40-15 SCALE LABEL INFO'!$A$2:$A$65,0))),"not found"),IF(H1172="not found","not found",IF(H1172="","","ditto"))))</f>
        <v/>
      </c>
    </row>
    <row r="1174" spans="1:8" x14ac:dyDescent="0.25">
      <c r="A1174" s="770"/>
      <c r="B1174" s="770"/>
      <c r="C1174" s="770"/>
      <c r="D1174" s="770"/>
      <c r="E1174" s="778"/>
      <c r="F1174" s="781" t="str">
        <f>IF($A1174="","",IF(NOT($A1174=$A1173),IFERROR(IF(INDEX('40-15 SCALE LABEL INFO'!I$2:I$65,MATCH($A1174,'40-15 SCALE LABEL INFO'!$A$2:$A$65,0))="","",INDEX('40-15 SCALE LABEL INFO'!I$2:I$65,MATCH($A1174,'40-15 SCALE LABEL INFO'!$A$2:$A$65,0))),"not found"),IF(F1173="not found","not found",IF(F1173="","","ditto"))))</f>
        <v/>
      </c>
      <c r="G1174" s="782" t="str">
        <f>IF($A1174="","",IF(NOT($A1174=$A1173),IFERROR(IF(INDEX('40-15 SCALE LABEL INFO'!J$2:J$65,MATCH($A1174,'40-15 SCALE LABEL INFO'!$A$2:$A$65,0))="","",INDEX('40-15 SCALE LABEL INFO'!J$2:J$65,MATCH($A1174,'40-15 SCALE LABEL INFO'!$A$2:$A$65,0))),"not found"),IF(G1173="not found","not found",IF(G1173="","","ditto"))))</f>
        <v/>
      </c>
      <c r="H1174" s="775" t="str">
        <f>IF($A1174="","",IF(NOT($A1174=$A1173),IFERROR(IF(INDEX('40-15 SCALE LABEL INFO'!K$2:K$65,MATCH($A1174,'40-15 SCALE LABEL INFO'!$A$2:$A$65,0))="","",INDEX('40-15 SCALE LABEL INFO'!K$2:K$65,MATCH($A1174,'40-15 SCALE LABEL INFO'!$A$2:$A$65,0))),"not found"),IF(H1173="not found","not found",IF(H1173="","","ditto"))))</f>
        <v/>
      </c>
    </row>
    <row r="1175" spans="1:8" x14ac:dyDescent="0.25">
      <c r="A1175" s="770"/>
      <c r="B1175" s="770"/>
      <c r="C1175" s="770"/>
      <c r="D1175" s="770"/>
      <c r="E1175" s="778"/>
      <c r="F1175" s="781" t="str">
        <f>IF($A1175="","",IF(NOT($A1175=$A1174),IFERROR(IF(INDEX('40-15 SCALE LABEL INFO'!I$2:I$65,MATCH($A1175,'40-15 SCALE LABEL INFO'!$A$2:$A$65,0))="","",INDEX('40-15 SCALE LABEL INFO'!I$2:I$65,MATCH($A1175,'40-15 SCALE LABEL INFO'!$A$2:$A$65,0))),"not found"),IF(F1174="not found","not found",IF(F1174="","","ditto"))))</f>
        <v/>
      </c>
      <c r="G1175" s="782" t="str">
        <f>IF($A1175="","",IF(NOT($A1175=$A1174),IFERROR(IF(INDEX('40-15 SCALE LABEL INFO'!J$2:J$65,MATCH($A1175,'40-15 SCALE LABEL INFO'!$A$2:$A$65,0))="","",INDEX('40-15 SCALE LABEL INFO'!J$2:J$65,MATCH($A1175,'40-15 SCALE LABEL INFO'!$A$2:$A$65,0))),"not found"),IF(G1174="not found","not found",IF(G1174="","","ditto"))))</f>
        <v/>
      </c>
      <c r="H1175" s="775" t="str">
        <f>IF($A1175="","",IF(NOT($A1175=$A1174),IFERROR(IF(INDEX('40-15 SCALE LABEL INFO'!K$2:K$65,MATCH($A1175,'40-15 SCALE LABEL INFO'!$A$2:$A$65,0))="","",INDEX('40-15 SCALE LABEL INFO'!K$2:K$65,MATCH($A1175,'40-15 SCALE LABEL INFO'!$A$2:$A$65,0))),"not found"),IF(H1174="not found","not found",IF(H1174="","","ditto"))))</f>
        <v/>
      </c>
    </row>
    <row r="1176" spans="1:8" x14ac:dyDescent="0.25">
      <c r="A1176" s="770"/>
      <c r="B1176" s="770"/>
      <c r="C1176" s="770"/>
      <c r="D1176" s="770"/>
      <c r="E1176" s="778"/>
      <c r="F1176" s="781" t="str">
        <f>IF($A1176="","",IF(NOT($A1176=$A1175),IFERROR(IF(INDEX('40-15 SCALE LABEL INFO'!I$2:I$65,MATCH($A1176,'40-15 SCALE LABEL INFO'!$A$2:$A$65,0))="","",INDEX('40-15 SCALE LABEL INFO'!I$2:I$65,MATCH($A1176,'40-15 SCALE LABEL INFO'!$A$2:$A$65,0))),"not found"),IF(F1175="not found","not found",IF(F1175="","","ditto"))))</f>
        <v/>
      </c>
      <c r="G1176" s="782" t="str">
        <f>IF($A1176="","",IF(NOT($A1176=$A1175),IFERROR(IF(INDEX('40-15 SCALE LABEL INFO'!J$2:J$65,MATCH($A1176,'40-15 SCALE LABEL INFO'!$A$2:$A$65,0))="","",INDEX('40-15 SCALE LABEL INFO'!J$2:J$65,MATCH($A1176,'40-15 SCALE LABEL INFO'!$A$2:$A$65,0))),"not found"),IF(G1175="not found","not found",IF(G1175="","","ditto"))))</f>
        <v/>
      </c>
      <c r="H1176" s="775" t="str">
        <f>IF($A1176="","",IF(NOT($A1176=$A1175),IFERROR(IF(INDEX('40-15 SCALE LABEL INFO'!K$2:K$65,MATCH($A1176,'40-15 SCALE LABEL INFO'!$A$2:$A$65,0))="","",INDEX('40-15 SCALE LABEL INFO'!K$2:K$65,MATCH($A1176,'40-15 SCALE LABEL INFO'!$A$2:$A$65,0))),"not found"),IF(H1175="not found","not found",IF(H1175="","","ditto"))))</f>
        <v/>
      </c>
    </row>
    <row r="1177" spans="1:8" x14ac:dyDescent="0.25">
      <c r="A1177" s="770"/>
      <c r="B1177" s="770"/>
      <c r="C1177" s="770"/>
      <c r="D1177" s="770"/>
      <c r="E1177" s="778"/>
      <c r="F1177" s="781" t="str">
        <f>IF($A1177="","",IF(NOT($A1177=$A1176),IFERROR(IF(INDEX('40-15 SCALE LABEL INFO'!I$2:I$65,MATCH($A1177,'40-15 SCALE LABEL INFO'!$A$2:$A$65,0))="","",INDEX('40-15 SCALE LABEL INFO'!I$2:I$65,MATCH($A1177,'40-15 SCALE LABEL INFO'!$A$2:$A$65,0))),"not found"),IF(F1176="not found","not found",IF(F1176="","","ditto"))))</f>
        <v/>
      </c>
      <c r="G1177" s="782" t="str">
        <f>IF($A1177="","",IF(NOT($A1177=$A1176),IFERROR(IF(INDEX('40-15 SCALE LABEL INFO'!J$2:J$65,MATCH($A1177,'40-15 SCALE LABEL INFO'!$A$2:$A$65,0))="","",INDEX('40-15 SCALE LABEL INFO'!J$2:J$65,MATCH($A1177,'40-15 SCALE LABEL INFO'!$A$2:$A$65,0))),"not found"),IF(G1176="not found","not found",IF(G1176="","","ditto"))))</f>
        <v/>
      </c>
      <c r="H1177" s="775" t="str">
        <f>IF($A1177="","",IF(NOT($A1177=$A1176),IFERROR(IF(INDEX('40-15 SCALE LABEL INFO'!K$2:K$65,MATCH($A1177,'40-15 SCALE LABEL INFO'!$A$2:$A$65,0))="","",INDEX('40-15 SCALE LABEL INFO'!K$2:K$65,MATCH($A1177,'40-15 SCALE LABEL INFO'!$A$2:$A$65,0))),"not found"),IF(H1176="not found","not found",IF(H1176="","","ditto"))))</f>
        <v/>
      </c>
    </row>
    <row r="1178" spans="1:8" x14ac:dyDescent="0.25">
      <c r="A1178" s="770"/>
      <c r="B1178" s="770"/>
      <c r="C1178" s="770"/>
      <c r="D1178" s="770"/>
      <c r="E1178" s="778"/>
      <c r="F1178" s="781" t="str">
        <f>IF($A1178="","",IF(NOT($A1178=$A1177),IFERROR(IF(INDEX('40-15 SCALE LABEL INFO'!I$2:I$65,MATCH($A1178,'40-15 SCALE LABEL INFO'!$A$2:$A$65,0))="","",INDEX('40-15 SCALE LABEL INFO'!I$2:I$65,MATCH($A1178,'40-15 SCALE LABEL INFO'!$A$2:$A$65,0))),"not found"),IF(F1177="not found","not found",IF(F1177="","","ditto"))))</f>
        <v/>
      </c>
      <c r="G1178" s="782" t="str">
        <f>IF($A1178="","",IF(NOT($A1178=$A1177),IFERROR(IF(INDEX('40-15 SCALE LABEL INFO'!J$2:J$65,MATCH($A1178,'40-15 SCALE LABEL INFO'!$A$2:$A$65,0))="","",INDEX('40-15 SCALE LABEL INFO'!J$2:J$65,MATCH($A1178,'40-15 SCALE LABEL INFO'!$A$2:$A$65,0))),"not found"),IF(G1177="not found","not found",IF(G1177="","","ditto"))))</f>
        <v/>
      </c>
      <c r="H1178" s="775" t="str">
        <f>IF($A1178="","",IF(NOT($A1178=$A1177),IFERROR(IF(INDEX('40-15 SCALE LABEL INFO'!K$2:K$65,MATCH($A1178,'40-15 SCALE LABEL INFO'!$A$2:$A$65,0))="","",INDEX('40-15 SCALE LABEL INFO'!K$2:K$65,MATCH($A1178,'40-15 SCALE LABEL INFO'!$A$2:$A$65,0))),"not found"),IF(H1177="not found","not found",IF(H1177="","","ditto"))))</f>
        <v/>
      </c>
    </row>
    <row r="1179" spans="1:8" x14ac:dyDescent="0.25">
      <c r="A1179" s="770"/>
      <c r="B1179" s="770"/>
      <c r="C1179" s="770"/>
      <c r="D1179" s="770"/>
      <c r="E1179" s="778"/>
      <c r="F1179" s="781" t="str">
        <f>IF($A1179="","",IF(NOT($A1179=$A1178),IFERROR(IF(INDEX('40-15 SCALE LABEL INFO'!I$2:I$65,MATCH($A1179,'40-15 SCALE LABEL INFO'!$A$2:$A$65,0))="","",INDEX('40-15 SCALE LABEL INFO'!I$2:I$65,MATCH($A1179,'40-15 SCALE LABEL INFO'!$A$2:$A$65,0))),"not found"),IF(F1178="not found","not found",IF(F1178="","","ditto"))))</f>
        <v/>
      </c>
      <c r="G1179" s="782" t="str">
        <f>IF($A1179="","",IF(NOT($A1179=$A1178),IFERROR(IF(INDEX('40-15 SCALE LABEL INFO'!J$2:J$65,MATCH($A1179,'40-15 SCALE LABEL INFO'!$A$2:$A$65,0))="","",INDEX('40-15 SCALE LABEL INFO'!J$2:J$65,MATCH($A1179,'40-15 SCALE LABEL INFO'!$A$2:$A$65,0))),"not found"),IF(G1178="not found","not found",IF(G1178="","","ditto"))))</f>
        <v/>
      </c>
      <c r="H1179" s="775" t="str">
        <f>IF($A1179="","",IF(NOT($A1179=$A1178),IFERROR(IF(INDEX('40-15 SCALE LABEL INFO'!K$2:K$65,MATCH($A1179,'40-15 SCALE LABEL INFO'!$A$2:$A$65,0))="","",INDEX('40-15 SCALE LABEL INFO'!K$2:K$65,MATCH($A1179,'40-15 SCALE LABEL INFO'!$A$2:$A$65,0))),"not found"),IF(H1178="not found","not found",IF(H1178="","","ditto"))))</f>
        <v/>
      </c>
    </row>
    <row r="1180" spans="1:8" x14ac:dyDescent="0.25">
      <c r="A1180" s="770"/>
      <c r="B1180" s="770"/>
      <c r="C1180" s="770"/>
      <c r="D1180" s="770"/>
      <c r="E1180" s="778"/>
      <c r="F1180" s="781" t="str">
        <f>IF($A1180="","",IF(NOT($A1180=$A1179),IFERROR(IF(INDEX('40-15 SCALE LABEL INFO'!I$2:I$65,MATCH($A1180,'40-15 SCALE LABEL INFO'!$A$2:$A$65,0))="","",INDEX('40-15 SCALE LABEL INFO'!I$2:I$65,MATCH($A1180,'40-15 SCALE LABEL INFO'!$A$2:$A$65,0))),"not found"),IF(F1179="not found","not found",IF(F1179="","","ditto"))))</f>
        <v/>
      </c>
      <c r="G1180" s="782" t="str">
        <f>IF($A1180="","",IF(NOT($A1180=$A1179),IFERROR(IF(INDEX('40-15 SCALE LABEL INFO'!J$2:J$65,MATCH($A1180,'40-15 SCALE LABEL INFO'!$A$2:$A$65,0))="","",INDEX('40-15 SCALE LABEL INFO'!J$2:J$65,MATCH($A1180,'40-15 SCALE LABEL INFO'!$A$2:$A$65,0))),"not found"),IF(G1179="not found","not found",IF(G1179="","","ditto"))))</f>
        <v/>
      </c>
      <c r="H1180" s="775" t="str">
        <f>IF($A1180="","",IF(NOT($A1180=$A1179),IFERROR(IF(INDEX('40-15 SCALE LABEL INFO'!K$2:K$65,MATCH($A1180,'40-15 SCALE LABEL INFO'!$A$2:$A$65,0))="","",INDEX('40-15 SCALE LABEL INFO'!K$2:K$65,MATCH($A1180,'40-15 SCALE LABEL INFO'!$A$2:$A$65,0))),"not found"),IF(H1179="not found","not found",IF(H1179="","","ditto"))))</f>
        <v/>
      </c>
    </row>
    <row r="1181" spans="1:8" x14ac:dyDescent="0.25">
      <c r="A1181" s="770"/>
      <c r="B1181" s="770"/>
      <c r="C1181" s="770"/>
      <c r="D1181" s="770"/>
      <c r="E1181" s="778"/>
      <c r="F1181" s="781" t="str">
        <f>IF($A1181="","",IF(NOT($A1181=$A1180),IFERROR(IF(INDEX('40-15 SCALE LABEL INFO'!I$2:I$65,MATCH($A1181,'40-15 SCALE LABEL INFO'!$A$2:$A$65,0))="","",INDEX('40-15 SCALE LABEL INFO'!I$2:I$65,MATCH($A1181,'40-15 SCALE LABEL INFO'!$A$2:$A$65,0))),"not found"),IF(F1180="not found","not found",IF(F1180="","","ditto"))))</f>
        <v/>
      </c>
      <c r="G1181" s="782" t="str">
        <f>IF($A1181="","",IF(NOT($A1181=$A1180),IFERROR(IF(INDEX('40-15 SCALE LABEL INFO'!J$2:J$65,MATCH($A1181,'40-15 SCALE LABEL INFO'!$A$2:$A$65,0))="","",INDEX('40-15 SCALE LABEL INFO'!J$2:J$65,MATCH($A1181,'40-15 SCALE LABEL INFO'!$A$2:$A$65,0))),"not found"),IF(G1180="not found","not found",IF(G1180="","","ditto"))))</f>
        <v/>
      </c>
      <c r="H1181" s="775" t="str">
        <f>IF($A1181="","",IF(NOT($A1181=$A1180),IFERROR(IF(INDEX('40-15 SCALE LABEL INFO'!K$2:K$65,MATCH($A1181,'40-15 SCALE LABEL INFO'!$A$2:$A$65,0))="","",INDEX('40-15 SCALE LABEL INFO'!K$2:K$65,MATCH($A1181,'40-15 SCALE LABEL INFO'!$A$2:$A$65,0))),"not found"),IF(H1180="not found","not found",IF(H1180="","","ditto"))))</f>
        <v/>
      </c>
    </row>
    <row r="1182" spans="1:8" x14ac:dyDescent="0.25">
      <c r="A1182" s="770"/>
      <c r="B1182" s="770"/>
      <c r="C1182" s="770"/>
      <c r="D1182" s="770"/>
      <c r="E1182" s="778"/>
      <c r="F1182" s="781" t="str">
        <f>IF($A1182="","",IF(NOT($A1182=$A1181),IFERROR(IF(INDEX('40-15 SCALE LABEL INFO'!I$2:I$65,MATCH($A1182,'40-15 SCALE LABEL INFO'!$A$2:$A$65,0))="","",INDEX('40-15 SCALE LABEL INFO'!I$2:I$65,MATCH($A1182,'40-15 SCALE LABEL INFO'!$A$2:$A$65,0))),"not found"),IF(F1181="not found","not found",IF(F1181="","","ditto"))))</f>
        <v/>
      </c>
      <c r="G1182" s="782" t="str">
        <f>IF($A1182="","",IF(NOT($A1182=$A1181),IFERROR(IF(INDEX('40-15 SCALE LABEL INFO'!J$2:J$65,MATCH($A1182,'40-15 SCALE LABEL INFO'!$A$2:$A$65,0))="","",INDEX('40-15 SCALE LABEL INFO'!J$2:J$65,MATCH($A1182,'40-15 SCALE LABEL INFO'!$A$2:$A$65,0))),"not found"),IF(G1181="not found","not found",IF(G1181="","","ditto"))))</f>
        <v/>
      </c>
      <c r="H1182" s="775" t="str">
        <f>IF($A1182="","",IF(NOT($A1182=$A1181),IFERROR(IF(INDEX('40-15 SCALE LABEL INFO'!K$2:K$65,MATCH($A1182,'40-15 SCALE LABEL INFO'!$A$2:$A$65,0))="","",INDEX('40-15 SCALE LABEL INFO'!K$2:K$65,MATCH($A1182,'40-15 SCALE LABEL INFO'!$A$2:$A$65,0))),"not found"),IF(H1181="not found","not found",IF(H1181="","","ditto"))))</f>
        <v/>
      </c>
    </row>
    <row r="1183" spans="1:8" x14ac:dyDescent="0.25">
      <c r="A1183" s="770"/>
      <c r="B1183" s="770"/>
      <c r="C1183" s="770"/>
      <c r="D1183" s="770"/>
      <c r="E1183" s="778"/>
      <c r="F1183" s="781" t="str">
        <f>IF($A1183="","",IF(NOT($A1183=$A1182),IFERROR(IF(INDEX('40-15 SCALE LABEL INFO'!I$2:I$65,MATCH($A1183,'40-15 SCALE LABEL INFO'!$A$2:$A$65,0))="","",INDEX('40-15 SCALE LABEL INFO'!I$2:I$65,MATCH($A1183,'40-15 SCALE LABEL INFO'!$A$2:$A$65,0))),"not found"),IF(F1182="not found","not found",IF(F1182="","","ditto"))))</f>
        <v/>
      </c>
      <c r="G1183" s="782" t="str">
        <f>IF($A1183="","",IF(NOT($A1183=$A1182),IFERROR(IF(INDEX('40-15 SCALE LABEL INFO'!J$2:J$65,MATCH($A1183,'40-15 SCALE LABEL INFO'!$A$2:$A$65,0))="","",INDEX('40-15 SCALE LABEL INFO'!J$2:J$65,MATCH($A1183,'40-15 SCALE LABEL INFO'!$A$2:$A$65,0))),"not found"),IF(G1182="not found","not found",IF(G1182="","","ditto"))))</f>
        <v/>
      </c>
      <c r="H1183" s="775" t="str">
        <f>IF($A1183="","",IF(NOT($A1183=$A1182),IFERROR(IF(INDEX('40-15 SCALE LABEL INFO'!K$2:K$65,MATCH($A1183,'40-15 SCALE LABEL INFO'!$A$2:$A$65,0))="","",INDEX('40-15 SCALE LABEL INFO'!K$2:K$65,MATCH($A1183,'40-15 SCALE LABEL INFO'!$A$2:$A$65,0))),"not found"),IF(H1182="not found","not found",IF(H1182="","","ditto"))))</f>
        <v/>
      </c>
    </row>
    <row r="1184" spans="1:8" x14ac:dyDescent="0.25">
      <c r="A1184" s="770"/>
      <c r="B1184" s="770"/>
      <c r="C1184" s="770"/>
      <c r="D1184" s="770"/>
      <c r="E1184" s="778"/>
      <c r="F1184" s="781" t="str">
        <f>IF($A1184="","",IF(NOT($A1184=$A1183),IFERROR(IF(INDEX('40-15 SCALE LABEL INFO'!I$2:I$65,MATCH($A1184,'40-15 SCALE LABEL INFO'!$A$2:$A$65,0))="","",INDEX('40-15 SCALE LABEL INFO'!I$2:I$65,MATCH($A1184,'40-15 SCALE LABEL INFO'!$A$2:$A$65,0))),"not found"),IF(F1183="not found","not found",IF(F1183="","","ditto"))))</f>
        <v/>
      </c>
      <c r="G1184" s="782" t="str">
        <f>IF($A1184="","",IF(NOT($A1184=$A1183),IFERROR(IF(INDEX('40-15 SCALE LABEL INFO'!J$2:J$65,MATCH($A1184,'40-15 SCALE LABEL INFO'!$A$2:$A$65,0))="","",INDEX('40-15 SCALE LABEL INFO'!J$2:J$65,MATCH($A1184,'40-15 SCALE LABEL INFO'!$A$2:$A$65,0))),"not found"),IF(G1183="not found","not found",IF(G1183="","","ditto"))))</f>
        <v/>
      </c>
      <c r="H1184" s="775" t="str">
        <f>IF($A1184="","",IF(NOT($A1184=$A1183),IFERROR(IF(INDEX('40-15 SCALE LABEL INFO'!K$2:K$65,MATCH($A1184,'40-15 SCALE LABEL INFO'!$A$2:$A$65,0))="","",INDEX('40-15 SCALE LABEL INFO'!K$2:K$65,MATCH($A1184,'40-15 SCALE LABEL INFO'!$A$2:$A$65,0))),"not found"),IF(H1183="not found","not found",IF(H1183="","","ditto"))))</f>
        <v/>
      </c>
    </row>
    <row r="1185" spans="1:8" x14ac:dyDescent="0.25">
      <c r="A1185" s="770"/>
      <c r="B1185" s="770"/>
      <c r="C1185" s="770"/>
      <c r="D1185" s="770"/>
      <c r="E1185" s="778"/>
      <c r="F1185" s="781" t="str">
        <f>IF($A1185="","",IF(NOT($A1185=$A1184),IFERROR(IF(INDEX('40-15 SCALE LABEL INFO'!I$2:I$65,MATCH($A1185,'40-15 SCALE LABEL INFO'!$A$2:$A$65,0))="","",INDEX('40-15 SCALE LABEL INFO'!I$2:I$65,MATCH($A1185,'40-15 SCALE LABEL INFO'!$A$2:$A$65,0))),"not found"),IF(F1184="not found","not found",IF(F1184="","","ditto"))))</f>
        <v/>
      </c>
      <c r="G1185" s="782" t="str">
        <f>IF($A1185="","",IF(NOT($A1185=$A1184),IFERROR(IF(INDEX('40-15 SCALE LABEL INFO'!J$2:J$65,MATCH($A1185,'40-15 SCALE LABEL INFO'!$A$2:$A$65,0))="","",INDEX('40-15 SCALE LABEL INFO'!J$2:J$65,MATCH($A1185,'40-15 SCALE LABEL INFO'!$A$2:$A$65,0))),"not found"),IF(G1184="not found","not found",IF(G1184="","","ditto"))))</f>
        <v/>
      </c>
      <c r="H1185" s="775" t="str">
        <f>IF($A1185="","",IF(NOT($A1185=$A1184),IFERROR(IF(INDEX('40-15 SCALE LABEL INFO'!K$2:K$65,MATCH($A1185,'40-15 SCALE LABEL INFO'!$A$2:$A$65,0))="","",INDEX('40-15 SCALE LABEL INFO'!K$2:K$65,MATCH($A1185,'40-15 SCALE LABEL INFO'!$A$2:$A$65,0))),"not found"),IF(H1184="not found","not found",IF(H1184="","","ditto"))))</f>
        <v/>
      </c>
    </row>
    <row r="1186" spans="1:8" x14ac:dyDescent="0.25">
      <c r="A1186" s="770"/>
      <c r="B1186" s="770"/>
      <c r="C1186" s="770"/>
      <c r="D1186" s="770"/>
      <c r="E1186" s="778"/>
      <c r="F1186" s="781" t="str">
        <f>IF($A1186="","",IF(NOT($A1186=$A1185),IFERROR(IF(INDEX('40-15 SCALE LABEL INFO'!I$2:I$65,MATCH($A1186,'40-15 SCALE LABEL INFO'!$A$2:$A$65,0))="","",INDEX('40-15 SCALE LABEL INFO'!I$2:I$65,MATCH($A1186,'40-15 SCALE LABEL INFO'!$A$2:$A$65,0))),"not found"),IF(F1185="not found","not found",IF(F1185="","","ditto"))))</f>
        <v/>
      </c>
      <c r="G1186" s="782" t="str">
        <f>IF($A1186="","",IF(NOT($A1186=$A1185),IFERROR(IF(INDEX('40-15 SCALE LABEL INFO'!J$2:J$65,MATCH($A1186,'40-15 SCALE LABEL INFO'!$A$2:$A$65,0))="","",INDEX('40-15 SCALE LABEL INFO'!J$2:J$65,MATCH($A1186,'40-15 SCALE LABEL INFO'!$A$2:$A$65,0))),"not found"),IF(G1185="not found","not found",IF(G1185="","","ditto"))))</f>
        <v/>
      </c>
      <c r="H1186" s="775" t="str">
        <f>IF($A1186="","",IF(NOT($A1186=$A1185),IFERROR(IF(INDEX('40-15 SCALE LABEL INFO'!K$2:K$65,MATCH($A1186,'40-15 SCALE LABEL INFO'!$A$2:$A$65,0))="","",INDEX('40-15 SCALE LABEL INFO'!K$2:K$65,MATCH($A1186,'40-15 SCALE LABEL INFO'!$A$2:$A$65,0))),"not found"),IF(H1185="not found","not found",IF(H1185="","","ditto"))))</f>
        <v/>
      </c>
    </row>
    <row r="1187" spans="1:8" x14ac:dyDescent="0.25">
      <c r="A1187" s="770"/>
      <c r="B1187" s="770"/>
      <c r="C1187" s="770"/>
      <c r="D1187" s="770"/>
      <c r="E1187" s="778"/>
      <c r="F1187" s="781" t="str">
        <f>IF($A1187="","",IF(NOT($A1187=$A1186),IFERROR(IF(INDEX('40-15 SCALE LABEL INFO'!I$2:I$65,MATCH($A1187,'40-15 SCALE LABEL INFO'!$A$2:$A$65,0))="","",INDEX('40-15 SCALE LABEL INFO'!I$2:I$65,MATCH($A1187,'40-15 SCALE LABEL INFO'!$A$2:$A$65,0))),"not found"),IF(F1186="not found","not found",IF(F1186="","","ditto"))))</f>
        <v/>
      </c>
      <c r="G1187" s="782" t="str">
        <f>IF($A1187="","",IF(NOT($A1187=$A1186),IFERROR(IF(INDEX('40-15 SCALE LABEL INFO'!J$2:J$65,MATCH($A1187,'40-15 SCALE LABEL INFO'!$A$2:$A$65,0))="","",INDEX('40-15 SCALE LABEL INFO'!J$2:J$65,MATCH($A1187,'40-15 SCALE LABEL INFO'!$A$2:$A$65,0))),"not found"),IF(G1186="not found","not found",IF(G1186="","","ditto"))))</f>
        <v/>
      </c>
      <c r="H1187" s="775" t="str">
        <f>IF($A1187="","",IF(NOT($A1187=$A1186),IFERROR(IF(INDEX('40-15 SCALE LABEL INFO'!K$2:K$65,MATCH($A1187,'40-15 SCALE LABEL INFO'!$A$2:$A$65,0))="","",INDEX('40-15 SCALE LABEL INFO'!K$2:K$65,MATCH($A1187,'40-15 SCALE LABEL INFO'!$A$2:$A$65,0))),"not found"),IF(H1186="not found","not found",IF(H1186="","","ditto"))))</f>
        <v/>
      </c>
    </row>
    <row r="1188" spans="1:8" x14ac:dyDescent="0.25">
      <c r="A1188" s="770"/>
      <c r="B1188" s="770"/>
      <c r="C1188" s="770"/>
      <c r="D1188" s="770"/>
      <c r="E1188" s="778"/>
      <c r="F1188" s="781" t="str">
        <f>IF($A1188="","",IF(NOT($A1188=$A1187),IFERROR(IF(INDEX('40-15 SCALE LABEL INFO'!I$2:I$65,MATCH($A1188,'40-15 SCALE LABEL INFO'!$A$2:$A$65,0))="","",INDEX('40-15 SCALE LABEL INFO'!I$2:I$65,MATCH($A1188,'40-15 SCALE LABEL INFO'!$A$2:$A$65,0))),"not found"),IF(F1187="not found","not found",IF(F1187="","","ditto"))))</f>
        <v/>
      </c>
      <c r="G1188" s="782" t="str">
        <f>IF($A1188="","",IF(NOT($A1188=$A1187),IFERROR(IF(INDEX('40-15 SCALE LABEL INFO'!J$2:J$65,MATCH($A1188,'40-15 SCALE LABEL INFO'!$A$2:$A$65,0))="","",INDEX('40-15 SCALE LABEL INFO'!J$2:J$65,MATCH($A1188,'40-15 SCALE LABEL INFO'!$A$2:$A$65,0))),"not found"),IF(G1187="not found","not found",IF(G1187="","","ditto"))))</f>
        <v/>
      </c>
      <c r="H1188" s="775" t="str">
        <f>IF($A1188="","",IF(NOT($A1188=$A1187),IFERROR(IF(INDEX('40-15 SCALE LABEL INFO'!K$2:K$65,MATCH($A1188,'40-15 SCALE LABEL INFO'!$A$2:$A$65,0))="","",INDEX('40-15 SCALE LABEL INFO'!K$2:K$65,MATCH($A1188,'40-15 SCALE LABEL INFO'!$A$2:$A$65,0))),"not found"),IF(H1187="not found","not found",IF(H1187="","","ditto"))))</f>
        <v/>
      </c>
    </row>
    <row r="1189" spans="1:8" x14ac:dyDescent="0.25">
      <c r="A1189" s="770"/>
      <c r="B1189" s="770"/>
      <c r="C1189" s="770"/>
      <c r="D1189" s="770"/>
      <c r="E1189" s="778"/>
      <c r="F1189" s="781" t="str">
        <f>IF($A1189="","",IF(NOT($A1189=$A1188),IFERROR(IF(INDEX('40-15 SCALE LABEL INFO'!I$2:I$65,MATCH($A1189,'40-15 SCALE LABEL INFO'!$A$2:$A$65,0))="","",INDEX('40-15 SCALE LABEL INFO'!I$2:I$65,MATCH($A1189,'40-15 SCALE LABEL INFO'!$A$2:$A$65,0))),"not found"),IF(F1188="not found","not found",IF(F1188="","","ditto"))))</f>
        <v/>
      </c>
      <c r="G1189" s="782" t="str">
        <f>IF($A1189="","",IF(NOT($A1189=$A1188),IFERROR(IF(INDEX('40-15 SCALE LABEL INFO'!J$2:J$65,MATCH($A1189,'40-15 SCALE LABEL INFO'!$A$2:$A$65,0))="","",INDEX('40-15 SCALE LABEL INFO'!J$2:J$65,MATCH($A1189,'40-15 SCALE LABEL INFO'!$A$2:$A$65,0))),"not found"),IF(G1188="not found","not found",IF(G1188="","","ditto"))))</f>
        <v/>
      </c>
      <c r="H1189" s="775" t="str">
        <f>IF($A1189="","",IF(NOT($A1189=$A1188),IFERROR(IF(INDEX('40-15 SCALE LABEL INFO'!K$2:K$65,MATCH($A1189,'40-15 SCALE LABEL INFO'!$A$2:$A$65,0))="","",INDEX('40-15 SCALE LABEL INFO'!K$2:K$65,MATCH($A1189,'40-15 SCALE LABEL INFO'!$A$2:$A$65,0))),"not found"),IF(H1188="not found","not found",IF(H1188="","","ditto"))))</f>
        <v/>
      </c>
    </row>
    <row r="1190" spans="1:8" x14ac:dyDescent="0.25">
      <c r="A1190" s="770"/>
      <c r="B1190" s="770"/>
      <c r="C1190" s="770"/>
      <c r="D1190" s="770"/>
      <c r="E1190" s="778"/>
      <c r="F1190" s="781" t="str">
        <f>IF($A1190="","",IF(NOT($A1190=$A1189),IFERROR(IF(INDEX('40-15 SCALE LABEL INFO'!I$2:I$65,MATCH($A1190,'40-15 SCALE LABEL INFO'!$A$2:$A$65,0))="","",INDEX('40-15 SCALE LABEL INFO'!I$2:I$65,MATCH($A1190,'40-15 SCALE LABEL INFO'!$A$2:$A$65,0))),"not found"),IF(F1189="not found","not found",IF(F1189="","","ditto"))))</f>
        <v/>
      </c>
      <c r="G1190" s="782" t="str">
        <f>IF($A1190="","",IF(NOT($A1190=$A1189),IFERROR(IF(INDEX('40-15 SCALE LABEL INFO'!J$2:J$65,MATCH($A1190,'40-15 SCALE LABEL INFO'!$A$2:$A$65,0))="","",INDEX('40-15 SCALE LABEL INFO'!J$2:J$65,MATCH($A1190,'40-15 SCALE LABEL INFO'!$A$2:$A$65,0))),"not found"),IF(G1189="not found","not found",IF(G1189="","","ditto"))))</f>
        <v/>
      </c>
      <c r="H1190" s="775" t="str">
        <f>IF($A1190="","",IF(NOT($A1190=$A1189),IFERROR(IF(INDEX('40-15 SCALE LABEL INFO'!K$2:K$65,MATCH($A1190,'40-15 SCALE LABEL INFO'!$A$2:$A$65,0))="","",INDEX('40-15 SCALE LABEL INFO'!K$2:K$65,MATCH($A1190,'40-15 SCALE LABEL INFO'!$A$2:$A$65,0))),"not found"),IF(H1189="not found","not found",IF(H1189="","","ditto"))))</f>
        <v/>
      </c>
    </row>
    <row r="1191" spans="1:8" x14ac:dyDescent="0.25">
      <c r="A1191" s="770"/>
      <c r="B1191" s="770"/>
      <c r="C1191" s="770"/>
      <c r="D1191" s="770"/>
      <c r="E1191" s="778"/>
      <c r="F1191" s="781" t="str">
        <f>IF($A1191="","",IF(NOT($A1191=$A1190),IFERROR(IF(INDEX('40-15 SCALE LABEL INFO'!I$2:I$65,MATCH($A1191,'40-15 SCALE LABEL INFO'!$A$2:$A$65,0))="","",INDEX('40-15 SCALE LABEL INFO'!I$2:I$65,MATCH($A1191,'40-15 SCALE LABEL INFO'!$A$2:$A$65,0))),"not found"),IF(F1190="not found","not found",IF(F1190="","","ditto"))))</f>
        <v/>
      </c>
      <c r="G1191" s="782" t="str">
        <f>IF($A1191="","",IF(NOT($A1191=$A1190),IFERROR(IF(INDEX('40-15 SCALE LABEL INFO'!J$2:J$65,MATCH($A1191,'40-15 SCALE LABEL INFO'!$A$2:$A$65,0))="","",INDEX('40-15 SCALE LABEL INFO'!J$2:J$65,MATCH($A1191,'40-15 SCALE LABEL INFO'!$A$2:$A$65,0))),"not found"),IF(G1190="not found","not found",IF(G1190="","","ditto"))))</f>
        <v/>
      </c>
      <c r="H1191" s="775" t="str">
        <f>IF($A1191="","",IF(NOT($A1191=$A1190),IFERROR(IF(INDEX('40-15 SCALE LABEL INFO'!K$2:K$65,MATCH($A1191,'40-15 SCALE LABEL INFO'!$A$2:$A$65,0))="","",INDEX('40-15 SCALE LABEL INFO'!K$2:K$65,MATCH($A1191,'40-15 SCALE LABEL INFO'!$A$2:$A$65,0))),"not found"),IF(H1190="not found","not found",IF(H1190="","","ditto"))))</f>
        <v/>
      </c>
    </row>
    <row r="1192" spans="1:8" x14ac:dyDescent="0.25">
      <c r="A1192" s="770"/>
      <c r="B1192" s="770"/>
      <c r="C1192" s="770"/>
      <c r="D1192" s="770"/>
      <c r="E1192" s="778"/>
      <c r="F1192" s="781" t="str">
        <f>IF($A1192="","",IF(NOT($A1192=$A1191),IFERROR(IF(INDEX('40-15 SCALE LABEL INFO'!I$2:I$65,MATCH($A1192,'40-15 SCALE LABEL INFO'!$A$2:$A$65,0))="","",INDEX('40-15 SCALE LABEL INFO'!I$2:I$65,MATCH($A1192,'40-15 SCALE LABEL INFO'!$A$2:$A$65,0))),"not found"),IF(F1191="not found","not found",IF(F1191="","","ditto"))))</f>
        <v/>
      </c>
      <c r="G1192" s="782" t="str">
        <f>IF($A1192="","",IF(NOT($A1192=$A1191),IFERROR(IF(INDEX('40-15 SCALE LABEL INFO'!J$2:J$65,MATCH($A1192,'40-15 SCALE LABEL INFO'!$A$2:$A$65,0))="","",INDEX('40-15 SCALE LABEL INFO'!J$2:J$65,MATCH($A1192,'40-15 SCALE LABEL INFO'!$A$2:$A$65,0))),"not found"),IF(G1191="not found","not found",IF(G1191="","","ditto"))))</f>
        <v/>
      </c>
      <c r="H1192" s="775" t="str">
        <f>IF($A1192="","",IF(NOT($A1192=$A1191),IFERROR(IF(INDEX('40-15 SCALE LABEL INFO'!K$2:K$65,MATCH($A1192,'40-15 SCALE LABEL INFO'!$A$2:$A$65,0))="","",INDEX('40-15 SCALE LABEL INFO'!K$2:K$65,MATCH($A1192,'40-15 SCALE LABEL INFO'!$A$2:$A$65,0))),"not found"),IF(H1191="not found","not found",IF(H1191="","","ditto"))))</f>
        <v/>
      </c>
    </row>
    <row r="1193" spans="1:8" x14ac:dyDescent="0.25">
      <c r="A1193" s="770"/>
      <c r="B1193" s="770"/>
      <c r="C1193" s="770"/>
      <c r="D1193" s="770"/>
      <c r="E1193" s="778"/>
      <c r="F1193" s="781" t="str">
        <f>IF($A1193="","",IF(NOT($A1193=$A1192),IFERROR(IF(INDEX('40-15 SCALE LABEL INFO'!I$2:I$65,MATCH($A1193,'40-15 SCALE LABEL INFO'!$A$2:$A$65,0))="","",INDEX('40-15 SCALE LABEL INFO'!I$2:I$65,MATCH($A1193,'40-15 SCALE LABEL INFO'!$A$2:$A$65,0))),"not found"),IF(F1192="not found","not found",IF(F1192="","","ditto"))))</f>
        <v/>
      </c>
      <c r="G1193" s="782" t="str">
        <f>IF($A1193="","",IF(NOT($A1193=$A1192),IFERROR(IF(INDEX('40-15 SCALE LABEL INFO'!J$2:J$65,MATCH($A1193,'40-15 SCALE LABEL INFO'!$A$2:$A$65,0))="","",INDEX('40-15 SCALE LABEL INFO'!J$2:J$65,MATCH($A1193,'40-15 SCALE LABEL INFO'!$A$2:$A$65,0))),"not found"),IF(G1192="not found","not found",IF(G1192="","","ditto"))))</f>
        <v/>
      </c>
      <c r="H1193" s="775" t="str">
        <f>IF($A1193="","",IF(NOT($A1193=$A1192),IFERROR(IF(INDEX('40-15 SCALE LABEL INFO'!K$2:K$65,MATCH($A1193,'40-15 SCALE LABEL INFO'!$A$2:$A$65,0))="","",INDEX('40-15 SCALE LABEL INFO'!K$2:K$65,MATCH($A1193,'40-15 SCALE LABEL INFO'!$A$2:$A$65,0))),"not found"),IF(H1192="not found","not found",IF(H1192="","","ditto"))))</f>
        <v/>
      </c>
    </row>
    <row r="1194" spans="1:8" x14ac:dyDescent="0.25">
      <c r="A1194" s="770"/>
      <c r="B1194" s="770"/>
      <c r="C1194" s="770"/>
      <c r="D1194" s="770"/>
      <c r="E1194" s="778"/>
      <c r="F1194" s="781" t="str">
        <f>IF($A1194="","",IF(NOT($A1194=$A1193),IFERROR(IF(INDEX('40-15 SCALE LABEL INFO'!I$2:I$65,MATCH($A1194,'40-15 SCALE LABEL INFO'!$A$2:$A$65,0))="","",INDEX('40-15 SCALE LABEL INFO'!I$2:I$65,MATCH($A1194,'40-15 SCALE LABEL INFO'!$A$2:$A$65,0))),"not found"),IF(F1193="not found","not found",IF(F1193="","","ditto"))))</f>
        <v/>
      </c>
      <c r="G1194" s="782" t="str">
        <f>IF($A1194="","",IF(NOT($A1194=$A1193),IFERROR(IF(INDEX('40-15 SCALE LABEL INFO'!J$2:J$65,MATCH($A1194,'40-15 SCALE LABEL INFO'!$A$2:$A$65,0))="","",INDEX('40-15 SCALE LABEL INFO'!J$2:J$65,MATCH($A1194,'40-15 SCALE LABEL INFO'!$A$2:$A$65,0))),"not found"),IF(G1193="not found","not found",IF(G1193="","","ditto"))))</f>
        <v/>
      </c>
      <c r="H1194" s="775" t="str">
        <f>IF($A1194="","",IF(NOT($A1194=$A1193),IFERROR(IF(INDEX('40-15 SCALE LABEL INFO'!K$2:K$65,MATCH($A1194,'40-15 SCALE LABEL INFO'!$A$2:$A$65,0))="","",INDEX('40-15 SCALE LABEL INFO'!K$2:K$65,MATCH($A1194,'40-15 SCALE LABEL INFO'!$A$2:$A$65,0))),"not found"),IF(H1193="not found","not found",IF(H1193="","","ditto"))))</f>
        <v/>
      </c>
    </row>
    <row r="1195" spans="1:8" x14ac:dyDescent="0.25">
      <c r="A1195" s="770"/>
      <c r="B1195" s="770"/>
      <c r="C1195" s="770"/>
      <c r="D1195" s="770"/>
      <c r="E1195" s="778"/>
      <c r="F1195" s="781" t="str">
        <f>IF($A1195="","",IF(NOT($A1195=$A1194),IFERROR(IF(INDEX('40-15 SCALE LABEL INFO'!I$2:I$65,MATCH($A1195,'40-15 SCALE LABEL INFO'!$A$2:$A$65,0))="","",INDEX('40-15 SCALE LABEL INFO'!I$2:I$65,MATCH($A1195,'40-15 SCALE LABEL INFO'!$A$2:$A$65,0))),"not found"),IF(F1194="not found","not found",IF(F1194="","","ditto"))))</f>
        <v/>
      </c>
      <c r="G1195" s="782" t="str">
        <f>IF($A1195="","",IF(NOT($A1195=$A1194),IFERROR(IF(INDEX('40-15 SCALE LABEL INFO'!J$2:J$65,MATCH($A1195,'40-15 SCALE LABEL INFO'!$A$2:$A$65,0))="","",INDEX('40-15 SCALE LABEL INFO'!J$2:J$65,MATCH($A1195,'40-15 SCALE LABEL INFO'!$A$2:$A$65,0))),"not found"),IF(G1194="not found","not found",IF(G1194="","","ditto"))))</f>
        <v/>
      </c>
      <c r="H1195" s="775" t="str">
        <f>IF($A1195="","",IF(NOT($A1195=$A1194),IFERROR(IF(INDEX('40-15 SCALE LABEL INFO'!K$2:K$65,MATCH($A1195,'40-15 SCALE LABEL INFO'!$A$2:$A$65,0))="","",INDEX('40-15 SCALE LABEL INFO'!K$2:K$65,MATCH($A1195,'40-15 SCALE LABEL INFO'!$A$2:$A$65,0))),"not found"),IF(H1194="not found","not found",IF(H1194="","","ditto"))))</f>
        <v/>
      </c>
    </row>
    <row r="1196" spans="1:8" x14ac:dyDescent="0.25">
      <c r="A1196" s="770"/>
      <c r="B1196" s="770"/>
      <c r="C1196" s="770"/>
      <c r="D1196" s="770"/>
      <c r="E1196" s="778"/>
      <c r="F1196" s="781" t="str">
        <f>IF($A1196="","",IF(NOT($A1196=$A1195),IFERROR(IF(INDEX('40-15 SCALE LABEL INFO'!I$2:I$65,MATCH($A1196,'40-15 SCALE LABEL INFO'!$A$2:$A$65,0))="","",INDEX('40-15 SCALE LABEL INFO'!I$2:I$65,MATCH($A1196,'40-15 SCALE LABEL INFO'!$A$2:$A$65,0))),"not found"),IF(F1195="not found","not found",IF(F1195="","","ditto"))))</f>
        <v/>
      </c>
      <c r="G1196" s="782" t="str">
        <f>IF($A1196="","",IF(NOT($A1196=$A1195),IFERROR(IF(INDEX('40-15 SCALE LABEL INFO'!J$2:J$65,MATCH($A1196,'40-15 SCALE LABEL INFO'!$A$2:$A$65,0))="","",INDEX('40-15 SCALE LABEL INFO'!J$2:J$65,MATCH($A1196,'40-15 SCALE LABEL INFO'!$A$2:$A$65,0))),"not found"),IF(G1195="not found","not found",IF(G1195="","","ditto"))))</f>
        <v/>
      </c>
      <c r="H1196" s="775" t="str">
        <f>IF($A1196="","",IF(NOT($A1196=$A1195),IFERROR(IF(INDEX('40-15 SCALE LABEL INFO'!K$2:K$65,MATCH($A1196,'40-15 SCALE LABEL INFO'!$A$2:$A$65,0))="","",INDEX('40-15 SCALE LABEL INFO'!K$2:K$65,MATCH($A1196,'40-15 SCALE LABEL INFO'!$A$2:$A$65,0))),"not found"),IF(H1195="not found","not found",IF(H1195="","","ditto"))))</f>
        <v/>
      </c>
    </row>
    <row r="1197" spans="1:8" x14ac:dyDescent="0.25">
      <c r="A1197" s="770"/>
      <c r="B1197" s="770"/>
      <c r="C1197" s="770"/>
      <c r="D1197" s="770"/>
      <c r="E1197" s="778"/>
      <c r="F1197" s="781" t="str">
        <f>IF($A1197="","",IF(NOT($A1197=$A1196),IFERROR(IF(INDEX('40-15 SCALE LABEL INFO'!I$2:I$65,MATCH($A1197,'40-15 SCALE LABEL INFO'!$A$2:$A$65,0))="","",INDEX('40-15 SCALE LABEL INFO'!I$2:I$65,MATCH($A1197,'40-15 SCALE LABEL INFO'!$A$2:$A$65,0))),"not found"),IF(F1196="not found","not found",IF(F1196="","","ditto"))))</f>
        <v/>
      </c>
      <c r="G1197" s="782" t="str">
        <f>IF($A1197="","",IF(NOT($A1197=$A1196),IFERROR(IF(INDEX('40-15 SCALE LABEL INFO'!J$2:J$65,MATCH($A1197,'40-15 SCALE LABEL INFO'!$A$2:$A$65,0))="","",INDEX('40-15 SCALE LABEL INFO'!J$2:J$65,MATCH($A1197,'40-15 SCALE LABEL INFO'!$A$2:$A$65,0))),"not found"),IF(G1196="not found","not found",IF(G1196="","","ditto"))))</f>
        <v/>
      </c>
      <c r="H1197" s="775" t="str">
        <f>IF($A1197="","",IF(NOT($A1197=$A1196),IFERROR(IF(INDEX('40-15 SCALE LABEL INFO'!K$2:K$65,MATCH($A1197,'40-15 SCALE LABEL INFO'!$A$2:$A$65,0))="","",INDEX('40-15 SCALE LABEL INFO'!K$2:K$65,MATCH($A1197,'40-15 SCALE LABEL INFO'!$A$2:$A$65,0))),"not found"),IF(H1196="not found","not found",IF(H1196="","","ditto"))))</f>
        <v/>
      </c>
    </row>
    <row r="1198" spans="1:8" x14ac:dyDescent="0.25">
      <c r="A1198" s="770"/>
      <c r="B1198" s="770"/>
      <c r="C1198" s="770"/>
      <c r="D1198" s="770"/>
      <c r="E1198" s="778"/>
      <c r="F1198" s="781" t="str">
        <f>IF($A1198="","",IF(NOT($A1198=$A1197),IFERROR(IF(INDEX('40-15 SCALE LABEL INFO'!I$2:I$65,MATCH($A1198,'40-15 SCALE LABEL INFO'!$A$2:$A$65,0))="","",INDEX('40-15 SCALE LABEL INFO'!I$2:I$65,MATCH($A1198,'40-15 SCALE LABEL INFO'!$A$2:$A$65,0))),"not found"),IF(F1197="not found","not found",IF(F1197="","","ditto"))))</f>
        <v/>
      </c>
      <c r="G1198" s="782" t="str">
        <f>IF($A1198="","",IF(NOT($A1198=$A1197),IFERROR(IF(INDEX('40-15 SCALE LABEL INFO'!J$2:J$65,MATCH($A1198,'40-15 SCALE LABEL INFO'!$A$2:$A$65,0))="","",INDEX('40-15 SCALE LABEL INFO'!J$2:J$65,MATCH($A1198,'40-15 SCALE LABEL INFO'!$A$2:$A$65,0))),"not found"),IF(G1197="not found","not found",IF(G1197="","","ditto"))))</f>
        <v/>
      </c>
      <c r="H1198" s="775" t="str">
        <f>IF($A1198="","",IF(NOT($A1198=$A1197),IFERROR(IF(INDEX('40-15 SCALE LABEL INFO'!K$2:K$65,MATCH($A1198,'40-15 SCALE LABEL INFO'!$A$2:$A$65,0))="","",INDEX('40-15 SCALE LABEL INFO'!K$2:K$65,MATCH($A1198,'40-15 SCALE LABEL INFO'!$A$2:$A$65,0))),"not found"),IF(H1197="not found","not found",IF(H1197="","","ditto"))))</f>
        <v/>
      </c>
    </row>
    <row r="1199" spans="1:8" x14ac:dyDescent="0.25">
      <c r="A1199" s="770"/>
      <c r="B1199" s="770"/>
      <c r="C1199" s="770"/>
      <c r="D1199" s="770"/>
      <c r="E1199" s="778"/>
      <c r="F1199" s="781" t="str">
        <f>IF($A1199="","",IF(NOT($A1199=$A1198),IFERROR(IF(INDEX('40-15 SCALE LABEL INFO'!I$2:I$65,MATCH($A1199,'40-15 SCALE LABEL INFO'!$A$2:$A$65,0))="","",INDEX('40-15 SCALE LABEL INFO'!I$2:I$65,MATCH($A1199,'40-15 SCALE LABEL INFO'!$A$2:$A$65,0))),"not found"),IF(F1198="not found","not found",IF(F1198="","","ditto"))))</f>
        <v/>
      </c>
      <c r="G1199" s="782" t="str">
        <f>IF($A1199="","",IF(NOT($A1199=$A1198),IFERROR(IF(INDEX('40-15 SCALE LABEL INFO'!J$2:J$65,MATCH($A1199,'40-15 SCALE LABEL INFO'!$A$2:$A$65,0))="","",INDEX('40-15 SCALE LABEL INFO'!J$2:J$65,MATCH($A1199,'40-15 SCALE LABEL INFO'!$A$2:$A$65,0))),"not found"),IF(G1198="not found","not found",IF(G1198="","","ditto"))))</f>
        <v/>
      </c>
      <c r="H1199" s="775" t="str">
        <f>IF($A1199="","",IF(NOT($A1199=$A1198),IFERROR(IF(INDEX('40-15 SCALE LABEL INFO'!K$2:K$65,MATCH($A1199,'40-15 SCALE LABEL INFO'!$A$2:$A$65,0))="","",INDEX('40-15 SCALE LABEL INFO'!K$2:K$65,MATCH($A1199,'40-15 SCALE LABEL INFO'!$A$2:$A$65,0))),"not found"),IF(H1198="not found","not found",IF(H1198="","","ditto"))))</f>
        <v/>
      </c>
    </row>
    <row r="1200" spans="1:8" x14ac:dyDescent="0.25">
      <c r="A1200" s="770"/>
      <c r="B1200" s="770"/>
      <c r="C1200" s="770"/>
      <c r="D1200" s="770"/>
      <c r="E1200" s="778"/>
      <c r="F1200" s="781" t="str">
        <f>IF($A1200="","",IF(NOT($A1200=$A1199),IFERROR(IF(INDEX('40-15 SCALE LABEL INFO'!I$2:I$65,MATCH($A1200,'40-15 SCALE LABEL INFO'!$A$2:$A$65,0))="","",INDEX('40-15 SCALE LABEL INFO'!I$2:I$65,MATCH($A1200,'40-15 SCALE LABEL INFO'!$A$2:$A$65,0))),"not found"),IF(F1199="not found","not found",IF(F1199="","","ditto"))))</f>
        <v/>
      </c>
      <c r="G1200" s="782" t="str">
        <f>IF($A1200="","",IF(NOT($A1200=$A1199),IFERROR(IF(INDEX('40-15 SCALE LABEL INFO'!J$2:J$65,MATCH($A1200,'40-15 SCALE LABEL INFO'!$A$2:$A$65,0))="","",INDEX('40-15 SCALE LABEL INFO'!J$2:J$65,MATCH($A1200,'40-15 SCALE LABEL INFO'!$A$2:$A$65,0))),"not found"),IF(G1199="not found","not found",IF(G1199="","","ditto"))))</f>
        <v/>
      </c>
      <c r="H1200" s="775" t="str">
        <f>IF($A1200="","",IF(NOT($A1200=$A1199),IFERROR(IF(INDEX('40-15 SCALE LABEL INFO'!K$2:K$65,MATCH($A1200,'40-15 SCALE LABEL INFO'!$A$2:$A$65,0))="","",INDEX('40-15 SCALE LABEL INFO'!K$2:K$65,MATCH($A1200,'40-15 SCALE LABEL INFO'!$A$2:$A$65,0))),"not found"),IF(H1199="not found","not found",IF(H1199="","","ditto"))))</f>
        <v/>
      </c>
    </row>
    <row r="1201" spans="1:8" x14ac:dyDescent="0.25">
      <c r="A1201" s="770"/>
      <c r="B1201" s="770"/>
      <c r="C1201" s="770"/>
      <c r="D1201" s="770"/>
      <c r="E1201" s="778"/>
      <c r="F1201" s="781" t="str">
        <f>IF($A1201="","",IF(NOT($A1201=$A1200),IFERROR(IF(INDEX('40-15 SCALE LABEL INFO'!I$2:I$65,MATCH($A1201,'40-15 SCALE LABEL INFO'!$A$2:$A$65,0))="","",INDEX('40-15 SCALE LABEL INFO'!I$2:I$65,MATCH($A1201,'40-15 SCALE LABEL INFO'!$A$2:$A$65,0))),"not found"),IF(F1200="not found","not found",IF(F1200="","","ditto"))))</f>
        <v/>
      </c>
      <c r="G1201" s="782" t="str">
        <f>IF($A1201="","",IF(NOT($A1201=$A1200),IFERROR(IF(INDEX('40-15 SCALE LABEL INFO'!J$2:J$65,MATCH($A1201,'40-15 SCALE LABEL INFO'!$A$2:$A$65,0))="","",INDEX('40-15 SCALE LABEL INFO'!J$2:J$65,MATCH($A1201,'40-15 SCALE LABEL INFO'!$A$2:$A$65,0))),"not found"),IF(G1200="not found","not found",IF(G1200="","","ditto"))))</f>
        <v/>
      </c>
      <c r="H1201" s="775" t="str">
        <f>IF($A1201="","",IF(NOT($A1201=$A1200),IFERROR(IF(INDEX('40-15 SCALE LABEL INFO'!K$2:K$65,MATCH($A1201,'40-15 SCALE LABEL INFO'!$A$2:$A$65,0))="","",INDEX('40-15 SCALE LABEL INFO'!K$2:K$65,MATCH($A1201,'40-15 SCALE LABEL INFO'!$A$2:$A$65,0))),"not found"),IF(H1200="not found","not found",IF(H1200="","","ditto"))))</f>
        <v/>
      </c>
    </row>
    <row r="1202" spans="1:8" x14ac:dyDescent="0.25">
      <c r="A1202" s="770"/>
      <c r="B1202" s="770"/>
      <c r="C1202" s="770"/>
      <c r="D1202" s="770"/>
      <c r="E1202" s="778"/>
      <c r="F1202" s="781" t="str">
        <f>IF($A1202="","",IF(NOT($A1202=$A1201),IFERROR(IF(INDEX('40-15 SCALE LABEL INFO'!I$2:I$65,MATCH($A1202,'40-15 SCALE LABEL INFO'!$A$2:$A$65,0))="","",INDEX('40-15 SCALE LABEL INFO'!I$2:I$65,MATCH($A1202,'40-15 SCALE LABEL INFO'!$A$2:$A$65,0))),"not found"),IF(F1201="not found","not found",IF(F1201="","","ditto"))))</f>
        <v/>
      </c>
      <c r="G1202" s="782" t="str">
        <f>IF($A1202="","",IF(NOT($A1202=$A1201),IFERROR(IF(INDEX('40-15 SCALE LABEL INFO'!J$2:J$65,MATCH($A1202,'40-15 SCALE LABEL INFO'!$A$2:$A$65,0))="","",INDEX('40-15 SCALE LABEL INFO'!J$2:J$65,MATCH($A1202,'40-15 SCALE LABEL INFO'!$A$2:$A$65,0))),"not found"),IF(G1201="not found","not found",IF(G1201="","","ditto"))))</f>
        <v/>
      </c>
      <c r="H1202" s="775" t="str">
        <f>IF($A1202="","",IF(NOT($A1202=$A1201),IFERROR(IF(INDEX('40-15 SCALE LABEL INFO'!K$2:K$65,MATCH($A1202,'40-15 SCALE LABEL INFO'!$A$2:$A$65,0))="","",INDEX('40-15 SCALE LABEL INFO'!K$2:K$65,MATCH($A1202,'40-15 SCALE LABEL INFO'!$A$2:$A$65,0))),"not found"),IF(H1201="not found","not found",IF(H1201="","","ditto"))))</f>
        <v/>
      </c>
    </row>
    <row r="1203" spans="1:8" x14ac:dyDescent="0.25">
      <c r="A1203" s="770"/>
      <c r="B1203" s="770"/>
      <c r="C1203" s="770"/>
      <c r="D1203" s="770"/>
      <c r="E1203" s="778"/>
      <c r="F1203" s="781" t="str">
        <f>IF($A1203="","",IF(NOT($A1203=$A1202),IFERROR(IF(INDEX('40-15 SCALE LABEL INFO'!I$2:I$65,MATCH($A1203,'40-15 SCALE LABEL INFO'!$A$2:$A$65,0))="","",INDEX('40-15 SCALE LABEL INFO'!I$2:I$65,MATCH($A1203,'40-15 SCALE LABEL INFO'!$A$2:$A$65,0))),"not found"),IF(F1202="not found","not found",IF(F1202="","","ditto"))))</f>
        <v/>
      </c>
      <c r="G1203" s="782" t="str">
        <f>IF($A1203="","",IF(NOT($A1203=$A1202),IFERROR(IF(INDEX('40-15 SCALE LABEL INFO'!J$2:J$65,MATCH($A1203,'40-15 SCALE LABEL INFO'!$A$2:$A$65,0))="","",INDEX('40-15 SCALE LABEL INFO'!J$2:J$65,MATCH($A1203,'40-15 SCALE LABEL INFO'!$A$2:$A$65,0))),"not found"),IF(G1202="not found","not found",IF(G1202="","","ditto"))))</f>
        <v/>
      </c>
      <c r="H1203" s="775" t="str">
        <f>IF($A1203="","",IF(NOT($A1203=$A1202),IFERROR(IF(INDEX('40-15 SCALE LABEL INFO'!K$2:K$65,MATCH($A1203,'40-15 SCALE LABEL INFO'!$A$2:$A$65,0))="","",INDEX('40-15 SCALE LABEL INFO'!K$2:K$65,MATCH($A1203,'40-15 SCALE LABEL INFO'!$A$2:$A$65,0))),"not found"),IF(H1202="not found","not found",IF(H1202="","","ditto"))))</f>
        <v/>
      </c>
    </row>
    <row r="1204" spans="1:8" x14ac:dyDescent="0.25">
      <c r="A1204" s="770"/>
      <c r="B1204" s="770"/>
      <c r="C1204" s="770"/>
      <c r="D1204" s="770"/>
      <c r="E1204" s="778"/>
      <c r="F1204" s="781" t="str">
        <f>IF($A1204="","",IF(NOT($A1204=$A1203),IFERROR(IF(INDEX('40-15 SCALE LABEL INFO'!I$2:I$65,MATCH($A1204,'40-15 SCALE LABEL INFO'!$A$2:$A$65,0))="","",INDEX('40-15 SCALE LABEL INFO'!I$2:I$65,MATCH($A1204,'40-15 SCALE LABEL INFO'!$A$2:$A$65,0))),"not found"),IF(F1203="not found","not found",IF(F1203="","","ditto"))))</f>
        <v/>
      </c>
      <c r="G1204" s="782" t="str">
        <f>IF($A1204="","",IF(NOT($A1204=$A1203),IFERROR(IF(INDEX('40-15 SCALE LABEL INFO'!J$2:J$65,MATCH($A1204,'40-15 SCALE LABEL INFO'!$A$2:$A$65,0))="","",INDEX('40-15 SCALE LABEL INFO'!J$2:J$65,MATCH($A1204,'40-15 SCALE LABEL INFO'!$A$2:$A$65,0))),"not found"),IF(G1203="not found","not found",IF(G1203="","","ditto"))))</f>
        <v/>
      </c>
      <c r="H1204" s="775" t="str">
        <f>IF($A1204="","",IF(NOT($A1204=$A1203),IFERROR(IF(INDEX('40-15 SCALE LABEL INFO'!K$2:K$65,MATCH($A1204,'40-15 SCALE LABEL INFO'!$A$2:$A$65,0))="","",INDEX('40-15 SCALE LABEL INFO'!K$2:K$65,MATCH($A1204,'40-15 SCALE LABEL INFO'!$A$2:$A$65,0))),"not found"),IF(H1203="not found","not found",IF(H1203="","","ditto"))))</f>
        <v/>
      </c>
    </row>
    <row r="1205" spans="1:8" x14ac:dyDescent="0.25">
      <c r="A1205" s="770"/>
      <c r="B1205" s="770"/>
      <c r="C1205" s="770"/>
      <c r="D1205" s="770"/>
      <c r="E1205" s="778"/>
      <c r="F1205" s="781" t="str">
        <f>IF($A1205="","",IF(NOT($A1205=$A1204),IFERROR(IF(INDEX('40-15 SCALE LABEL INFO'!I$2:I$65,MATCH($A1205,'40-15 SCALE LABEL INFO'!$A$2:$A$65,0))="","",INDEX('40-15 SCALE LABEL INFO'!I$2:I$65,MATCH($A1205,'40-15 SCALE LABEL INFO'!$A$2:$A$65,0))),"not found"),IF(F1204="not found","not found",IF(F1204="","","ditto"))))</f>
        <v/>
      </c>
      <c r="G1205" s="782" t="str">
        <f>IF($A1205="","",IF(NOT($A1205=$A1204),IFERROR(IF(INDEX('40-15 SCALE LABEL INFO'!J$2:J$65,MATCH($A1205,'40-15 SCALE LABEL INFO'!$A$2:$A$65,0))="","",INDEX('40-15 SCALE LABEL INFO'!J$2:J$65,MATCH($A1205,'40-15 SCALE LABEL INFO'!$A$2:$A$65,0))),"not found"),IF(G1204="not found","not found",IF(G1204="","","ditto"))))</f>
        <v/>
      </c>
      <c r="H1205" s="775" t="str">
        <f>IF($A1205="","",IF(NOT($A1205=$A1204),IFERROR(IF(INDEX('40-15 SCALE LABEL INFO'!K$2:K$65,MATCH($A1205,'40-15 SCALE LABEL INFO'!$A$2:$A$65,0))="","",INDEX('40-15 SCALE LABEL INFO'!K$2:K$65,MATCH($A1205,'40-15 SCALE LABEL INFO'!$A$2:$A$65,0))),"not found"),IF(H1204="not found","not found",IF(H1204="","","ditto"))))</f>
        <v/>
      </c>
    </row>
    <row r="1206" spans="1:8" x14ac:dyDescent="0.25">
      <c r="A1206" s="770"/>
      <c r="B1206" s="770"/>
      <c r="C1206" s="770"/>
      <c r="D1206" s="770"/>
      <c r="E1206" s="778"/>
      <c r="F1206" s="781" t="str">
        <f>IF($A1206="","",IF(NOT($A1206=$A1205),IFERROR(IF(INDEX('40-15 SCALE LABEL INFO'!I$2:I$65,MATCH($A1206,'40-15 SCALE LABEL INFO'!$A$2:$A$65,0))="","",INDEX('40-15 SCALE LABEL INFO'!I$2:I$65,MATCH($A1206,'40-15 SCALE LABEL INFO'!$A$2:$A$65,0))),"not found"),IF(F1205="not found","not found",IF(F1205="","","ditto"))))</f>
        <v/>
      </c>
      <c r="G1206" s="782" t="str">
        <f>IF($A1206="","",IF(NOT($A1206=$A1205),IFERROR(IF(INDEX('40-15 SCALE LABEL INFO'!J$2:J$65,MATCH($A1206,'40-15 SCALE LABEL INFO'!$A$2:$A$65,0))="","",INDEX('40-15 SCALE LABEL INFO'!J$2:J$65,MATCH($A1206,'40-15 SCALE LABEL INFO'!$A$2:$A$65,0))),"not found"),IF(G1205="not found","not found",IF(G1205="","","ditto"))))</f>
        <v/>
      </c>
      <c r="H1206" s="775" t="str">
        <f>IF($A1206="","",IF(NOT($A1206=$A1205),IFERROR(IF(INDEX('40-15 SCALE LABEL INFO'!K$2:K$65,MATCH($A1206,'40-15 SCALE LABEL INFO'!$A$2:$A$65,0))="","",INDEX('40-15 SCALE LABEL INFO'!K$2:K$65,MATCH($A1206,'40-15 SCALE LABEL INFO'!$A$2:$A$65,0))),"not found"),IF(H1205="not found","not found",IF(H1205="","","ditto"))))</f>
        <v/>
      </c>
    </row>
    <row r="1207" spans="1:8" x14ac:dyDescent="0.25">
      <c r="A1207" s="770"/>
      <c r="B1207" s="770"/>
      <c r="C1207" s="770"/>
      <c r="D1207" s="770"/>
      <c r="E1207" s="778"/>
      <c r="F1207" s="781" t="str">
        <f>IF($A1207="","",IF(NOT($A1207=$A1206),IFERROR(IF(INDEX('40-15 SCALE LABEL INFO'!I$2:I$65,MATCH($A1207,'40-15 SCALE LABEL INFO'!$A$2:$A$65,0))="","",INDEX('40-15 SCALE LABEL INFO'!I$2:I$65,MATCH($A1207,'40-15 SCALE LABEL INFO'!$A$2:$A$65,0))),"not found"),IF(F1206="not found","not found",IF(F1206="","","ditto"))))</f>
        <v/>
      </c>
      <c r="G1207" s="782" t="str">
        <f>IF($A1207="","",IF(NOT($A1207=$A1206),IFERROR(IF(INDEX('40-15 SCALE LABEL INFO'!J$2:J$65,MATCH($A1207,'40-15 SCALE LABEL INFO'!$A$2:$A$65,0))="","",INDEX('40-15 SCALE LABEL INFO'!J$2:J$65,MATCH($A1207,'40-15 SCALE LABEL INFO'!$A$2:$A$65,0))),"not found"),IF(G1206="not found","not found",IF(G1206="","","ditto"))))</f>
        <v/>
      </c>
      <c r="H1207" s="775" t="str">
        <f>IF($A1207="","",IF(NOT($A1207=$A1206),IFERROR(IF(INDEX('40-15 SCALE LABEL INFO'!K$2:K$65,MATCH($A1207,'40-15 SCALE LABEL INFO'!$A$2:$A$65,0))="","",INDEX('40-15 SCALE LABEL INFO'!K$2:K$65,MATCH($A1207,'40-15 SCALE LABEL INFO'!$A$2:$A$65,0))),"not found"),IF(H1206="not found","not found",IF(H1206="","","ditto"))))</f>
        <v/>
      </c>
    </row>
    <row r="1208" spans="1:8" x14ac:dyDescent="0.25">
      <c r="A1208" s="770"/>
      <c r="B1208" s="770"/>
      <c r="C1208" s="770"/>
      <c r="D1208" s="770"/>
      <c r="E1208" s="778"/>
      <c r="F1208" s="781" t="str">
        <f>IF($A1208="","",IF(NOT($A1208=$A1207),IFERROR(IF(INDEX('40-15 SCALE LABEL INFO'!I$2:I$65,MATCH($A1208,'40-15 SCALE LABEL INFO'!$A$2:$A$65,0))="","",INDEX('40-15 SCALE LABEL INFO'!I$2:I$65,MATCH($A1208,'40-15 SCALE LABEL INFO'!$A$2:$A$65,0))),"not found"),IF(F1207="not found","not found",IF(F1207="","","ditto"))))</f>
        <v/>
      </c>
      <c r="G1208" s="782" t="str">
        <f>IF($A1208="","",IF(NOT($A1208=$A1207),IFERROR(IF(INDEX('40-15 SCALE LABEL INFO'!J$2:J$65,MATCH($A1208,'40-15 SCALE LABEL INFO'!$A$2:$A$65,0))="","",INDEX('40-15 SCALE LABEL INFO'!J$2:J$65,MATCH($A1208,'40-15 SCALE LABEL INFO'!$A$2:$A$65,0))),"not found"),IF(G1207="not found","not found",IF(G1207="","","ditto"))))</f>
        <v/>
      </c>
      <c r="H1208" s="775" t="str">
        <f>IF($A1208="","",IF(NOT($A1208=$A1207),IFERROR(IF(INDEX('40-15 SCALE LABEL INFO'!K$2:K$65,MATCH($A1208,'40-15 SCALE LABEL INFO'!$A$2:$A$65,0))="","",INDEX('40-15 SCALE LABEL INFO'!K$2:K$65,MATCH($A1208,'40-15 SCALE LABEL INFO'!$A$2:$A$65,0))),"not found"),IF(H1207="not found","not found",IF(H1207="","","ditto"))))</f>
        <v/>
      </c>
    </row>
    <row r="1209" spans="1:8" x14ac:dyDescent="0.25">
      <c r="A1209" s="770"/>
      <c r="B1209" s="770"/>
      <c r="C1209" s="770"/>
      <c r="D1209" s="770"/>
      <c r="E1209" s="778"/>
      <c r="F1209" s="781" t="str">
        <f>IF($A1209="","",IF(NOT($A1209=$A1208),IFERROR(IF(INDEX('40-15 SCALE LABEL INFO'!I$2:I$65,MATCH($A1209,'40-15 SCALE LABEL INFO'!$A$2:$A$65,0))="","",INDEX('40-15 SCALE LABEL INFO'!I$2:I$65,MATCH($A1209,'40-15 SCALE LABEL INFO'!$A$2:$A$65,0))),"not found"),IF(F1208="not found","not found",IF(F1208="","","ditto"))))</f>
        <v/>
      </c>
      <c r="G1209" s="782" t="str">
        <f>IF($A1209="","",IF(NOT($A1209=$A1208),IFERROR(IF(INDEX('40-15 SCALE LABEL INFO'!J$2:J$65,MATCH($A1209,'40-15 SCALE LABEL INFO'!$A$2:$A$65,0))="","",INDEX('40-15 SCALE LABEL INFO'!J$2:J$65,MATCH($A1209,'40-15 SCALE LABEL INFO'!$A$2:$A$65,0))),"not found"),IF(G1208="not found","not found",IF(G1208="","","ditto"))))</f>
        <v/>
      </c>
      <c r="H1209" s="775" t="str">
        <f>IF($A1209="","",IF(NOT($A1209=$A1208),IFERROR(IF(INDEX('40-15 SCALE LABEL INFO'!K$2:K$65,MATCH($A1209,'40-15 SCALE LABEL INFO'!$A$2:$A$65,0))="","",INDEX('40-15 SCALE LABEL INFO'!K$2:K$65,MATCH($A1209,'40-15 SCALE LABEL INFO'!$A$2:$A$65,0))),"not found"),IF(H1208="not found","not found",IF(H1208="","","ditto"))))</f>
        <v/>
      </c>
    </row>
    <row r="1210" spans="1:8" x14ac:dyDescent="0.25">
      <c r="A1210" s="770"/>
      <c r="B1210" s="770"/>
      <c r="C1210" s="770"/>
      <c r="D1210" s="770"/>
      <c r="E1210" s="778"/>
      <c r="F1210" s="781" t="str">
        <f>IF($A1210="","",IF(NOT($A1210=$A1209),IFERROR(IF(INDEX('40-15 SCALE LABEL INFO'!I$2:I$65,MATCH($A1210,'40-15 SCALE LABEL INFO'!$A$2:$A$65,0))="","",INDEX('40-15 SCALE LABEL INFO'!I$2:I$65,MATCH($A1210,'40-15 SCALE LABEL INFO'!$A$2:$A$65,0))),"not found"),IF(F1209="not found","not found",IF(F1209="","","ditto"))))</f>
        <v/>
      </c>
      <c r="G1210" s="782" t="str">
        <f>IF($A1210="","",IF(NOT($A1210=$A1209),IFERROR(IF(INDEX('40-15 SCALE LABEL INFO'!J$2:J$65,MATCH($A1210,'40-15 SCALE LABEL INFO'!$A$2:$A$65,0))="","",INDEX('40-15 SCALE LABEL INFO'!J$2:J$65,MATCH($A1210,'40-15 SCALE LABEL INFO'!$A$2:$A$65,0))),"not found"),IF(G1209="not found","not found",IF(G1209="","","ditto"))))</f>
        <v/>
      </c>
      <c r="H1210" s="775" t="str">
        <f>IF($A1210="","",IF(NOT($A1210=$A1209),IFERROR(IF(INDEX('40-15 SCALE LABEL INFO'!K$2:K$65,MATCH($A1210,'40-15 SCALE LABEL INFO'!$A$2:$A$65,0))="","",INDEX('40-15 SCALE LABEL INFO'!K$2:K$65,MATCH($A1210,'40-15 SCALE LABEL INFO'!$A$2:$A$65,0))),"not found"),IF(H1209="not found","not found",IF(H1209="","","ditto"))))</f>
        <v/>
      </c>
    </row>
    <row r="1211" spans="1:8" x14ac:dyDescent="0.25">
      <c r="A1211" s="770"/>
      <c r="B1211" s="770"/>
      <c r="C1211" s="770"/>
      <c r="D1211" s="770"/>
      <c r="E1211" s="778"/>
      <c r="F1211" s="781" t="str">
        <f>IF($A1211="","",IF(NOT($A1211=$A1210),IFERROR(IF(INDEX('40-15 SCALE LABEL INFO'!I$2:I$65,MATCH($A1211,'40-15 SCALE LABEL INFO'!$A$2:$A$65,0))="","",INDEX('40-15 SCALE LABEL INFO'!I$2:I$65,MATCH($A1211,'40-15 SCALE LABEL INFO'!$A$2:$A$65,0))),"not found"),IF(F1210="not found","not found",IF(F1210="","","ditto"))))</f>
        <v/>
      </c>
      <c r="G1211" s="782" t="str">
        <f>IF($A1211="","",IF(NOT($A1211=$A1210),IFERROR(IF(INDEX('40-15 SCALE LABEL INFO'!J$2:J$65,MATCH($A1211,'40-15 SCALE LABEL INFO'!$A$2:$A$65,0))="","",INDEX('40-15 SCALE LABEL INFO'!J$2:J$65,MATCH($A1211,'40-15 SCALE LABEL INFO'!$A$2:$A$65,0))),"not found"),IF(G1210="not found","not found",IF(G1210="","","ditto"))))</f>
        <v/>
      </c>
      <c r="H1211" s="775" t="str">
        <f>IF($A1211="","",IF(NOT($A1211=$A1210),IFERROR(IF(INDEX('40-15 SCALE LABEL INFO'!K$2:K$65,MATCH($A1211,'40-15 SCALE LABEL INFO'!$A$2:$A$65,0))="","",INDEX('40-15 SCALE LABEL INFO'!K$2:K$65,MATCH($A1211,'40-15 SCALE LABEL INFO'!$A$2:$A$65,0))),"not found"),IF(H1210="not found","not found",IF(H1210="","","ditto"))))</f>
        <v/>
      </c>
    </row>
    <row r="1212" spans="1:8" x14ac:dyDescent="0.25">
      <c r="A1212" s="770"/>
      <c r="B1212" s="770"/>
      <c r="C1212" s="770"/>
      <c r="D1212" s="770"/>
      <c r="E1212" s="778"/>
      <c r="F1212" s="781" t="str">
        <f>IF($A1212="","",IF(NOT($A1212=$A1211),IFERROR(IF(INDEX('40-15 SCALE LABEL INFO'!I$2:I$65,MATCH($A1212,'40-15 SCALE LABEL INFO'!$A$2:$A$65,0))="","",INDEX('40-15 SCALE LABEL INFO'!I$2:I$65,MATCH($A1212,'40-15 SCALE LABEL INFO'!$A$2:$A$65,0))),"not found"),IF(F1211="not found","not found",IF(F1211="","","ditto"))))</f>
        <v/>
      </c>
      <c r="G1212" s="782" t="str">
        <f>IF($A1212="","",IF(NOT($A1212=$A1211),IFERROR(IF(INDEX('40-15 SCALE LABEL INFO'!J$2:J$65,MATCH($A1212,'40-15 SCALE LABEL INFO'!$A$2:$A$65,0))="","",INDEX('40-15 SCALE LABEL INFO'!J$2:J$65,MATCH($A1212,'40-15 SCALE LABEL INFO'!$A$2:$A$65,0))),"not found"),IF(G1211="not found","not found",IF(G1211="","","ditto"))))</f>
        <v/>
      </c>
      <c r="H1212" s="775" t="str">
        <f>IF($A1212="","",IF(NOT($A1212=$A1211),IFERROR(IF(INDEX('40-15 SCALE LABEL INFO'!K$2:K$65,MATCH($A1212,'40-15 SCALE LABEL INFO'!$A$2:$A$65,0))="","",INDEX('40-15 SCALE LABEL INFO'!K$2:K$65,MATCH($A1212,'40-15 SCALE LABEL INFO'!$A$2:$A$65,0))),"not found"),IF(H1211="not found","not found",IF(H1211="","","ditto"))))</f>
        <v/>
      </c>
    </row>
    <row r="1213" spans="1:8" x14ac:dyDescent="0.25">
      <c r="A1213" s="770"/>
      <c r="B1213" s="770"/>
      <c r="C1213" s="770"/>
      <c r="D1213" s="770"/>
      <c r="E1213" s="778"/>
      <c r="F1213" s="781" t="str">
        <f>IF($A1213="","",IF(NOT($A1213=$A1212),IFERROR(IF(INDEX('40-15 SCALE LABEL INFO'!I$2:I$65,MATCH($A1213,'40-15 SCALE LABEL INFO'!$A$2:$A$65,0))="","",INDEX('40-15 SCALE LABEL INFO'!I$2:I$65,MATCH($A1213,'40-15 SCALE LABEL INFO'!$A$2:$A$65,0))),"not found"),IF(F1212="not found","not found",IF(F1212="","","ditto"))))</f>
        <v/>
      </c>
      <c r="G1213" s="782" t="str">
        <f>IF($A1213="","",IF(NOT($A1213=$A1212),IFERROR(IF(INDEX('40-15 SCALE LABEL INFO'!J$2:J$65,MATCH($A1213,'40-15 SCALE LABEL INFO'!$A$2:$A$65,0))="","",INDEX('40-15 SCALE LABEL INFO'!J$2:J$65,MATCH($A1213,'40-15 SCALE LABEL INFO'!$A$2:$A$65,0))),"not found"),IF(G1212="not found","not found",IF(G1212="","","ditto"))))</f>
        <v/>
      </c>
      <c r="H1213" s="775" t="str">
        <f>IF($A1213="","",IF(NOT($A1213=$A1212),IFERROR(IF(INDEX('40-15 SCALE LABEL INFO'!K$2:K$65,MATCH($A1213,'40-15 SCALE LABEL INFO'!$A$2:$A$65,0))="","",INDEX('40-15 SCALE LABEL INFO'!K$2:K$65,MATCH($A1213,'40-15 SCALE LABEL INFO'!$A$2:$A$65,0))),"not found"),IF(H1212="not found","not found",IF(H1212="","","ditto"))))</f>
        <v/>
      </c>
    </row>
    <row r="1214" spans="1:8" x14ac:dyDescent="0.25">
      <c r="A1214" s="770"/>
      <c r="B1214" s="770"/>
      <c r="C1214" s="770"/>
      <c r="D1214" s="770"/>
      <c r="E1214" s="778"/>
      <c r="F1214" s="781" t="str">
        <f>IF($A1214="","",IF(NOT($A1214=$A1213),IFERROR(IF(INDEX('40-15 SCALE LABEL INFO'!I$2:I$65,MATCH($A1214,'40-15 SCALE LABEL INFO'!$A$2:$A$65,0))="","",INDEX('40-15 SCALE LABEL INFO'!I$2:I$65,MATCH($A1214,'40-15 SCALE LABEL INFO'!$A$2:$A$65,0))),"not found"),IF(F1213="not found","not found",IF(F1213="","","ditto"))))</f>
        <v/>
      </c>
      <c r="G1214" s="782" t="str">
        <f>IF($A1214="","",IF(NOT($A1214=$A1213),IFERROR(IF(INDEX('40-15 SCALE LABEL INFO'!J$2:J$65,MATCH($A1214,'40-15 SCALE LABEL INFO'!$A$2:$A$65,0))="","",INDEX('40-15 SCALE LABEL INFO'!J$2:J$65,MATCH($A1214,'40-15 SCALE LABEL INFO'!$A$2:$A$65,0))),"not found"),IF(G1213="not found","not found",IF(G1213="","","ditto"))))</f>
        <v/>
      </c>
      <c r="H1214" s="775" t="str">
        <f>IF($A1214="","",IF(NOT($A1214=$A1213),IFERROR(IF(INDEX('40-15 SCALE LABEL INFO'!K$2:K$65,MATCH($A1214,'40-15 SCALE LABEL INFO'!$A$2:$A$65,0))="","",INDEX('40-15 SCALE LABEL INFO'!K$2:K$65,MATCH($A1214,'40-15 SCALE LABEL INFO'!$A$2:$A$65,0))),"not found"),IF(H1213="not found","not found",IF(H1213="","","ditto"))))</f>
        <v/>
      </c>
    </row>
    <row r="1215" spans="1:8" x14ac:dyDescent="0.25">
      <c r="A1215" s="770"/>
      <c r="B1215" s="770"/>
      <c r="C1215" s="770"/>
      <c r="D1215" s="770"/>
      <c r="E1215" s="778"/>
      <c r="F1215" s="781" t="str">
        <f>IF($A1215="","",IF(NOT($A1215=$A1214),IFERROR(IF(INDEX('40-15 SCALE LABEL INFO'!I$2:I$65,MATCH($A1215,'40-15 SCALE LABEL INFO'!$A$2:$A$65,0))="","",INDEX('40-15 SCALE LABEL INFO'!I$2:I$65,MATCH($A1215,'40-15 SCALE LABEL INFO'!$A$2:$A$65,0))),"not found"),IF(F1214="not found","not found",IF(F1214="","","ditto"))))</f>
        <v/>
      </c>
      <c r="G1215" s="782" t="str">
        <f>IF($A1215="","",IF(NOT($A1215=$A1214),IFERROR(IF(INDEX('40-15 SCALE LABEL INFO'!J$2:J$65,MATCH($A1215,'40-15 SCALE LABEL INFO'!$A$2:$A$65,0))="","",INDEX('40-15 SCALE LABEL INFO'!J$2:J$65,MATCH($A1215,'40-15 SCALE LABEL INFO'!$A$2:$A$65,0))),"not found"),IF(G1214="not found","not found",IF(G1214="","","ditto"))))</f>
        <v/>
      </c>
      <c r="H1215" s="775" t="str">
        <f>IF($A1215="","",IF(NOT($A1215=$A1214),IFERROR(IF(INDEX('40-15 SCALE LABEL INFO'!K$2:K$65,MATCH($A1215,'40-15 SCALE LABEL INFO'!$A$2:$A$65,0))="","",INDEX('40-15 SCALE LABEL INFO'!K$2:K$65,MATCH($A1215,'40-15 SCALE LABEL INFO'!$A$2:$A$65,0))),"not found"),IF(H1214="not found","not found",IF(H1214="","","ditto"))))</f>
        <v/>
      </c>
    </row>
    <row r="1216" spans="1:8" x14ac:dyDescent="0.25">
      <c r="A1216" s="770"/>
      <c r="B1216" s="770"/>
      <c r="C1216" s="770"/>
      <c r="D1216" s="770"/>
      <c r="E1216" s="778"/>
      <c r="F1216" s="781" t="str">
        <f>IF($A1216="","",IF(NOT($A1216=$A1215),IFERROR(IF(INDEX('40-15 SCALE LABEL INFO'!I$2:I$65,MATCH($A1216,'40-15 SCALE LABEL INFO'!$A$2:$A$65,0))="","",INDEX('40-15 SCALE LABEL INFO'!I$2:I$65,MATCH($A1216,'40-15 SCALE LABEL INFO'!$A$2:$A$65,0))),"not found"),IF(F1215="not found","not found",IF(F1215="","","ditto"))))</f>
        <v/>
      </c>
      <c r="G1216" s="782" t="str">
        <f>IF($A1216="","",IF(NOT($A1216=$A1215),IFERROR(IF(INDEX('40-15 SCALE LABEL INFO'!J$2:J$65,MATCH($A1216,'40-15 SCALE LABEL INFO'!$A$2:$A$65,0))="","",INDEX('40-15 SCALE LABEL INFO'!J$2:J$65,MATCH($A1216,'40-15 SCALE LABEL INFO'!$A$2:$A$65,0))),"not found"),IF(G1215="not found","not found",IF(G1215="","","ditto"))))</f>
        <v/>
      </c>
      <c r="H1216" s="775" t="str">
        <f>IF($A1216="","",IF(NOT($A1216=$A1215),IFERROR(IF(INDEX('40-15 SCALE LABEL INFO'!K$2:K$65,MATCH($A1216,'40-15 SCALE LABEL INFO'!$A$2:$A$65,0))="","",INDEX('40-15 SCALE LABEL INFO'!K$2:K$65,MATCH($A1216,'40-15 SCALE LABEL INFO'!$A$2:$A$65,0))),"not found"),IF(H1215="not found","not found",IF(H1215="","","ditto"))))</f>
        <v/>
      </c>
    </row>
    <row r="1217" spans="1:8" x14ac:dyDescent="0.25">
      <c r="A1217" s="770"/>
      <c r="B1217" s="770"/>
      <c r="C1217" s="770"/>
      <c r="D1217" s="770"/>
      <c r="E1217" s="778"/>
      <c r="F1217" s="781" t="str">
        <f>IF($A1217="","",IF(NOT($A1217=$A1216),IFERROR(IF(INDEX('40-15 SCALE LABEL INFO'!I$2:I$65,MATCH($A1217,'40-15 SCALE LABEL INFO'!$A$2:$A$65,0))="","",INDEX('40-15 SCALE LABEL INFO'!I$2:I$65,MATCH($A1217,'40-15 SCALE LABEL INFO'!$A$2:$A$65,0))),"not found"),IF(F1216="not found","not found",IF(F1216="","","ditto"))))</f>
        <v/>
      </c>
      <c r="G1217" s="782" t="str">
        <f>IF($A1217="","",IF(NOT($A1217=$A1216),IFERROR(IF(INDEX('40-15 SCALE LABEL INFO'!J$2:J$65,MATCH($A1217,'40-15 SCALE LABEL INFO'!$A$2:$A$65,0))="","",INDEX('40-15 SCALE LABEL INFO'!J$2:J$65,MATCH($A1217,'40-15 SCALE LABEL INFO'!$A$2:$A$65,0))),"not found"),IF(G1216="not found","not found",IF(G1216="","","ditto"))))</f>
        <v/>
      </c>
      <c r="H1217" s="775" t="str">
        <f>IF($A1217="","",IF(NOT($A1217=$A1216),IFERROR(IF(INDEX('40-15 SCALE LABEL INFO'!K$2:K$65,MATCH($A1217,'40-15 SCALE LABEL INFO'!$A$2:$A$65,0))="","",INDEX('40-15 SCALE LABEL INFO'!K$2:K$65,MATCH($A1217,'40-15 SCALE LABEL INFO'!$A$2:$A$65,0))),"not found"),IF(H1216="not found","not found",IF(H1216="","","ditto"))))</f>
        <v/>
      </c>
    </row>
    <row r="1218" spans="1:8" x14ac:dyDescent="0.25">
      <c r="A1218" s="770"/>
      <c r="B1218" s="770"/>
      <c r="C1218" s="770"/>
      <c r="D1218" s="770"/>
      <c r="E1218" s="778"/>
      <c r="F1218" s="781" t="str">
        <f>IF($A1218="","",IF(NOT($A1218=$A1217),IFERROR(IF(INDEX('40-15 SCALE LABEL INFO'!I$2:I$65,MATCH($A1218,'40-15 SCALE LABEL INFO'!$A$2:$A$65,0))="","",INDEX('40-15 SCALE LABEL INFO'!I$2:I$65,MATCH($A1218,'40-15 SCALE LABEL INFO'!$A$2:$A$65,0))),"not found"),IF(F1217="not found","not found",IF(F1217="","","ditto"))))</f>
        <v/>
      </c>
      <c r="G1218" s="782" t="str">
        <f>IF($A1218="","",IF(NOT($A1218=$A1217),IFERROR(IF(INDEX('40-15 SCALE LABEL INFO'!J$2:J$65,MATCH($A1218,'40-15 SCALE LABEL INFO'!$A$2:$A$65,0))="","",INDEX('40-15 SCALE LABEL INFO'!J$2:J$65,MATCH($A1218,'40-15 SCALE LABEL INFO'!$A$2:$A$65,0))),"not found"),IF(G1217="not found","not found",IF(G1217="","","ditto"))))</f>
        <v/>
      </c>
      <c r="H1218" s="775" t="str">
        <f>IF($A1218="","",IF(NOT($A1218=$A1217),IFERROR(IF(INDEX('40-15 SCALE LABEL INFO'!K$2:K$65,MATCH($A1218,'40-15 SCALE LABEL INFO'!$A$2:$A$65,0))="","",INDEX('40-15 SCALE LABEL INFO'!K$2:K$65,MATCH($A1218,'40-15 SCALE LABEL INFO'!$A$2:$A$65,0))),"not found"),IF(H1217="not found","not found",IF(H1217="","","ditto"))))</f>
        <v/>
      </c>
    </row>
    <row r="1219" spans="1:8" x14ac:dyDescent="0.25">
      <c r="A1219" s="770"/>
      <c r="B1219" s="770"/>
      <c r="C1219" s="770"/>
      <c r="D1219" s="770"/>
      <c r="E1219" s="778"/>
      <c r="F1219" s="781" t="str">
        <f>IF($A1219="","",IF(NOT($A1219=$A1218),IFERROR(IF(INDEX('40-15 SCALE LABEL INFO'!I$2:I$65,MATCH($A1219,'40-15 SCALE LABEL INFO'!$A$2:$A$65,0))="","",INDEX('40-15 SCALE LABEL INFO'!I$2:I$65,MATCH($A1219,'40-15 SCALE LABEL INFO'!$A$2:$A$65,0))),"not found"),IF(F1218="not found","not found",IF(F1218="","","ditto"))))</f>
        <v/>
      </c>
      <c r="G1219" s="782" t="str">
        <f>IF($A1219="","",IF(NOT($A1219=$A1218),IFERROR(IF(INDEX('40-15 SCALE LABEL INFO'!J$2:J$65,MATCH($A1219,'40-15 SCALE LABEL INFO'!$A$2:$A$65,0))="","",INDEX('40-15 SCALE LABEL INFO'!J$2:J$65,MATCH($A1219,'40-15 SCALE LABEL INFO'!$A$2:$A$65,0))),"not found"),IF(G1218="not found","not found",IF(G1218="","","ditto"))))</f>
        <v/>
      </c>
      <c r="H1219" s="775" t="str">
        <f>IF($A1219="","",IF(NOT($A1219=$A1218),IFERROR(IF(INDEX('40-15 SCALE LABEL INFO'!K$2:K$65,MATCH($A1219,'40-15 SCALE LABEL INFO'!$A$2:$A$65,0))="","",INDEX('40-15 SCALE LABEL INFO'!K$2:K$65,MATCH($A1219,'40-15 SCALE LABEL INFO'!$A$2:$A$65,0))),"not found"),IF(H1218="not found","not found",IF(H1218="","","ditto"))))</f>
        <v/>
      </c>
    </row>
    <row r="1220" spans="1:8" x14ac:dyDescent="0.25">
      <c r="A1220" s="770"/>
      <c r="B1220" s="770"/>
      <c r="C1220" s="770"/>
      <c r="D1220" s="770"/>
      <c r="E1220" s="778"/>
      <c r="F1220" s="781" t="str">
        <f>IF($A1220="","",IF(NOT($A1220=$A1219),IFERROR(IF(INDEX('40-15 SCALE LABEL INFO'!I$2:I$65,MATCH($A1220,'40-15 SCALE LABEL INFO'!$A$2:$A$65,0))="","",INDEX('40-15 SCALE LABEL INFO'!I$2:I$65,MATCH($A1220,'40-15 SCALE LABEL INFO'!$A$2:$A$65,0))),"not found"),IF(F1219="not found","not found",IF(F1219="","","ditto"))))</f>
        <v/>
      </c>
      <c r="G1220" s="782" t="str">
        <f>IF($A1220="","",IF(NOT($A1220=$A1219),IFERROR(IF(INDEX('40-15 SCALE LABEL INFO'!J$2:J$65,MATCH($A1220,'40-15 SCALE LABEL INFO'!$A$2:$A$65,0))="","",INDEX('40-15 SCALE LABEL INFO'!J$2:J$65,MATCH($A1220,'40-15 SCALE LABEL INFO'!$A$2:$A$65,0))),"not found"),IF(G1219="not found","not found",IF(G1219="","","ditto"))))</f>
        <v/>
      </c>
      <c r="H1220" s="775" t="str">
        <f>IF($A1220="","",IF(NOT($A1220=$A1219),IFERROR(IF(INDEX('40-15 SCALE LABEL INFO'!K$2:K$65,MATCH($A1220,'40-15 SCALE LABEL INFO'!$A$2:$A$65,0))="","",INDEX('40-15 SCALE LABEL INFO'!K$2:K$65,MATCH($A1220,'40-15 SCALE LABEL INFO'!$A$2:$A$65,0))),"not found"),IF(H1219="not found","not found",IF(H1219="","","ditto"))))</f>
        <v/>
      </c>
    </row>
    <row r="1221" spans="1:8" x14ac:dyDescent="0.25">
      <c r="A1221" s="770"/>
      <c r="B1221" s="770"/>
      <c r="C1221" s="770"/>
      <c r="D1221" s="770"/>
      <c r="E1221" s="778"/>
      <c r="F1221" s="781" t="str">
        <f>IF($A1221="","",IF(NOT($A1221=$A1220),IFERROR(IF(INDEX('40-15 SCALE LABEL INFO'!I$2:I$65,MATCH($A1221,'40-15 SCALE LABEL INFO'!$A$2:$A$65,0))="","",INDEX('40-15 SCALE LABEL INFO'!I$2:I$65,MATCH($A1221,'40-15 SCALE LABEL INFO'!$A$2:$A$65,0))),"not found"),IF(F1220="not found","not found",IF(F1220="","","ditto"))))</f>
        <v/>
      </c>
      <c r="G1221" s="782" t="str">
        <f>IF($A1221="","",IF(NOT($A1221=$A1220),IFERROR(IF(INDEX('40-15 SCALE LABEL INFO'!J$2:J$65,MATCH($A1221,'40-15 SCALE LABEL INFO'!$A$2:$A$65,0))="","",INDEX('40-15 SCALE LABEL INFO'!J$2:J$65,MATCH($A1221,'40-15 SCALE LABEL INFO'!$A$2:$A$65,0))),"not found"),IF(G1220="not found","not found",IF(G1220="","","ditto"))))</f>
        <v/>
      </c>
      <c r="H1221" s="775" t="str">
        <f>IF($A1221="","",IF(NOT($A1221=$A1220),IFERROR(IF(INDEX('40-15 SCALE LABEL INFO'!K$2:K$65,MATCH($A1221,'40-15 SCALE LABEL INFO'!$A$2:$A$65,0))="","",INDEX('40-15 SCALE LABEL INFO'!K$2:K$65,MATCH($A1221,'40-15 SCALE LABEL INFO'!$A$2:$A$65,0))),"not found"),IF(H1220="not found","not found",IF(H1220="","","ditto"))))</f>
        <v/>
      </c>
    </row>
    <row r="1222" spans="1:8" x14ac:dyDescent="0.25">
      <c r="A1222" s="770"/>
      <c r="B1222" s="770"/>
      <c r="C1222" s="770"/>
      <c r="D1222" s="770"/>
      <c r="E1222" s="778"/>
      <c r="F1222" s="781" t="str">
        <f>IF($A1222="","",IF(NOT($A1222=$A1221),IFERROR(IF(INDEX('40-15 SCALE LABEL INFO'!I$2:I$65,MATCH($A1222,'40-15 SCALE LABEL INFO'!$A$2:$A$65,0))="","",INDEX('40-15 SCALE LABEL INFO'!I$2:I$65,MATCH($A1222,'40-15 SCALE LABEL INFO'!$A$2:$A$65,0))),"not found"),IF(F1221="not found","not found",IF(F1221="","","ditto"))))</f>
        <v/>
      </c>
      <c r="G1222" s="782" t="str">
        <f>IF($A1222="","",IF(NOT($A1222=$A1221),IFERROR(IF(INDEX('40-15 SCALE LABEL INFO'!J$2:J$65,MATCH($A1222,'40-15 SCALE LABEL INFO'!$A$2:$A$65,0))="","",INDEX('40-15 SCALE LABEL INFO'!J$2:J$65,MATCH($A1222,'40-15 SCALE LABEL INFO'!$A$2:$A$65,0))),"not found"),IF(G1221="not found","not found",IF(G1221="","","ditto"))))</f>
        <v/>
      </c>
      <c r="H1222" s="775" t="str">
        <f>IF($A1222="","",IF(NOT($A1222=$A1221),IFERROR(IF(INDEX('40-15 SCALE LABEL INFO'!K$2:K$65,MATCH($A1222,'40-15 SCALE LABEL INFO'!$A$2:$A$65,0))="","",INDEX('40-15 SCALE LABEL INFO'!K$2:K$65,MATCH($A1222,'40-15 SCALE LABEL INFO'!$A$2:$A$65,0))),"not found"),IF(H1221="not found","not found",IF(H1221="","","ditto"))))</f>
        <v/>
      </c>
    </row>
    <row r="1223" spans="1:8" x14ac:dyDescent="0.25">
      <c r="A1223" s="770"/>
      <c r="B1223" s="770"/>
      <c r="C1223" s="770"/>
      <c r="D1223" s="770"/>
      <c r="E1223" s="778"/>
      <c r="F1223" s="781" t="str">
        <f>IF($A1223="","",IF(NOT($A1223=$A1222),IFERROR(IF(INDEX('40-15 SCALE LABEL INFO'!I$2:I$65,MATCH($A1223,'40-15 SCALE LABEL INFO'!$A$2:$A$65,0))="","",INDEX('40-15 SCALE LABEL INFO'!I$2:I$65,MATCH($A1223,'40-15 SCALE LABEL INFO'!$A$2:$A$65,0))),"not found"),IF(F1222="not found","not found",IF(F1222="","","ditto"))))</f>
        <v/>
      </c>
      <c r="G1223" s="782" t="str">
        <f>IF($A1223="","",IF(NOT($A1223=$A1222),IFERROR(IF(INDEX('40-15 SCALE LABEL INFO'!J$2:J$65,MATCH($A1223,'40-15 SCALE LABEL INFO'!$A$2:$A$65,0))="","",INDEX('40-15 SCALE LABEL INFO'!J$2:J$65,MATCH($A1223,'40-15 SCALE LABEL INFO'!$A$2:$A$65,0))),"not found"),IF(G1222="not found","not found",IF(G1222="","","ditto"))))</f>
        <v/>
      </c>
      <c r="H1223" s="775" t="str">
        <f>IF($A1223="","",IF(NOT($A1223=$A1222),IFERROR(IF(INDEX('40-15 SCALE LABEL INFO'!K$2:K$65,MATCH($A1223,'40-15 SCALE LABEL INFO'!$A$2:$A$65,0))="","",INDEX('40-15 SCALE LABEL INFO'!K$2:K$65,MATCH($A1223,'40-15 SCALE LABEL INFO'!$A$2:$A$65,0))),"not found"),IF(H1222="not found","not found",IF(H1222="","","ditto"))))</f>
        <v/>
      </c>
    </row>
    <row r="1224" spans="1:8" x14ac:dyDescent="0.25">
      <c r="A1224" s="770"/>
      <c r="B1224" s="770"/>
      <c r="C1224" s="770"/>
      <c r="D1224" s="770"/>
      <c r="E1224" s="778"/>
      <c r="F1224" s="781" t="str">
        <f>IF($A1224="","",IF(NOT($A1224=$A1223),IFERROR(IF(INDEX('40-15 SCALE LABEL INFO'!I$2:I$65,MATCH($A1224,'40-15 SCALE LABEL INFO'!$A$2:$A$65,0))="","",INDEX('40-15 SCALE LABEL INFO'!I$2:I$65,MATCH($A1224,'40-15 SCALE LABEL INFO'!$A$2:$A$65,0))),"not found"),IF(F1223="not found","not found",IF(F1223="","","ditto"))))</f>
        <v/>
      </c>
      <c r="G1224" s="782" t="str">
        <f>IF($A1224="","",IF(NOT($A1224=$A1223),IFERROR(IF(INDEX('40-15 SCALE LABEL INFO'!J$2:J$65,MATCH($A1224,'40-15 SCALE LABEL INFO'!$A$2:$A$65,0))="","",INDEX('40-15 SCALE LABEL INFO'!J$2:J$65,MATCH($A1224,'40-15 SCALE LABEL INFO'!$A$2:$A$65,0))),"not found"),IF(G1223="not found","not found",IF(G1223="","","ditto"))))</f>
        <v/>
      </c>
      <c r="H1224" s="775" t="str">
        <f>IF($A1224="","",IF(NOT($A1224=$A1223),IFERROR(IF(INDEX('40-15 SCALE LABEL INFO'!K$2:K$65,MATCH($A1224,'40-15 SCALE LABEL INFO'!$A$2:$A$65,0))="","",INDEX('40-15 SCALE LABEL INFO'!K$2:K$65,MATCH($A1224,'40-15 SCALE LABEL INFO'!$A$2:$A$65,0))),"not found"),IF(H1223="not found","not found",IF(H1223="","","ditto"))))</f>
        <v/>
      </c>
    </row>
    <row r="1225" spans="1:8" x14ac:dyDescent="0.25">
      <c r="A1225" s="770"/>
      <c r="B1225" s="770"/>
      <c r="C1225" s="770"/>
      <c r="D1225" s="770"/>
      <c r="E1225" s="778"/>
      <c r="F1225" s="781" t="str">
        <f>IF($A1225="","",IF(NOT($A1225=$A1224),IFERROR(IF(INDEX('40-15 SCALE LABEL INFO'!I$2:I$65,MATCH($A1225,'40-15 SCALE LABEL INFO'!$A$2:$A$65,0))="","",INDEX('40-15 SCALE LABEL INFO'!I$2:I$65,MATCH($A1225,'40-15 SCALE LABEL INFO'!$A$2:$A$65,0))),"not found"),IF(F1224="not found","not found",IF(F1224="","","ditto"))))</f>
        <v/>
      </c>
      <c r="G1225" s="782" t="str">
        <f>IF($A1225="","",IF(NOT($A1225=$A1224),IFERROR(IF(INDEX('40-15 SCALE LABEL INFO'!J$2:J$65,MATCH($A1225,'40-15 SCALE LABEL INFO'!$A$2:$A$65,0))="","",INDEX('40-15 SCALE LABEL INFO'!J$2:J$65,MATCH($A1225,'40-15 SCALE LABEL INFO'!$A$2:$A$65,0))),"not found"),IF(G1224="not found","not found",IF(G1224="","","ditto"))))</f>
        <v/>
      </c>
      <c r="H1225" s="775" t="str">
        <f>IF($A1225="","",IF(NOT($A1225=$A1224),IFERROR(IF(INDEX('40-15 SCALE LABEL INFO'!K$2:K$65,MATCH($A1225,'40-15 SCALE LABEL INFO'!$A$2:$A$65,0))="","",INDEX('40-15 SCALE LABEL INFO'!K$2:K$65,MATCH($A1225,'40-15 SCALE LABEL INFO'!$A$2:$A$65,0))),"not found"),IF(H1224="not found","not found",IF(H1224="","","ditto"))))</f>
        <v/>
      </c>
    </row>
    <row r="1226" spans="1:8" x14ac:dyDescent="0.25">
      <c r="A1226" s="770"/>
      <c r="B1226" s="770"/>
      <c r="C1226" s="770"/>
      <c r="D1226" s="770"/>
      <c r="E1226" s="778"/>
      <c r="F1226" s="781" t="str">
        <f>IF($A1226="","",IF(NOT($A1226=$A1225),IFERROR(IF(INDEX('40-15 SCALE LABEL INFO'!I$2:I$65,MATCH($A1226,'40-15 SCALE LABEL INFO'!$A$2:$A$65,0))="","",INDEX('40-15 SCALE LABEL INFO'!I$2:I$65,MATCH($A1226,'40-15 SCALE LABEL INFO'!$A$2:$A$65,0))),"not found"),IF(F1225="not found","not found",IF(F1225="","","ditto"))))</f>
        <v/>
      </c>
      <c r="G1226" s="782" t="str">
        <f>IF($A1226="","",IF(NOT($A1226=$A1225),IFERROR(IF(INDEX('40-15 SCALE LABEL INFO'!J$2:J$65,MATCH($A1226,'40-15 SCALE LABEL INFO'!$A$2:$A$65,0))="","",INDEX('40-15 SCALE LABEL INFO'!J$2:J$65,MATCH($A1226,'40-15 SCALE LABEL INFO'!$A$2:$A$65,0))),"not found"),IF(G1225="not found","not found",IF(G1225="","","ditto"))))</f>
        <v/>
      </c>
      <c r="H1226" s="775" t="str">
        <f>IF($A1226="","",IF(NOT($A1226=$A1225),IFERROR(IF(INDEX('40-15 SCALE LABEL INFO'!K$2:K$65,MATCH($A1226,'40-15 SCALE LABEL INFO'!$A$2:$A$65,0))="","",INDEX('40-15 SCALE LABEL INFO'!K$2:K$65,MATCH($A1226,'40-15 SCALE LABEL INFO'!$A$2:$A$65,0))),"not found"),IF(H1225="not found","not found",IF(H1225="","","ditto"))))</f>
        <v/>
      </c>
    </row>
    <row r="1227" spans="1:8" x14ac:dyDescent="0.25">
      <c r="A1227" s="770"/>
      <c r="B1227" s="770"/>
      <c r="C1227" s="770"/>
      <c r="D1227" s="770"/>
      <c r="E1227" s="778"/>
      <c r="F1227" s="781" t="str">
        <f>IF($A1227="","",IF(NOT($A1227=$A1226),IFERROR(IF(INDEX('40-15 SCALE LABEL INFO'!I$2:I$65,MATCH($A1227,'40-15 SCALE LABEL INFO'!$A$2:$A$65,0))="","",INDEX('40-15 SCALE LABEL INFO'!I$2:I$65,MATCH($A1227,'40-15 SCALE LABEL INFO'!$A$2:$A$65,0))),"not found"),IF(F1226="not found","not found",IF(F1226="","","ditto"))))</f>
        <v/>
      </c>
      <c r="G1227" s="782" t="str">
        <f>IF($A1227="","",IF(NOT($A1227=$A1226),IFERROR(IF(INDEX('40-15 SCALE LABEL INFO'!J$2:J$65,MATCH($A1227,'40-15 SCALE LABEL INFO'!$A$2:$A$65,0))="","",INDEX('40-15 SCALE LABEL INFO'!J$2:J$65,MATCH($A1227,'40-15 SCALE LABEL INFO'!$A$2:$A$65,0))),"not found"),IF(G1226="not found","not found",IF(G1226="","","ditto"))))</f>
        <v/>
      </c>
      <c r="H1227" s="775" t="str">
        <f>IF($A1227="","",IF(NOT($A1227=$A1226),IFERROR(IF(INDEX('40-15 SCALE LABEL INFO'!K$2:K$65,MATCH($A1227,'40-15 SCALE LABEL INFO'!$A$2:$A$65,0))="","",INDEX('40-15 SCALE LABEL INFO'!K$2:K$65,MATCH($A1227,'40-15 SCALE LABEL INFO'!$A$2:$A$65,0))),"not found"),IF(H1226="not found","not found",IF(H1226="","","ditto"))))</f>
        <v/>
      </c>
    </row>
    <row r="1228" spans="1:8" x14ac:dyDescent="0.25">
      <c r="A1228" s="770"/>
      <c r="B1228" s="770"/>
      <c r="C1228" s="770"/>
      <c r="D1228" s="770"/>
      <c r="E1228" s="778"/>
      <c r="F1228" s="781" t="str">
        <f>IF($A1228="","",IF(NOT($A1228=$A1227),IFERROR(IF(INDEX('40-15 SCALE LABEL INFO'!I$2:I$65,MATCH($A1228,'40-15 SCALE LABEL INFO'!$A$2:$A$65,0))="","",INDEX('40-15 SCALE LABEL INFO'!I$2:I$65,MATCH($A1228,'40-15 SCALE LABEL INFO'!$A$2:$A$65,0))),"not found"),IF(F1227="not found","not found",IF(F1227="","","ditto"))))</f>
        <v/>
      </c>
      <c r="G1228" s="782" t="str">
        <f>IF($A1228="","",IF(NOT($A1228=$A1227),IFERROR(IF(INDEX('40-15 SCALE LABEL INFO'!J$2:J$65,MATCH($A1228,'40-15 SCALE LABEL INFO'!$A$2:$A$65,0))="","",INDEX('40-15 SCALE LABEL INFO'!J$2:J$65,MATCH($A1228,'40-15 SCALE LABEL INFO'!$A$2:$A$65,0))),"not found"),IF(G1227="not found","not found",IF(G1227="","","ditto"))))</f>
        <v/>
      </c>
      <c r="H1228" s="775" t="str">
        <f>IF($A1228="","",IF(NOT($A1228=$A1227),IFERROR(IF(INDEX('40-15 SCALE LABEL INFO'!K$2:K$65,MATCH($A1228,'40-15 SCALE LABEL INFO'!$A$2:$A$65,0))="","",INDEX('40-15 SCALE LABEL INFO'!K$2:K$65,MATCH($A1228,'40-15 SCALE LABEL INFO'!$A$2:$A$65,0))),"not found"),IF(H1227="not found","not found",IF(H1227="","","ditto"))))</f>
        <v/>
      </c>
    </row>
    <row r="1229" spans="1:8" x14ac:dyDescent="0.25">
      <c r="A1229" s="770"/>
      <c r="B1229" s="770"/>
      <c r="C1229" s="770"/>
      <c r="D1229" s="770"/>
      <c r="E1229" s="778"/>
      <c r="F1229" s="781" t="str">
        <f>IF($A1229="","",IF(NOT($A1229=$A1228),IFERROR(IF(INDEX('40-15 SCALE LABEL INFO'!I$2:I$65,MATCH($A1229,'40-15 SCALE LABEL INFO'!$A$2:$A$65,0))="","",INDEX('40-15 SCALE LABEL INFO'!I$2:I$65,MATCH($A1229,'40-15 SCALE LABEL INFO'!$A$2:$A$65,0))),"not found"),IF(F1228="not found","not found",IF(F1228="","","ditto"))))</f>
        <v/>
      </c>
      <c r="G1229" s="782" t="str">
        <f>IF($A1229="","",IF(NOT($A1229=$A1228),IFERROR(IF(INDEX('40-15 SCALE LABEL INFO'!J$2:J$65,MATCH($A1229,'40-15 SCALE LABEL INFO'!$A$2:$A$65,0))="","",INDEX('40-15 SCALE LABEL INFO'!J$2:J$65,MATCH($A1229,'40-15 SCALE LABEL INFO'!$A$2:$A$65,0))),"not found"),IF(G1228="not found","not found",IF(G1228="","","ditto"))))</f>
        <v/>
      </c>
      <c r="H1229" s="775" t="str">
        <f>IF($A1229="","",IF(NOT($A1229=$A1228),IFERROR(IF(INDEX('40-15 SCALE LABEL INFO'!K$2:K$65,MATCH($A1229,'40-15 SCALE LABEL INFO'!$A$2:$A$65,0))="","",INDEX('40-15 SCALE LABEL INFO'!K$2:K$65,MATCH($A1229,'40-15 SCALE LABEL INFO'!$A$2:$A$65,0))),"not found"),IF(H1228="not found","not found",IF(H1228="","","ditto"))))</f>
        <v/>
      </c>
    </row>
    <row r="1230" spans="1:8" x14ac:dyDescent="0.25">
      <c r="A1230" s="770"/>
      <c r="B1230" s="770"/>
      <c r="C1230" s="770"/>
      <c r="D1230" s="770"/>
      <c r="E1230" s="778"/>
      <c r="F1230" s="781" t="str">
        <f>IF($A1230="","",IF(NOT($A1230=$A1229),IFERROR(IF(INDEX('40-15 SCALE LABEL INFO'!I$2:I$65,MATCH($A1230,'40-15 SCALE LABEL INFO'!$A$2:$A$65,0))="","",INDEX('40-15 SCALE LABEL INFO'!I$2:I$65,MATCH($A1230,'40-15 SCALE LABEL INFO'!$A$2:$A$65,0))),"not found"),IF(F1229="not found","not found",IF(F1229="","","ditto"))))</f>
        <v/>
      </c>
      <c r="G1230" s="782" t="str">
        <f>IF($A1230="","",IF(NOT($A1230=$A1229),IFERROR(IF(INDEX('40-15 SCALE LABEL INFO'!J$2:J$65,MATCH($A1230,'40-15 SCALE LABEL INFO'!$A$2:$A$65,0))="","",INDEX('40-15 SCALE LABEL INFO'!J$2:J$65,MATCH($A1230,'40-15 SCALE LABEL INFO'!$A$2:$A$65,0))),"not found"),IF(G1229="not found","not found",IF(G1229="","","ditto"))))</f>
        <v/>
      </c>
      <c r="H1230" s="775" t="str">
        <f>IF($A1230="","",IF(NOT($A1230=$A1229),IFERROR(IF(INDEX('40-15 SCALE LABEL INFO'!K$2:K$65,MATCH($A1230,'40-15 SCALE LABEL INFO'!$A$2:$A$65,0))="","",INDEX('40-15 SCALE LABEL INFO'!K$2:K$65,MATCH($A1230,'40-15 SCALE LABEL INFO'!$A$2:$A$65,0))),"not found"),IF(H1229="not found","not found",IF(H1229="","","ditto"))))</f>
        <v/>
      </c>
    </row>
    <row r="1231" spans="1:8" x14ac:dyDescent="0.25">
      <c r="A1231" s="770"/>
      <c r="B1231" s="770"/>
      <c r="C1231" s="770"/>
      <c r="D1231" s="770"/>
      <c r="E1231" s="778"/>
      <c r="F1231" s="781" t="str">
        <f>IF($A1231="","",IF(NOT($A1231=$A1230),IFERROR(IF(INDEX('40-15 SCALE LABEL INFO'!I$2:I$65,MATCH($A1231,'40-15 SCALE LABEL INFO'!$A$2:$A$65,0))="","",INDEX('40-15 SCALE LABEL INFO'!I$2:I$65,MATCH($A1231,'40-15 SCALE LABEL INFO'!$A$2:$A$65,0))),"not found"),IF(F1230="not found","not found",IF(F1230="","","ditto"))))</f>
        <v/>
      </c>
      <c r="G1231" s="782" t="str">
        <f>IF($A1231="","",IF(NOT($A1231=$A1230),IFERROR(IF(INDEX('40-15 SCALE LABEL INFO'!J$2:J$65,MATCH($A1231,'40-15 SCALE LABEL INFO'!$A$2:$A$65,0))="","",INDEX('40-15 SCALE LABEL INFO'!J$2:J$65,MATCH($A1231,'40-15 SCALE LABEL INFO'!$A$2:$A$65,0))),"not found"),IF(G1230="not found","not found",IF(G1230="","","ditto"))))</f>
        <v/>
      </c>
      <c r="H1231" s="775" t="str">
        <f>IF($A1231="","",IF(NOT($A1231=$A1230),IFERROR(IF(INDEX('40-15 SCALE LABEL INFO'!K$2:K$65,MATCH($A1231,'40-15 SCALE LABEL INFO'!$A$2:$A$65,0))="","",INDEX('40-15 SCALE LABEL INFO'!K$2:K$65,MATCH($A1231,'40-15 SCALE LABEL INFO'!$A$2:$A$65,0))),"not found"),IF(H1230="not found","not found",IF(H1230="","","ditto"))))</f>
        <v/>
      </c>
    </row>
    <row r="1232" spans="1:8" x14ac:dyDescent="0.25">
      <c r="A1232" s="770"/>
      <c r="B1232" s="770"/>
      <c r="C1232" s="770"/>
      <c r="D1232" s="770"/>
      <c r="E1232" s="778"/>
      <c r="F1232" s="781" t="str">
        <f>IF($A1232="","",IF(NOT($A1232=$A1231),IFERROR(IF(INDEX('40-15 SCALE LABEL INFO'!I$2:I$65,MATCH($A1232,'40-15 SCALE LABEL INFO'!$A$2:$A$65,0))="","",INDEX('40-15 SCALE LABEL INFO'!I$2:I$65,MATCH($A1232,'40-15 SCALE LABEL INFO'!$A$2:$A$65,0))),"not found"),IF(F1231="not found","not found",IF(F1231="","","ditto"))))</f>
        <v/>
      </c>
      <c r="G1232" s="782" t="str">
        <f>IF($A1232="","",IF(NOT($A1232=$A1231),IFERROR(IF(INDEX('40-15 SCALE LABEL INFO'!J$2:J$65,MATCH($A1232,'40-15 SCALE LABEL INFO'!$A$2:$A$65,0))="","",INDEX('40-15 SCALE LABEL INFO'!J$2:J$65,MATCH($A1232,'40-15 SCALE LABEL INFO'!$A$2:$A$65,0))),"not found"),IF(G1231="not found","not found",IF(G1231="","","ditto"))))</f>
        <v/>
      </c>
      <c r="H1232" s="775" t="str">
        <f>IF($A1232="","",IF(NOT($A1232=$A1231),IFERROR(IF(INDEX('40-15 SCALE LABEL INFO'!K$2:K$65,MATCH($A1232,'40-15 SCALE LABEL INFO'!$A$2:$A$65,0))="","",INDEX('40-15 SCALE LABEL INFO'!K$2:K$65,MATCH($A1232,'40-15 SCALE LABEL INFO'!$A$2:$A$65,0))),"not found"),IF(H1231="not found","not found",IF(H1231="","","ditto"))))</f>
        <v/>
      </c>
    </row>
    <row r="1233" spans="1:8" x14ac:dyDescent="0.25">
      <c r="A1233" s="770"/>
      <c r="B1233" s="770"/>
      <c r="C1233" s="770"/>
      <c r="D1233" s="770"/>
      <c r="E1233" s="778"/>
      <c r="F1233" s="781" t="str">
        <f>IF($A1233="","",IF(NOT($A1233=$A1232),IFERROR(IF(INDEX('40-15 SCALE LABEL INFO'!I$2:I$65,MATCH($A1233,'40-15 SCALE LABEL INFO'!$A$2:$A$65,0))="","",INDEX('40-15 SCALE LABEL INFO'!I$2:I$65,MATCH($A1233,'40-15 SCALE LABEL INFO'!$A$2:$A$65,0))),"not found"),IF(F1232="not found","not found",IF(F1232="","","ditto"))))</f>
        <v/>
      </c>
      <c r="G1233" s="782" t="str">
        <f>IF($A1233="","",IF(NOT($A1233=$A1232),IFERROR(IF(INDEX('40-15 SCALE LABEL INFO'!J$2:J$65,MATCH($A1233,'40-15 SCALE LABEL INFO'!$A$2:$A$65,0))="","",INDEX('40-15 SCALE LABEL INFO'!J$2:J$65,MATCH($A1233,'40-15 SCALE LABEL INFO'!$A$2:$A$65,0))),"not found"),IF(G1232="not found","not found",IF(G1232="","","ditto"))))</f>
        <v/>
      </c>
      <c r="H1233" s="775" t="str">
        <f>IF($A1233="","",IF(NOT($A1233=$A1232),IFERROR(IF(INDEX('40-15 SCALE LABEL INFO'!K$2:K$65,MATCH($A1233,'40-15 SCALE LABEL INFO'!$A$2:$A$65,0))="","",INDEX('40-15 SCALE LABEL INFO'!K$2:K$65,MATCH($A1233,'40-15 SCALE LABEL INFO'!$A$2:$A$65,0))),"not found"),IF(H1232="not found","not found",IF(H1232="","","ditto"))))</f>
        <v/>
      </c>
    </row>
    <row r="1234" spans="1:8" x14ac:dyDescent="0.25">
      <c r="A1234" s="770"/>
      <c r="B1234" s="770"/>
      <c r="C1234" s="770"/>
      <c r="D1234" s="770"/>
      <c r="E1234" s="778"/>
      <c r="F1234" s="781" t="str">
        <f>IF($A1234="","",IF(NOT($A1234=$A1233),IFERROR(IF(INDEX('40-15 SCALE LABEL INFO'!I$2:I$65,MATCH($A1234,'40-15 SCALE LABEL INFO'!$A$2:$A$65,0))="","",INDEX('40-15 SCALE LABEL INFO'!I$2:I$65,MATCH($A1234,'40-15 SCALE LABEL INFO'!$A$2:$A$65,0))),"not found"),IF(F1233="not found","not found",IF(F1233="","","ditto"))))</f>
        <v/>
      </c>
      <c r="G1234" s="782" t="str">
        <f>IF($A1234="","",IF(NOT($A1234=$A1233),IFERROR(IF(INDEX('40-15 SCALE LABEL INFO'!J$2:J$65,MATCH($A1234,'40-15 SCALE LABEL INFO'!$A$2:$A$65,0))="","",INDEX('40-15 SCALE LABEL INFO'!J$2:J$65,MATCH($A1234,'40-15 SCALE LABEL INFO'!$A$2:$A$65,0))),"not found"),IF(G1233="not found","not found",IF(G1233="","","ditto"))))</f>
        <v/>
      </c>
      <c r="H1234" s="775" t="str">
        <f>IF($A1234="","",IF(NOT($A1234=$A1233),IFERROR(IF(INDEX('40-15 SCALE LABEL INFO'!K$2:K$65,MATCH($A1234,'40-15 SCALE LABEL INFO'!$A$2:$A$65,0))="","",INDEX('40-15 SCALE LABEL INFO'!K$2:K$65,MATCH($A1234,'40-15 SCALE LABEL INFO'!$A$2:$A$65,0))),"not found"),IF(H1233="not found","not found",IF(H1233="","","ditto"))))</f>
        <v/>
      </c>
    </row>
    <row r="1235" spans="1:8" x14ac:dyDescent="0.25">
      <c r="A1235" s="770"/>
      <c r="B1235" s="770"/>
      <c r="C1235" s="770"/>
      <c r="D1235" s="770"/>
      <c r="E1235" s="778"/>
      <c r="F1235" s="781" t="str">
        <f>IF($A1235="","",IF(NOT($A1235=$A1234),IFERROR(IF(INDEX('40-15 SCALE LABEL INFO'!I$2:I$65,MATCH($A1235,'40-15 SCALE LABEL INFO'!$A$2:$A$65,0))="","",INDEX('40-15 SCALE LABEL INFO'!I$2:I$65,MATCH($A1235,'40-15 SCALE LABEL INFO'!$A$2:$A$65,0))),"not found"),IF(F1234="not found","not found",IF(F1234="","","ditto"))))</f>
        <v/>
      </c>
      <c r="G1235" s="782" t="str">
        <f>IF($A1235="","",IF(NOT($A1235=$A1234),IFERROR(IF(INDEX('40-15 SCALE LABEL INFO'!J$2:J$65,MATCH($A1235,'40-15 SCALE LABEL INFO'!$A$2:$A$65,0))="","",INDEX('40-15 SCALE LABEL INFO'!J$2:J$65,MATCH($A1235,'40-15 SCALE LABEL INFO'!$A$2:$A$65,0))),"not found"),IF(G1234="not found","not found",IF(G1234="","","ditto"))))</f>
        <v/>
      </c>
      <c r="H1235" s="775" t="str">
        <f>IF($A1235="","",IF(NOT($A1235=$A1234),IFERROR(IF(INDEX('40-15 SCALE LABEL INFO'!K$2:K$65,MATCH($A1235,'40-15 SCALE LABEL INFO'!$A$2:$A$65,0))="","",INDEX('40-15 SCALE LABEL INFO'!K$2:K$65,MATCH($A1235,'40-15 SCALE LABEL INFO'!$A$2:$A$65,0))),"not found"),IF(H1234="not found","not found",IF(H1234="","","ditto"))))</f>
        <v/>
      </c>
    </row>
    <row r="1236" spans="1:8" x14ac:dyDescent="0.25">
      <c r="A1236" s="770"/>
      <c r="B1236" s="770"/>
      <c r="C1236" s="770"/>
      <c r="D1236" s="770"/>
      <c r="E1236" s="778"/>
      <c r="F1236" s="781" t="str">
        <f>IF($A1236="","",IF(NOT($A1236=$A1235),IFERROR(IF(INDEX('40-15 SCALE LABEL INFO'!I$2:I$65,MATCH($A1236,'40-15 SCALE LABEL INFO'!$A$2:$A$65,0))="","",INDEX('40-15 SCALE LABEL INFO'!I$2:I$65,MATCH($A1236,'40-15 SCALE LABEL INFO'!$A$2:$A$65,0))),"not found"),IF(F1235="not found","not found",IF(F1235="","","ditto"))))</f>
        <v/>
      </c>
      <c r="G1236" s="782" t="str">
        <f>IF($A1236="","",IF(NOT($A1236=$A1235),IFERROR(IF(INDEX('40-15 SCALE LABEL INFO'!J$2:J$65,MATCH($A1236,'40-15 SCALE LABEL INFO'!$A$2:$A$65,0))="","",INDEX('40-15 SCALE LABEL INFO'!J$2:J$65,MATCH($A1236,'40-15 SCALE LABEL INFO'!$A$2:$A$65,0))),"not found"),IF(G1235="not found","not found",IF(G1235="","","ditto"))))</f>
        <v/>
      </c>
      <c r="H1236" s="775" t="str">
        <f>IF($A1236="","",IF(NOT($A1236=$A1235),IFERROR(IF(INDEX('40-15 SCALE LABEL INFO'!K$2:K$65,MATCH($A1236,'40-15 SCALE LABEL INFO'!$A$2:$A$65,0))="","",INDEX('40-15 SCALE LABEL INFO'!K$2:K$65,MATCH($A1236,'40-15 SCALE LABEL INFO'!$A$2:$A$65,0))),"not found"),IF(H1235="not found","not found",IF(H1235="","","ditto"))))</f>
        <v/>
      </c>
    </row>
    <row r="1237" spans="1:8" x14ac:dyDescent="0.25">
      <c r="A1237" s="770"/>
      <c r="B1237" s="770"/>
      <c r="C1237" s="770"/>
      <c r="D1237" s="770"/>
      <c r="E1237" s="778"/>
      <c r="F1237" s="781" t="str">
        <f>IF($A1237="","",IF(NOT($A1237=$A1236),IFERROR(IF(INDEX('40-15 SCALE LABEL INFO'!I$2:I$65,MATCH($A1237,'40-15 SCALE LABEL INFO'!$A$2:$A$65,0))="","",INDEX('40-15 SCALE LABEL INFO'!I$2:I$65,MATCH($A1237,'40-15 SCALE LABEL INFO'!$A$2:$A$65,0))),"not found"),IF(F1236="not found","not found",IF(F1236="","","ditto"))))</f>
        <v/>
      </c>
      <c r="G1237" s="782" t="str">
        <f>IF($A1237="","",IF(NOT($A1237=$A1236),IFERROR(IF(INDEX('40-15 SCALE LABEL INFO'!J$2:J$65,MATCH($A1237,'40-15 SCALE LABEL INFO'!$A$2:$A$65,0))="","",INDEX('40-15 SCALE LABEL INFO'!J$2:J$65,MATCH($A1237,'40-15 SCALE LABEL INFO'!$A$2:$A$65,0))),"not found"),IF(G1236="not found","not found",IF(G1236="","","ditto"))))</f>
        <v/>
      </c>
      <c r="H1237" s="775" t="str">
        <f>IF($A1237="","",IF(NOT($A1237=$A1236),IFERROR(IF(INDEX('40-15 SCALE LABEL INFO'!K$2:K$65,MATCH($A1237,'40-15 SCALE LABEL INFO'!$A$2:$A$65,0))="","",INDEX('40-15 SCALE LABEL INFO'!K$2:K$65,MATCH($A1237,'40-15 SCALE LABEL INFO'!$A$2:$A$65,0))),"not found"),IF(H1236="not found","not found",IF(H1236="","","ditto"))))</f>
        <v/>
      </c>
    </row>
    <row r="1238" spans="1:8" x14ac:dyDescent="0.25">
      <c r="A1238" s="770"/>
      <c r="B1238" s="770"/>
      <c r="C1238" s="770"/>
      <c r="D1238" s="770"/>
      <c r="E1238" s="778"/>
      <c r="F1238" s="781" t="str">
        <f>IF($A1238="","",IF(NOT($A1238=$A1237),IFERROR(IF(INDEX('40-15 SCALE LABEL INFO'!I$2:I$65,MATCH($A1238,'40-15 SCALE LABEL INFO'!$A$2:$A$65,0))="","",INDEX('40-15 SCALE LABEL INFO'!I$2:I$65,MATCH($A1238,'40-15 SCALE LABEL INFO'!$A$2:$A$65,0))),"not found"),IF(F1237="not found","not found",IF(F1237="","","ditto"))))</f>
        <v/>
      </c>
      <c r="G1238" s="782" t="str">
        <f>IF($A1238="","",IF(NOT($A1238=$A1237),IFERROR(IF(INDEX('40-15 SCALE LABEL INFO'!J$2:J$65,MATCH($A1238,'40-15 SCALE LABEL INFO'!$A$2:$A$65,0))="","",INDEX('40-15 SCALE LABEL INFO'!J$2:J$65,MATCH($A1238,'40-15 SCALE LABEL INFO'!$A$2:$A$65,0))),"not found"),IF(G1237="not found","not found",IF(G1237="","","ditto"))))</f>
        <v/>
      </c>
      <c r="H1238" s="775" t="str">
        <f>IF($A1238="","",IF(NOT($A1238=$A1237),IFERROR(IF(INDEX('40-15 SCALE LABEL INFO'!K$2:K$65,MATCH($A1238,'40-15 SCALE LABEL INFO'!$A$2:$A$65,0))="","",INDEX('40-15 SCALE LABEL INFO'!K$2:K$65,MATCH($A1238,'40-15 SCALE LABEL INFO'!$A$2:$A$65,0))),"not found"),IF(H1237="not found","not found",IF(H1237="","","ditto"))))</f>
        <v/>
      </c>
    </row>
    <row r="1239" spans="1:8" x14ac:dyDescent="0.25">
      <c r="A1239" s="770"/>
      <c r="B1239" s="770"/>
      <c r="C1239" s="770"/>
      <c r="D1239" s="770"/>
      <c r="E1239" s="778"/>
      <c r="F1239" s="781" t="str">
        <f>IF($A1239="","",IF(NOT($A1239=$A1238),IFERROR(IF(INDEX('40-15 SCALE LABEL INFO'!I$2:I$65,MATCH($A1239,'40-15 SCALE LABEL INFO'!$A$2:$A$65,0))="","",INDEX('40-15 SCALE LABEL INFO'!I$2:I$65,MATCH($A1239,'40-15 SCALE LABEL INFO'!$A$2:$A$65,0))),"not found"),IF(F1238="not found","not found",IF(F1238="","","ditto"))))</f>
        <v/>
      </c>
      <c r="G1239" s="782" t="str">
        <f>IF($A1239="","",IF(NOT($A1239=$A1238),IFERROR(IF(INDEX('40-15 SCALE LABEL INFO'!J$2:J$65,MATCH($A1239,'40-15 SCALE LABEL INFO'!$A$2:$A$65,0))="","",INDEX('40-15 SCALE LABEL INFO'!J$2:J$65,MATCH($A1239,'40-15 SCALE LABEL INFO'!$A$2:$A$65,0))),"not found"),IF(G1238="not found","not found",IF(G1238="","","ditto"))))</f>
        <v/>
      </c>
      <c r="H1239" s="775" t="str">
        <f>IF($A1239="","",IF(NOT($A1239=$A1238),IFERROR(IF(INDEX('40-15 SCALE LABEL INFO'!K$2:K$65,MATCH($A1239,'40-15 SCALE LABEL INFO'!$A$2:$A$65,0))="","",INDEX('40-15 SCALE LABEL INFO'!K$2:K$65,MATCH($A1239,'40-15 SCALE LABEL INFO'!$A$2:$A$65,0))),"not found"),IF(H1238="not found","not found",IF(H1238="","","ditto"))))</f>
        <v/>
      </c>
    </row>
    <row r="1240" spans="1:8" x14ac:dyDescent="0.25">
      <c r="A1240" s="770"/>
      <c r="B1240" s="770"/>
      <c r="C1240" s="770"/>
      <c r="D1240" s="770"/>
      <c r="E1240" s="778"/>
      <c r="F1240" s="781" t="str">
        <f>IF($A1240="","",IF(NOT($A1240=$A1239),IFERROR(IF(INDEX('40-15 SCALE LABEL INFO'!I$2:I$65,MATCH($A1240,'40-15 SCALE LABEL INFO'!$A$2:$A$65,0))="","",INDEX('40-15 SCALE LABEL INFO'!I$2:I$65,MATCH($A1240,'40-15 SCALE LABEL INFO'!$A$2:$A$65,0))),"not found"),IF(F1239="not found","not found",IF(F1239="","","ditto"))))</f>
        <v/>
      </c>
      <c r="G1240" s="782" t="str">
        <f>IF($A1240="","",IF(NOT($A1240=$A1239),IFERROR(IF(INDEX('40-15 SCALE LABEL INFO'!J$2:J$65,MATCH($A1240,'40-15 SCALE LABEL INFO'!$A$2:$A$65,0))="","",INDEX('40-15 SCALE LABEL INFO'!J$2:J$65,MATCH($A1240,'40-15 SCALE LABEL INFO'!$A$2:$A$65,0))),"not found"),IF(G1239="not found","not found",IF(G1239="","","ditto"))))</f>
        <v/>
      </c>
      <c r="H1240" s="775" t="str">
        <f>IF($A1240="","",IF(NOT($A1240=$A1239),IFERROR(IF(INDEX('40-15 SCALE LABEL INFO'!K$2:K$65,MATCH($A1240,'40-15 SCALE LABEL INFO'!$A$2:$A$65,0))="","",INDEX('40-15 SCALE LABEL INFO'!K$2:K$65,MATCH($A1240,'40-15 SCALE LABEL INFO'!$A$2:$A$65,0))),"not found"),IF(H1239="not found","not found",IF(H1239="","","ditto"))))</f>
        <v/>
      </c>
    </row>
    <row r="1241" spans="1:8" x14ac:dyDescent="0.25">
      <c r="A1241" s="770"/>
      <c r="B1241" s="770"/>
      <c r="C1241" s="770"/>
      <c r="D1241" s="770"/>
      <c r="E1241" s="778"/>
      <c r="F1241" s="781" t="str">
        <f>IF($A1241="","",IF(NOT($A1241=$A1240),IFERROR(IF(INDEX('40-15 SCALE LABEL INFO'!I$2:I$65,MATCH($A1241,'40-15 SCALE LABEL INFO'!$A$2:$A$65,0))="","",INDEX('40-15 SCALE LABEL INFO'!I$2:I$65,MATCH($A1241,'40-15 SCALE LABEL INFO'!$A$2:$A$65,0))),"not found"),IF(F1240="not found","not found",IF(F1240="","","ditto"))))</f>
        <v/>
      </c>
      <c r="G1241" s="782" t="str">
        <f>IF($A1241="","",IF(NOT($A1241=$A1240),IFERROR(IF(INDEX('40-15 SCALE LABEL INFO'!J$2:J$65,MATCH($A1241,'40-15 SCALE LABEL INFO'!$A$2:$A$65,0))="","",INDEX('40-15 SCALE LABEL INFO'!J$2:J$65,MATCH($A1241,'40-15 SCALE LABEL INFO'!$A$2:$A$65,0))),"not found"),IF(G1240="not found","not found",IF(G1240="","","ditto"))))</f>
        <v/>
      </c>
      <c r="H1241" s="775" t="str">
        <f>IF($A1241="","",IF(NOT($A1241=$A1240),IFERROR(IF(INDEX('40-15 SCALE LABEL INFO'!K$2:K$65,MATCH($A1241,'40-15 SCALE LABEL INFO'!$A$2:$A$65,0))="","",INDEX('40-15 SCALE LABEL INFO'!K$2:K$65,MATCH($A1241,'40-15 SCALE LABEL INFO'!$A$2:$A$65,0))),"not found"),IF(H1240="not found","not found",IF(H1240="","","ditto"))))</f>
        <v/>
      </c>
    </row>
    <row r="1242" spans="1:8" x14ac:dyDescent="0.25">
      <c r="A1242" s="770"/>
      <c r="B1242" s="770"/>
      <c r="C1242" s="770"/>
      <c r="D1242" s="770"/>
      <c r="E1242" s="778"/>
      <c r="F1242" s="781" t="str">
        <f>IF($A1242="","",IF(NOT($A1242=$A1241),IFERROR(IF(INDEX('40-15 SCALE LABEL INFO'!I$2:I$65,MATCH($A1242,'40-15 SCALE LABEL INFO'!$A$2:$A$65,0))="","",INDEX('40-15 SCALE LABEL INFO'!I$2:I$65,MATCH($A1242,'40-15 SCALE LABEL INFO'!$A$2:$A$65,0))),"not found"),IF(F1241="not found","not found",IF(F1241="","","ditto"))))</f>
        <v/>
      </c>
      <c r="G1242" s="782" t="str">
        <f>IF($A1242="","",IF(NOT($A1242=$A1241),IFERROR(IF(INDEX('40-15 SCALE LABEL INFO'!J$2:J$65,MATCH($A1242,'40-15 SCALE LABEL INFO'!$A$2:$A$65,0))="","",INDEX('40-15 SCALE LABEL INFO'!J$2:J$65,MATCH($A1242,'40-15 SCALE LABEL INFO'!$A$2:$A$65,0))),"not found"),IF(G1241="not found","not found",IF(G1241="","","ditto"))))</f>
        <v/>
      </c>
      <c r="H1242" s="775" t="str">
        <f>IF($A1242="","",IF(NOT($A1242=$A1241),IFERROR(IF(INDEX('40-15 SCALE LABEL INFO'!K$2:K$65,MATCH($A1242,'40-15 SCALE LABEL INFO'!$A$2:$A$65,0))="","",INDEX('40-15 SCALE LABEL INFO'!K$2:K$65,MATCH($A1242,'40-15 SCALE LABEL INFO'!$A$2:$A$65,0))),"not found"),IF(H1241="not found","not found",IF(H1241="","","ditto"))))</f>
        <v/>
      </c>
    </row>
    <row r="1243" spans="1:8" x14ac:dyDescent="0.25">
      <c r="A1243" s="770"/>
      <c r="B1243" s="770"/>
      <c r="C1243" s="770"/>
      <c r="D1243" s="770"/>
      <c r="E1243" s="778"/>
      <c r="F1243" s="781" t="str">
        <f>IF($A1243="","",IF(NOT($A1243=$A1242),IFERROR(IF(INDEX('40-15 SCALE LABEL INFO'!I$2:I$65,MATCH($A1243,'40-15 SCALE LABEL INFO'!$A$2:$A$65,0))="","",INDEX('40-15 SCALE LABEL INFO'!I$2:I$65,MATCH($A1243,'40-15 SCALE LABEL INFO'!$A$2:$A$65,0))),"not found"),IF(F1242="not found","not found",IF(F1242="","","ditto"))))</f>
        <v/>
      </c>
      <c r="G1243" s="782" t="str">
        <f>IF($A1243="","",IF(NOT($A1243=$A1242),IFERROR(IF(INDEX('40-15 SCALE LABEL INFO'!J$2:J$65,MATCH($A1243,'40-15 SCALE LABEL INFO'!$A$2:$A$65,0))="","",INDEX('40-15 SCALE LABEL INFO'!J$2:J$65,MATCH($A1243,'40-15 SCALE LABEL INFO'!$A$2:$A$65,0))),"not found"),IF(G1242="not found","not found",IF(G1242="","","ditto"))))</f>
        <v/>
      </c>
      <c r="H1243" s="775" t="str">
        <f>IF($A1243="","",IF(NOT($A1243=$A1242),IFERROR(IF(INDEX('40-15 SCALE LABEL INFO'!K$2:K$65,MATCH($A1243,'40-15 SCALE LABEL INFO'!$A$2:$A$65,0))="","",INDEX('40-15 SCALE LABEL INFO'!K$2:K$65,MATCH($A1243,'40-15 SCALE LABEL INFO'!$A$2:$A$65,0))),"not found"),IF(H1242="not found","not found",IF(H1242="","","ditto"))))</f>
        <v/>
      </c>
    </row>
    <row r="1244" spans="1:8" x14ac:dyDescent="0.25">
      <c r="A1244" s="770"/>
      <c r="B1244" s="770"/>
      <c r="C1244" s="770"/>
      <c r="D1244" s="770"/>
      <c r="E1244" s="778"/>
      <c r="F1244" s="781" t="str">
        <f>IF($A1244="","",IF(NOT($A1244=$A1243),IFERROR(IF(INDEX('40-15 SCALE LABEL INFO'!I$2:I$65,MATCH($A1244,'40-15 SCALE LABEL INFO'!$A$2:$A$65,0))="","",INDEX('40-15 SCALE LABEL INFO'!I$2:I$65,MATCH($A1244,'40-15 SCALE LABEL INFO'!$A$2:$A$65,0))),"not found"),IF(F1243="not found","not found",IF(F1243="","","ditto"))))</f>
        <v/>
      </c>
      <c r="G1244" s="782" t="str">
        <f>IF($A1244="","",IF(NOT($A1244=$A1243),IFERROR(IF(INDEX('40-15 SCALE LABEL INFO'!J$2:J$65,MATCH($A1244,'40-15 SCALE LABEL INFO'!$A$2:$A$65,0))="","",INDEX('40-15 SCALE LABEL INFO'!J$2:J$65,MATCH($A1244,'40-15 SCALE LABEL INFO'!$A$2:$A$65,0))),"not found"),IF(G1243="not found","not found",IF(G1243="","","ditto"))))</f>
        <v/>
      </c>
      <c r="H1244" s="775" t="str">
        <f>IF($A1244="","",IF(NOT($A1244=$A1243),IFERROR(IF(INDEX('40-15 SCALE LABEL INFO'!K$2:K$65,MATCH($A1244,'40-15 SCALE LABEL INFO'!$A$2:$A$65,0))="","",INDEX('40-15 SCALE LABEL INFO'!K$2:K$65,MATCH($A1244,'40-15 SCALE LABEL INFO'!$A$2:$A$65,0))),"not found"),IF(H1243="not found","not found",IF(H1243="","","ditto"))))</f>
        <v/>
      </c>
    </row>
    <row r="1245" spans="1:8" x14ac:dyDescent="0.25">
      <c r="A1245" s="770"/>
      <c r="B1245" s="770"/>
      <c r="C1245" s="770"/>
      <c r="D1245" s="770"/>
      <c r="E1245" s="778"/>
      <c r="F1245" s="781" t="str">
        <f>IF($A1245="","",IF(NOT($A1245=$A1244),IFERROR(IF(INDEX('40-15 SCALE LABEL INFO'!I$2:I$65,MATCH($A1245,'40-15 SCALE LABEL INFO'!$A$2:$A$65,0))="","",INDEX('40-15 SCALE LABEL INFO'!I$2:I$65,MATCH($A1245,'40-15 SCALE LABEL INFO'!$A$2:$A$65,0))),"not found"),IF(F1244="not found","not found",IF(F1244="","","ditto"))))</f>
        <v/>
      </c>
      <c r="G1245" s="782" t="str">
        <f>IF($A1245="","",IF(NOT($A1245=$A1244),IFERROR(IF(INDEX('40-15 SCALE LABEL INFO'!J$2:J$65,MATCH($A1245,'40-15 SCALE LABEL INFO'!$A$2:$A$65,0))="","",INDEX('40-15 SCALE LABEL INFO'!J$2:J$65,MATCH($A1245,'40-15 SCALE LABEL INFO'!$A$2:$A$65,0))),"not found"),IF(G1244="not found","not found",IF(G1244="","","ditto"))))</f>
        <v/>
      </c>
      <c r="H1245" s="775" t="str">
        <f>IF($A1245="","",IF(NOT($A1245=$A1244),IFERROR(IF(INDEX('40-15 SCALE LABEL INFO'!K$2:K$65,MATCH($A1245,'40-15 SCALE LABEL INFO'!$A$2:$A$65,0))="","",INDEX('40-15 SCALE LABEL INFO'!K$2:K$65,MATCH($A1245,'40-15 SCALE LABEL INFO'!$A$2:$A$65,0))),"not found"),IF(H1244="not found","not found",IF(H1244="","","ditto"))))</f>
        <v/>
      </c>
    </row>
    <row r="1246" spans="1:8" x14ac:dyDescent="0.25">
      <c r="A1246" s="770"/>
      <c r="B1246" s="770"/>
      <c r="C1246" s="770"/>
      <c r="D1246" s="770"/>
      <c r="E1246" s="778"/>
      <c r="F1246" s="781" t="str">
        <f>IF($A1246="","",IF(NOT($A1246=$A1245),IFERROR(IF(INDEX('40-15 SCALE LABEL INFO'!I$2:I$65,MATCH($A1246,'40-15 SCALE LABEL INFO'!$A$2:$A$65,0))="","",INDEX('40-15 SCALE LABEL INFO'!I$2:I$65,MATCH($A1246,'40-15 SCALE LABEL INFO'!$A$2:$A$65,0))),"not found"),IF(F1245="not found","not found",IF(F1245="","","ditto"))))</f>
        <v/>
      </c>
      <c r="G1246" s="782" t="str">
        <f>IF($A1246="","",IF(NOT($A1246=$A1245),IFERROR(IF(INDEX('40-15 SCALE LABEL INFO'!J$2:J$65,MATCH($A1246,'40-15 SCALE LABEL INFO'!$A$2:$A$65,0))="","",INDEX('40-15 SCALE LABEL INFO'!J$2:J$65,MATCH($A1246,'40-15 SCALE LABEL INFO'!$A$2:$A$65,0))),"not found"),IF(G1245="not found","not found",IF(G1245="","","ditto"))))</f>
        <v/>
      </c>
      <c r="H1246" s="775" t="str">
        <f>IF($A1246="","",IF(NOT($A1246=$A1245),IFERROR(IF(INDEX('40-15 SCALE LABEL INFO'!K$2:K$65,MATCH($A1246,'40-15 SCALE LABEL INFO'!$A$2:$A$65,0))="","",INDEX('40-15 SCALE LABEL INFO'!K$2:K$65,MATCH($A1246,'40-15 SCALE LABEL INFO'!$A$2:$A$65,0))),"not found"),IF(H1245="not found","not found",IF(H1245="","","ditto"))))</f>
        <v/>
      </c>
    </row>
    <row r="1247" spans="1:8" x14ac:dyDescent="0.25">
      <c r="A1247" s="770"/>
      <c r="B1247" s="770"/>
      <c r="C1247" s="770"/>
      <c r="D1247" s="770"/>
      <c r="E1247" s="778"/>
      <c r="F1247" s="781" t="str">
        <f>IF($A1247="","",IF(NOT($A1247=$A1246),IFERROR(IF(INDEX('40-15 SCALE LABEL INFO'!I$2:I$65,MATCH($A1247,'40-15 SCALE LABEL INFO'!$A$2:$A$65,0))="","",INDEX('40-15 SCALE LABEL INFO'!I$2:I$65,MATCH($A1247,'40-15 SCALE LABEL INFO'!$A$2:$A$65,0))),"not found"),IF(F1246="not found","not found",IF(F1246="","","ditto"))))</f>
        <v/>
      </c>
      <c r="G1247" s="782" t="str">
        <f>IF($A1247="","",IF(NOT($A1247=$A1246),IFERROR(IF(INDEX('40-15 SCALE LABEL INFO'!J$2:J$65,MATCH($A1247,'40-15 SCALE LABEL INFO'!$A$2:$A$65,0))="","",INDEX('40-15 SCALE LABEL INFO'!J$2:J$65,MATCH($A1247,'40-15 SCALE LABEL INFO'!$A$2:$A$65,0))),"not found"),IF(G1246="not found","not found",IF(G1246="","","ditto"))))</f>
        <v/>
      </c>
      <c r="H1247" s="775" t="str">
        <f>IF($A1247="","",IF(NOT($A1247=$A1246),IFERROR(IF(INDEX('40-15 SCALE LABEL INFO'!K$2:K$65,MATCH($A1247,'40-15 SCALE LABEL INFO'!$A$2:$A$65,0))="","",INDEX('40-15 SCALE LABEL INFO'!K$2:K$65,MATCH($A1247,'40-15 SCALE LABEL INFO'!$A$2:$A$65,0))),"not found"),IF(H1246="not found","not found",IF(H1246="","","ditto"))))</f>
        <v/>
      </c>
    </row>
    <row r="1248" spans="1:8" x14ac:dyDescent="0.25">
      <c r="A1248" s="770"/>
      <c r="B1248" s="770"/>
      <c r="C1248" s="770"/>
      <c r="D1248" s="770"/>
      <c r="E1248" s="778"/>
      <c r="F1248" s="781" t="str">
        <f>IF($A1248="","",IF(NOT($A1248=$A1247),IFERROR(IF(INDEX('40-15 SCALE LABEL INFO'!I$2:I$65,MATCH($A1248,'40-15 SCALE LABEL INFO'!$A$2:$A$65,0))="","",INDEX('40-15 SCALE LABEL INFO'!I$2:I$65,MATCH($A1248,'40-15 SCALE LABEL INFO'!$A$2:$A$65,0))),"not found"),IF(F1247="not found","not found",IF(F1247="","","ditto"))))</f>
        <v/>
      </c>
      <c r="G1248" s="782" t="str">
        <f>IF($A1248="","",IF(NOT($A1248=$A1247),IFERROR(IF(INDEX('40-15 SCALE LABEL INFO'!J$2:J$65,MATCH($A1248,'40-15 SCALE LABEL INFO'!$A$2:$A$65,0))="","",INDEX('40-15 SCALE LABEL INFO'!J$2:J$65,MATCH($A1248,'40-15 SCALE LABEL INFO'!$A$2:$A$65,0))),"not found"),IF(G1247="not found","not found",IF(G1247="","","ditto"))))</f>
        <v/>
      </c>
      <c r="H1248" s="775" t="str">
        <f>IF($A1248="","",IF(NOT($A1248=$A1247),IFERROR(IF(INDEX('40-15 SCALE LABEL INFO'!K$2:K$65,MATCH($A1248,'40-15 SCALE LABEL INFO'!$A$2:$A$65,0))="","",INDEX('40-15 SCALE LABEL INFO'!K$2:K$65,MATCH($A1248,'40-15 SCALE LABEL INFO'!$A$2:$A$65,0))),"not found"),IF(H1247="not found","not found",IF(H1247="","","ditto"))))</f>
        <v/>
      </c>
    </row>
    <row r="1249" spans="1:8" x14ac:dyDescent="0.25">
      <c r="A1249" s="770"/>
      <c r="B1249" s="770"/>
      <c r="C1249" s="770"/>
      <c r="D1249" s="770"/>
      <c r="E1249" s="778"/>
      <c r="F1249" s="781" t="str">
        <f>IF($A1249="","",IF(NOT($A1249=$A1248),IFERROR(IF(INDEX('40-15 SCALE LABEL INFO'!I$2:I$65,MATCH($A1249,'40-15 SCALE LABEL INFO'!$A$2:$A$65,0))="","",INDEX('40-15 SCALE LABEL INFO'!I$2:I$65,MATCH($A1249,'40-15 SCALE LABEL INFO'!$A$2:$A$65,0))),"not found"),IF(F1248="not found","not found",IF(F1248="","","ditto"))))</f>
        <v/>
      </c>
      <c r="G1249" s="782" t="str">
        <f>IF($A1249="","",IF(NOT($A1249=$A1248),IFERROR(IF(INDEX('40-15 SCALE LABEL INFO'!J$2:J$65,MATCH($A1249,'40-15 SCALE LABEL INFO'!$A$2:$A$65,0))="","",INDEX('40-15 SCALE LABEL INFO'!J$2:J$65,MATCH($A1249,'40-15 SCALE LABEL INFO'!$A$2:$A$65,0))),"not found"),IF(G1248="not found","not found",IF(G1248="","","ditto"))))</f>
        <v/>
      </c>
      <c r="H1249" s="775" t="str">
        <f>IF($A1249="","",IF(NOT($A1249=$A1248),IFERROR(IF(INDEX('40-15 SCALE LABEL INFO'!K$2:K$65,MATCH($A1249,'40-15 SCALE LABEL INFO'!$A$2:$A$65,0))="","",INDEX('40-15 SCALE LABEL INFO'!K$2:K$65,MATCH($A1249,'40-15 SCALE LABEL INFO'!$A$2:$A$65,0))),"not found"),IF(H1248="not found","not found",IF(H1248="","","ditto"))))</f>
        <v/>
      </c>
    </row>
    <row r="1250" spans="1:8" x14ac:dyDescent="0.25">
      <c r="A1250" s="770"/>
      <c r="B1250" s="770"/>
      <c r="C1250" s="770"/>
      <c r="D1250" s="770"/>
      <c r="E1250" s="778"/>
      <c r="F1250" s="781" t="str">
        <f>IF($A1250="","",IF(NOT($A1250=$A1249),IFERROR(IF(INDEX('40-15 SCALE LABEL INFO'!I$2:I$65,MATCH($A1250,'40-15 SCALE LABEL INFO'!$A$2:$A$65,0))="","",INDEX('40-15 SCALE LABEL INFO'!I$2:I$65,MATCH($A1250,'40-15 SCALE LABEL INFO'!$A$2:$A$65,0))),"not found"),IF(F1249="not found","not found",IF(F1249="","","ditto"))))</f>
        <v/>
      </c>
      <c r="G1250" s="782" t="str">
        <f>IF($A1250="","",IF(NOT($A1250=$A1249),IFERROR(IF(INDEX('40-15 SCALE LABEL INFO'!J$2:J$65,MATCH($A1250,'40-15 SCALE LABEL INFO'!$A$2:$A$65,0))="","",INDEX('40-15 SCALE LABEL INFO'!J$2:J$65,MATCH($A1250,'40-15 SCALE LABEL INFO'!$A$2:$A$65,0))),"not found"),IF(G1249="not found","not found",IF(G1249="","","ditto"))))</f>
        <v/>
      </c>
      <c r="H1250" s="775" t="str">
        <f>IF($A1250="","",IF(NOT($A1250=$A1249),IFERROR(IF(INDEX('40-15 SCALE LABEL INFO'!K$2:K$65,MATCH($A1250,'40-15 SCALE LABEL INFO'!$A$2:$A$65,0))="","",INDEX('40-15 SCALE LABEL INFO'!K$2:K$65,MATCH($A1250,'40-15 SCALE LABEL INFO'!$A$2:$A$65,0))),"not found"),IF(H1249="not found","not found",IF(H1249="","","ditto"))))</f>
        <v/>
      </c>
    </row>
    <row r="1251" spans="1:8" x14ac:dyDescent="0.25">
      <c r="A1251" s="770"/>
      <c r="B1251" s="770"/>
      <c r="C1251" s="770"/>
      <c r="D1251" s="770"/>
      <c r="E1251" s="778"/>
      <c r="F1251" s="781" t="str">
        <f>IF($A1251="","",IF(NOT($A1251=$A1250),IFERROR(IF(INDEX('40-15 SCALE LABEL INFO'!I$2:I$65,MATCH($A1251,'40-15 SCALE LABEL INFO'!$A$2:$A$65,0))="","",INDEX('40-15 SCALE LABEL INFO'!I$2:I$65,MATCH($A1251,'40-15 SCALE LABEL INFO'!$A$2:$A$65,0))),"not found"),IF(F1250="not found","not found",IF(F1250="","","ditto"))))</f>
        <v/>
      </c>
      <c r="G1251" s="782" t="str">
        <f>IF($A1251="","",IF(NOT($A1251=$A1250),IFERROR(IF(INDEX('40-15 SCALE LABEL INFO'!J$2:J$65,MATCH($A1251,'40-15 SCALE LABEL INFO'!$A$2:$A$65,0))="","",INDEX('40-15 SCALE LABEL INFO'!J$2:J$65,MATCH($A1251,'40-15 SCALE LABEL INFO'!$A$2:$A$65,0))),"not found"),IF(G1250="not found","not found",IF(G1250="","","ditto"))))</f>
        <v/>
      </c>
      <c r="H1251" s="775" t="str">
        <f>IF($A1251="","",IF(NOT($A1251=$A1250),IFERROR(IF(INDEX('40-15 SCALE LABEL INFO'!K$2:K$65,MATCH($A1251,'40-15 SCALE LABEL INFO'!$A$2:$A$65,0))="","",INDEX('40-15 SCALE LABEL INFO'!K$2:K$65,MATCH($A1251,'40-15 SCALE LABEL INFO'!$A$2:$A$65,0))),"not found"),IF(H1250="not found","not found",IF(H1250="","","ditto"))))</f>
        <v/>
      </c>
    </row>
    <row r="1252" spans="1:8" x14ac:dyDescent="0.25">
      <c r="A1252" s="770"/>
      <c r="B1252" s="770"/>
      <c r="C1252" s="770"/>
      <c r="D1252" s="770"/>
      <c r="E1252" s="778"/>
      <c r="F1252" s="781" t="str">
        <f>IF($A1252="","",IF(NOT($A1252=$A1251),IFERROR(IF(INDEX('40-15 SCALE LABEL INFO'!I$2:I$65,MATCH($A1252,'40-15 SCALE LABEL INFO'!$A$2:$A$65,0))="","",INDEX('40-15 SCALE LABEL INFO'!I$2:I$65,MATCH($A1252,'40-15 SCALE LABEL INFO'!$A$2:$A$65,0))),"not found"),IF(F1251="not found","not found",IF(F1251="","","ditto"))))</f>
        <v/>
      </c>
      <c r="G1252" s="782" t="str">
        <f>IF($A1252="","",IF(NOT($A1252=$A1251),IFERROR(IF(INDEX('40-15 SCALE LABEL INFO'!J$2:J$65,MATCH($A1252,'40-15 SCALE LABEL INFO'!$A$2:$A$65,0))="","",INDEX('40-15 SCALE LABEL INFO'!J$2:J$65,MATCH($A1252,'40-15 SCALE LABEL INFO'!$A$2:$A$65,0))),"not found"),IF(G1251="not found","not found",IF(G1251="","","ditto"))))</f>
        <v/>
      </c>
      <c r="H1252" s="775" t="str">
        <f>IF($A1252="","",IF(NOT($A1252=$A1251),IFERROR(IF(INDEX('40-15 SCALE LABEL INFO'!K$2:K$65,MATCH($A1252,'40-15 SCALE LABEL INFO'!$A$2:$A$65,0))="","",INDEX('40-15 SCALE LABEL INFO'!K$2:K$65,MATCH($A1252,'40-15 SCALE LABEL INFO'!$A$2:$A$65,0))),"not found"),IF(H1251="not found","not found",IF(H1251="","","ditto"))))</f>
        <v/>
      </c>
    </row>
    <row r="1253" spans="1:8" x14ac:dyDescent="0.25">
      <c r="A1253" s="770"/>
      <c r="B1253" s="770"/>
      <c r="C1253" s="770"/>
      <c r="D1253" s="770"/>
      <c r="E1253" s="778"/>
      <c r="F1253" s="781" t="str">
        <f>IF($A1253="","",IF(NOT($A1253=$A1252),IFERROR(IF(INDEX('40-15 SCALE LABEL INFO'!I$2:I$65,MATCH($A1253,'40-15 SCALE LABEL INFO'!$A$2:$A$65,0))="","",INDEX('40-15 SCALE LABEL INFO'!I$2:I$65,MATCH($A1253,'40-15 SCALE LABEL INFO'!$A$2:$A$65,0))),"not found"),IF(F1252="not found","not found",IF(F1252="","","ditto"))))</f>
        <v/>
      </c>
      <c r="G1253" s="782" t="str">
        <f>IF($A1253="","",IF(NOT($A1253=$A1252),IFERROR(IF(INDEX('40-15 SCALE LABEL INFO'!J$2:J$65,MATCH($A1253,'40-15 SCALE LABEL INFO'!$A$2:$A$65,0))="","",INDEX('40-15 SCALE LABEL INFO'!J$2:J$65,MATCH($A1253,'40-15 SCALE LABEL INFO'!$A$2:$A$65,0))),"not found"),IF(G1252="not found","not found",IF(G1252="","","ditto"))))</f>
        <v/>
      </c>
      <c r="H1253" s="775" t="str">
        <f>IF($A1253="","",IF(NOT($A1253=$A1252),IFERROR(IF(INDEX('40-15 SCALE LABEL INFO'!K$2:K$65,MATCH($A1253,'40-15 SCALE LABEL INFO'!$A$2:$A$65,0))="","",INDEX('40-15 SCALE LABEL INFO'!K$2:K$65,MATCH($A1253,'40-15 SCALE LABEL INFO'!$A$2:$A$65,0))),"not found"),IF(H1252="not found","not found",IF(H1252="","","ditto"))))</f>
        <v/>
      </c>
    </row>
    <row r="1254" spans="1:8" x14ac:dyDescent="0.25">
      <c r="A1254" s="770"/>
      <c r="B1254" s="770"/>
      <c r="C1254" s="770"/>
      <c r="D1254" s="770"/>
      <c r="E1254" s="778"/>
      <c r="F1254" s="781" t="str">
        <f>IF($A1254="","",IF(NOT($A1254=$A1253),IFERROR(IF(INDEX('40-15 SCALE LABEL INFO'!I$2:I$65,MATCH($A1254,'40-15 SCALE LABEL INFO'!$A$2:$A$65,0))="","",INDEX('40-15 SCALE LABEL INFO'!I$2:I$65,MATCH($A1254,'40-15 SCALE LABEL INFO'!$A$2:$A$65,0))),"not found"),IF(F1253="not found","not found",IF(F1253="","","ditto"))))</f>
        <v/>
      </c>
      <c r="G1254" s="782" t="str">
        <f>IF($A1254="","",IF(NOT($A1254=$A1253),IFERROR(IF(INDEX('40-15 SCALE LABEL INFO'!J$2:J$65,MATCH($A1254,'40-15 SCALE LABEL INFO'!$A$2:$A$65,0))="","",INDEX('40-15 SCALE LABEL INFO'!J$2:J$65,MATCH($A1254,'40-15 SCALE LABEL INFO'!$A$2:$A$65,0))),"not found"),IF(G1253="not found","not found",IF(G1253="","","ditto"))))</f>
        <v/>
      </c>
      <c r="H1254" s="775" t="str">
        <f>IF($A1254="","",IF(NOT($A1254=$A1253),IFERROR(IF(INDEX('40-15 SCALE LABEL INFO'!K$2:K$65,MATCH($A1254,'40-15 SCALE LABEL INFO'!$A$2:$A$65,0))="","",INDEX('40-15 SCALE LABEL INFO'!K$2:K$65,MATCH($A1254,'40-15 SCALE LABEL INFO'!$A$2:$A$65,0))),"not found"),IF(H1253="not found","not found",IF(H1253="","","ditto"))))</f>
        <v/>
      </c>
    </row>
    <row r="1255" spans="1:8" x14ac:dyDescent="0.25">
      <c r="A1255" s="770"/>
      <c r="B1255" s="770"/>
      <c r="C1255" s="770"/>
      <c r="D1255" s="770"/>
      <c r="E1255" s="778"/>
      <c r="F1255" s="781" t="str">
        <f>IF($A1255="","",IF(NOT($A1255=$A1254),IFERROR(IF(INDEX('40-15 SCALE LABEL INFO'!I$2:I$65,MATCH($A1255,'40-15 SCALE LABEL INFO'!$A$2:$A$65,0))="","",INDEX('40-15 SCALE LABEL INFO'!I$2:I$65,MATCH($A1255,'40-15 SCALE LABEL INFO'!$A$2:$A$65,0))),"not found"),IF(F1254="not found","not found",IF(F1254="","","ditto"))))</f>
        <v/>
      </c>
      <c r="G1255" s="782" t="str">
        <f>IF($A1255="","",IF(NOT($A1255=$A1254),IFERROR(IF(INDEX('40-15 SCALE LABEL INFO'!J$2:J$65,MATCH($A1255,'40-15 SCALE LABEL INFO'!$A$2:$A$65,0))="","",INDEX('40-15 SCALE LABEL INFO'!J$2:J$65,MATCH($A1255,'40-15 SCALE LABEL INFO'!$A$2:$A$65,0))),"not found"),IF(G1254="not found","not found",IF(G1254="","","ditto"))))</f>
        <v/>
      </c>
      <c r="H1255" s="775" t="str">
        <f>IF($A1255="","",IF(NOT($A1255=$A1254),IFERROR(IF(INDEX('40-15 SCALE LABEL INFO'!K$2:K$65,MATCH($A1255,'40-15 SCALE LABEL INFO'!$A$2:$A$65,0))="","",INDEX('40-15 SCALE LABEL INFO'!K$2:K$65,MATCH($A1255,'40-15 SCALE LABEL INFO'!$A$2:$A$65,0))),"not found"),IF(H1254="not found","not found",IF(H1254="","","ditto"))))</f>
        <v/>
      </c>
    </row>
    <row r="1256" spans="1:8" x14ac:dyDescent="0.25">
      <c r="A1256" s="770"/>
      <c r="B1256" s="770"/>
      <c r="C1256" s="770"/>
      <c r="D1256" s="770"/>
      <c r="E1256" s="778"/>
      <c r="F1256" s="781" t="str">
        <f>IF($A1256="","",IF(NOT($A1256=$A1255),IFERROR(IF(INDEX('40-15 SCALE LABEL INFO'!I$2:I$65,MATCH($A1256,'40-15 SCALE LABEL INFO'!$A$2:$A$65,0))="","",INDEX('40-15 SCALE LABEL INFO'!I$2:I$65,MATCH($A1256,'40-15 SCALE LABEL INFO'!$A$2:$A$65,0))),"not found"),IF(F1255="not found","not found",IF(F1255="","","ditto"))))</f>
        <v/>
      </c>
      <c r="G1256" s="782" t="str">
        <f>IF($A1256="","",IF(NOT($A1256=$A1255),IFERROR(IF(INDEX('40-15 SCALE LABEL INFO'!J$2:J$65,MATCH($A1256,'40-15 SCALE LABEL INFO'!$A$2:$A$65,0))="","",INDEX('40-15 SCALE LABEL INFO'!J$2:J$65,MATCH($A1256,'40-15 SCALE LABEL INFO'!$A$2:$A$65,0))),"not found"),IF(G1255="not found","not found",IF(G1255="","","ditto"))))</f>
        <v/>
      </c>
      <c r="H1256" s="775" t="str">
        <f>IF($A1256="","",IF(NOT($A1256=$A1255),IFERROR(IF(INDEX('40-15 SCALE LABEL INFO'!K$2:K$65,MATCH($A1256,'40-15 SCALE LABEL INFO'!$A$2:$A$65,0))="","",INDEX('40-15 SCALE LABEL INFO'!K$2:K$65,MATCH($A1256,'40-15 SCALE LABEL INFO'!$A$2:$A$65,0))),"not found"),IF(H1255="not found","not found",IF(H1255="","","ditto"))))</f>
        <v/>
      </c>
    </row>
    <row r="1257" spans="1:8" x14ac:dyDescent="0.25">
      <c r="A1257" s="770"/>
      <c r="B1257" s="770"/>
      <c r="C1257" s="770"/>
      <c r="D1257" s="770"/>
      <c r="E1257" s="778"/>
      <c r="F1257" s="781" t="str">
        <f>IF($A1257="","",IF(NOT($A1257=$A1256),IFERROR(IF(INDEX('40-15 SCALE LABEL INFO'!I$2:I$65,MATCH($A1257,'40-15 SCALE LABEL INFO'!$A$2:$A$65,0))="","",INDEX('40-15 SCALE LABEL INFO'!I$2:I$65,MATCH($A1257,'40-15 SCALE LABEL INFO'!$A$2:$A$65,0))),"not found"),IF(F1256="not found","not found",IF(F1256="","","ditto"))))</f>
        <v/>
      </c>
      <c r="G1257" s="782" t="str">
        <f>IF($A1257="","",IF(NOT($A1257=$A1256),IFERROR(IF(INDEX('40-15 SCALE LABEL INFO'!J$2:J$65,MATCH($A1257,'40-15 SCALE LABEL INFO'!$A$2:$A$65,0))="","",INDEX('40-15 SCALE LABEL INFO'!J$2:J$65,MATCH($A1257,'40-15 SCALE LABEL INFO'!$A$2:$A$65,0))),"not found"),IF(G1256="not found","not found",IF(G1256="","","ditto"))))</f>
        <v/>
      </c>
      <c r="H1257" s="775" t="str">
        <f>IF($A1257="","",IF(NOT($A1257=$A1256),IFERROR(IF(INDEX('40-15 SCALE LABEL INFO'!K$2:K$65,MATCH($A1257,'40-15 SCALE LABEL INFO'!$A$2:$A$65,0))="","",INDEX('40-15 SCALE LABEL INFO'!K$2:K$65,MATCH($A1257,'40-15 SCALE LABEL INFO'!$A$2:$A$65,0))),"not found"),IF(H1256="not found","not found",IF(H1256="","","ditto"))))</f>
        <v/>
      </c>
    </row>
    <row r="1258" spans="1:8" x14ac:dyDescent="0.25">
      <c r="A1258" s="770"/>
      <c r="B1258" s="770"/>
      <c r="C1258" s="770"/>
      <c r="D1258" s="770"/>
      <c r="E1258" s="778"/>
      <c r="F1258" s="781" t="str">
        <f>IF($A1258="","",IF(NOT($A1258=$A1257),IFERROR(IF(INDEX('40-15 SCALE LABEL INFO'!I$2:I$65,MATCH($A1258,'40-15 SCALE LABEL INFO'!$A$2:$A$65,0))="","",INDEX('40-15 SCALE LABEL INFO'!I$2:I$65,MATCH($A1258,'40-15 SCALE LABEL INFO'!$A$2:$A$65,0))),"not found"),IF(F1257="not found","not found",IF(F1257="","","ditto"))))</f>
        <v/>
      </c>
      <c r="G1258" s="782" t="str">
        <f>IF($A1258="","",IF(NOT($A1258=$A1257),IFERROR(IF(INDEX('40-15 SCALE LABEL INFO'!J$2:J$65,MATCH($A1258,'40-15 SCALE LABEL INFO'!$A$2:$A$65,0))="","",INDEX('40-15 SCALE LABEL INFO'!J$2:J$65,MATCH($A1258,'40-15 SCALE LABEL INFO'!$A$2:$A$65,0))),"not found"),IF(G1257="not found","not found",IF(G1257="","","ditto"))))</f>
        <v/>
      </c>
      <c r="H1258" s="775" t="str">
        <f>IF($A1258="","",IF(NOT($A1258=$A1257),IFERROR(IF(INDEX('40-15 SCALE LABEL INFO'!K$2:K$65,MATCH($A1258,'40-15 SCALE LABEL INFO'!$A$2:$A$65,0))="","",INDEX('40-15 SCALE LABEL INFO'!K$2:K$65,MATCH($A1258,'40-15 SCALE LABEL INFO'!$A$2:$A$65,0))),"not found"),IF(H1257="not found","not found",IF(H1257="","","ditto"))))</f>
        <v/>
      </c>
    </row>
    <row r="1259" spans="1:8" x14ac:dyDescent="0.25">
      <c r="A1259" s="770"/>
      <c r="B1259" s="770"/>
      <c r="C1259" s="770"/>
      <c r="D1259" s="770"/>
      <c r="E1259" s="778"/>
      <c r="F1259" s="781" t="str">
        <f>IF($A1259="","",IF(NOT($A1259=$A1258),IFERROR(IF(INDEX('40-15 SCALE LABEL INFO'!I$2:I$65,MATCH($A1259,'40-15 SCALE LABEL INFO'!$A$2:$A$65,0))="","",INDEX('40-15 SCALE LABEL INFO'!I$2:I$65,MATCH($A1259,'40-15 SCALE LABEL INFO'!$A$2:$A$65,0))),"not found"),IF(F1258="not found","not found",IF(F1258="","","ditto"))))</f>
        <v/>
      </c>
      <c r="G1259" s="782" t="str">
        <f>IF($A1259="","",IF(NOT($A1259=$A1258),IFERROR(IF(INDEX('40-15 SCALE LABEL INFO'!J$2:J$65,MATCH($A1259,'40-15 SCALE LABEL INFO'!$A$2:$A$65,0))="","",INDEX('40-15 SCALE LABEL INFO'!J$2:J$65,MATCH($A1259,'40-15 SCALE LABEL INFO'!$A$2:$A$65,0))),"not found"),IF(G1258="not found","not found",IF(G1258="","","ditto"))))</f>
        <v/>
      </c>
      <c r="H1259" s="775" t="str">
        <f>IF($A1259="","",IF(NOT($A1259=$A1258),IFERROR(IF(INDEX('40-15 SCALE LABEL INFO'!K$2:K$65,MATCH($A1259,'40-15 SCALE LABEL INFO'!$A$2:$A$65,0))="","",INDEX('40-15 SCALE LABEL INFO'!K$2:K$65,MATCH($A1259,'40-15 SCALE LABEL INFO'!$A$2:$A$65,0))),"not found"),IF(H1258="not found","not found",IF(H1258="","","ditto"))))</f>
        <v/>
      </c>
    </row>
    <row r="1260" spans="1:8" x14ac:dyDescent="0.25">
      <c r="A1260" s="770"/>
      <c r="B1260" s="770"/>
      <c r="C1260" s="770"/>
      <c r="D1260" s="770"/>
      <c r="E1260" s="778"/>
      <c r="F1260" s="781" t="str">
        <f>IF($A1260="","",IF(NOT($A1260=$A1259),IFERROR(IF(INDEX('40-15 SCALE LABEL INFO'!I$2:I$65,MATCH($A1260,'40-15 SCALE LABEL INFO'!$A$2:$A$65,0))="","",INDEX('40-15 SCALE LABEL INFO'!I$2:I$65,MATCH($A1260,'40-15 SCALE LABEL INFO'!$A$2:$A$65,0))),"not found"),IF(F1259="not found","not found",IF(F1259="","","ditto"))))</f>
        <v/>
      </c>
      <c r="G1260" s="782" t="str">
        <f>IF($A1260="","",IF(NOT($A1260=$A1259),IFERROR(IF(INDEX('40-15 SCALE LABEL INFO'!J$2:J$65,MATCH($A1260,'40-15 SCALE LABEL INFO'!$A$2:$A$65,0))="","",INDEX('40-15 SCALE LABEL INFO'!J$2:J$65,MATCH($A1260,'40-15 SCALE LABEL INFO'!$A$2:$A$65,0))),"not found"),IF(G1259="not found","not found",IF(G1259="","","ditto"))))</f>
        <v/>
      </c>
      <c r="H1260" s="775" t="str">
        <f>IF($A1260="","",IF(NOT($A1260=$A1259),IFERROR(IF(INDEX('40-15 SCALE LABEL INFO'!K$2:K$65,MATCH($A1260,'40-15 SCALE LABEL INFO'!$A$2:$A$65,0))="","",INDEX('40-15 SCALE LABEL INFO'!K$2:K$65,MATCH($A1260,'40-15 SCALE LABEL INFO'!$A$2:$A$65,0))),"not found"),IF(H1259="not found","not found",IF(H1259="","","ditto"))))</f>
        <v/>
      </c>
    </row>
    <row r="1261" spans="1:8" x14ac:dyDescent="0.25">
      <c r="A1261" s="770"/>
      <c r="B1261" s="770"/>
      <c r="C1261" s="770"/>
      <c r="D1261" s="770"/>
      <c r="E1261" s="778"/>
      <c r="F1261" s="781" t="str">
        <f>IF($A1261="","",IF(NOT($A1261=$A1260),IFERROR(IF(INDEX('40-15 SCALE LABEL INFO'!I$2:I$65,MATCH($A1261,'40-15 SCALE LABEL INFO'!$A$2:$A$65,0))="","",INDEX('40-15 SCALE LABEL INFO'!I$2:I$65,MATCH($A1261,'40-15 SCALE LABEL INFO'!$A$2:$A$65,0))),"not found"),IF(F1260="not found","not found",IF(F1260="","","ditto"))))</f>
        <v/>
      </c>
      <c r="G1261" s="782" t="str">
        <f>IF($A1261="","",IF(NOT($A1261=$A1260),IFERROR(IF(INDEX('40-15 SCALE LABEL INFO'!J$2:J$65,MATCH($A1261,'40-15 SCALE LABEL INFO'!$A$2:$A$65,0))="","",INDEX('40-15 SCALE LABEL INFO'!J$2:J$65,MATCH($A1261,'40-15 SCALE LABEL INFO'!$A$2:$A$65,0))),"not found"),IF(G1260="not found","not found",IF(G1260="","","ditto"))))</f>
        <v/>
      </c>
      <c r="H1261" s="775" t="str">
        <f>IF($A1261="","",IF(NOT($A1261=$A1260),IFERROR(IF(INDEX('40-15 SCALE LABEL INFO'!K$2:K$65,MATCH($A1261,'40-15 SCALE LABEL INFO'!$A$2:$A$65,0))="","",INDEX('40-15 SCALE LABEL INFO'!K$2:K$65,MATCH($A1261,'40-15 SCALE LABEL INFO'!$A$2:$A$65,0))),"not found"),IF(H1260="not found","not found",IF(H1260="","","ditto"))))</f>
        <v/>
      </c>
    </row>
    <row r="1262" spans="1:8" x14ac:dyDescent="0.25">
      <c r="A1262" s="770"/>
      <c r="B1262" s="770"/>
      <c r="C1262" s="770"/>
      <c r="D1262" s="770"/>
      <c r="E1262" s="778"/>
      <c r="F1262" s="781" t="str">
        <f>IF($A1262="","",IF(NOT($A1262=$A1261),IFERROR(IF(INDEX('40-15 SCALE LABEL INFO'!I$2:I$65,MATCH($A1262,'40-15 SCALE LABEL INFO'!$A$2:$A$65,0))="","",INDEX('40-15 SCALE LABEL INFO'!I$2:I$65,MATCH($A1262,'40-15 SCALE LABEL INFO'!$A$2:$A$65,0))),"not found"),IF(F1261="not found","not found",IF(F1261="","","ditto"))))</f>
        <v/>
      </c>
      <c r="G1262" s="782" t="str">
        <f>IF($A1262="","",IF(NOT($A1262=$A1261),IFERROR(IF(INDEX('40-15 SCALE LABEL INFO'!J$2:J$65,MATCH($A1262,'40-15 SCALE LABEL INFO'!$A$2:$A$65,0))="","",INDEX('40-15 SCALE LABEL INFO'!J$2:J$65,MATCH($A1262,'40-15 SCALE LABEL INFO'!$A$2:$A$65,0))),"not found"),IF(G1261="not found","not found",IF(G1261="","","ditto"))))</f>
        <v/>
      </c>
      <c r="H1262" s="775" t="str">
        <f>IF($A1262="","",IF(NOT($A1262=$A1261),IFERROR(IF(INDEX('40-15 SCALE LABEL INFO'!K$2:K$65,MATCH($A1262,'40-15 SCALE LABEL INFO'!$A$2:$A$65,0))="","",INDEX('40-15 SCALE LABEL INFO'!K$2:K$65,MATCH($A1262,'40-15 SCALE LABEL INFO'!$A$2:$A$65,0))),"not found"),IF(H1261="not found","not found",IF(H1261="","","ditto"))))</f>
        <v/>
      </c>
    </row>
    <row r="1263" spans="1:8" x14ac:dyDescent="0.25">
      <c r="A1263" s="770"/>
      <c r="B1263" s="770"/>
      <c r="C1263" s="770"/>
      <c r="D1263" s="770"/>
      <c r="E1263" s="778"/>
      <c r="F1263" s="781" t="str">
        <f>IF($A1263="","",IF(NOT($A1263=$A1262),IFERROR(IF(INDEX('40-15 SCALE LABEL INFO'!I$2:I$65,MATCH($A1263,'40-15 SCALE LABEL INFO'!$A$2:$A$65,0))="","",INDEX('40-15 SCALE LABEL INFO'!I$2:I$65,MATCH($A1263,'40-15 SCALE LABEL INFO'!$A$2:$A$65,0))),"not found"),IF(F1262="not found","not found",IF(F1262="","","ditto"))))</f>
        <v/>
      </c>
      <c r="G1263" s="782" t="str">
        <f>IF($A1263="","",IF(NOT($A1263=$A1262),IFERROR(IF(INDEX('40-15 SCALE LABEL INFO'!J$2:J$65,MATCH($A1263,'40-15 SCALE LABEL INFO'!$A$2:$A$65,0))="","",INDEX('40-15 SCALE LABEL INFO'!J$2:J$65,MATCH($A1263,'40-15 SCALE LABEL INFO'!$A$2:$A$65,0))),"not found"),IF(G1262="not found","not found",IF(G1262="","","ditto"))))</f>
        <v/>
      </c>
      <c r="H1263" s="775" t="str">
        <f>IF($A1263="","",IF(NOT($A1263=$A1262),IFERROR(IF(INDEX('40-15 SCALE LABEL INFO'!K$2:K$65,MATCH($A1263,'40-15 SCALE LABEL INFO'!$A$2:$A$65,0))="","",INDEX('40-15 SCALE LABEL INFO'!K$2:K$65,MATCH($A1263,'40-15 SCALE LABEL INFO'!$A$2:$A$65,0))),"not found"),IF(H1262="not found","not found",IF(H1262="","","ditto"))))</f>
        <v/>
      </c>
    </row>
    <row r="1264" spans="1:8" x14ac:dyDescent="0.25">
      <c r="A1264" s="770"/>
      <c r="B1264" s="770"/>
      <c r="C1264" s="770"/>
      <c r="D1264" s="770"/>
      <c r="E1264" s="778"/>
      <c r="F1264" s="781" t="str">
        <f>IF($A1264="","",IF(NOT($A1264=$A1263),IFERROR(IF(INDEX('40-15 SCALE LABEL INFO'!I$2:I$65,MATCH($A1264,'40-15 SCALE LABEL INFO'!$A$2:$A$65,0))="","",INDEX('40-15 SCALE LABEL INFO'!I$2:I$65,MATCH($A1264,'40-15 SCALE LABEL INFO'!$A$2:$A$65,0))),"not found"),IF(F1263="not found","not found",IF(F1263="","","ditto"))))</f>
        <v/>
      </c>
      <c r="G1264" s="782" t="str">
        <f>IF($A1264="","",IF(NOT($A1264=$A1263),IFERROR(IF(INDEX('40-15 SCALE LABEL INFO'!J$2:J$65,MATCH($A1264,'40-15 SCALE LABEL INFO'!$A$2:$A$65,0))="","",INDEX('40-15 SCALE LABEL INFO'!J$2:J$65,MATCH($A1264,'40-15 SCALE LABEL INFO'!$A$2:$A$65,0))),"not found"),IF(G1263="not found","not found",IF(G1263="","","ditto"))))</f>
        <v/>
      </c>
      <c r="H1264" s="775" t="str">
        <f>IF($A1264="","",IF(NOT($A1264=$A1263),IFERROR(IF(INDEX('40-15 SCALE LABEL INFO'!K$2:K$65,MATCH($A1264,'40-15 SCALE LABEL INFO'!$A$2:$A$65,0))="","",INDEX('40-15 SCALE LABEL INFO'!K$2:K$65,MATCH($A1264,'40-15 SCALE LABEL INFO'!$A$2:$A$65,0))),"not found"),IF(H1263="not found","not found",IF(H1263="","","ditto"))))</f>
        <v/>
      </c>
    </row>
    <row r="1265" spans="1:8" x14ac:dyDescent="0.25">
      <c r="A1265" s="770"/>
      <c r="B1265" s="770"/>
      <c r="C1265" s="770"/>
      <c r="D1265" s="770"/>
      <c r="E1265" s="778"/>
      <c r="F1265" s="781" t="str">
        <f>IF($A1265="","",IF(NOT($A1265=$A1264),IFERROR(IF(INDEX('40-15 SCALE LABEL INFO'!I$2:I$65,MATCH($A1265,'40-15 SCALE LABEL INFO'!$A$2:$A$65,0))="","",INDEX('40-15 SCALE LABEL INFO'!I$2:I$65,MATCH($A1265,'40-15 SCALE LABEL INFO'!$A$2:$A$65,0))),"not found"),IF(F1264="not found","not found",IF(F1264="","","ditto"))))</f>
        <v/>
      </c>
      <c r="G1265" s="782" t="str">
        <f>IF($A1265="","",IF(NOT($A1265=$A1264),IFERROR(IF(INDEX('40-15 SCALE LABEL INFO'!J$2:J$65,MATCH($A1265,'40-15 SCALE LABEL INFO'!$A$2:$A$65,0))="","",INDEX('40-15 SCALE LABEL INFO'!J$2:J$65,MATCH($A1265,'40-15 SCALE LABEL INFO'!$A$2:$A$65,0))),"not found"),IF(G1264="not found","not found",IF(G1264="","","ditto"))))</f>
        <v/>
      </c>
      <c r="H1265" s="775" t="str">
        <f>IF($A1265="","",IF(NOT($A1265=$A1264),IFERROR(IF(INDEX('40-15 SCALE LABEL INFO'!K$2:K$65,MATCH($A1265,'40-15 SCALE LABEL INFO'!$A$2:$A$65,0))="","",INDEX('40-15 SCALE LABEL INFO'!K$2:K$65,MATCH($A1265,'40-15 SCALE LABEL INFO'!$A$2:$A$65,0))),"not found"),IF(H1264="not found","not found",IF(H1264="","","ditto"))))</f>
        <v/>
      </c>
    </row>
    <row r="1266" spans="1:8" x14ac:dyDescent="0.25">
      <c r="A1266" s="770"/>
      <c r="B1266" s="770"/>
      <c r="C1266" s="770"/>
      <c r="D1266" s="770"/>
      <c r="E1266" s="778"/>
      <c r="F1266" s="781" t="str">
        <f>IF($A1266="","",IF(NOT($A1266=$A1265),IFERROR(IF(INDEX('40-15 SCALE LABEL INFO'!I$2:I$65,MATCH($A1266,'40-15 SCALE LABEL INFO'!$A$2:$A$65,0))="","",INDEX('40-15 SCALE LABEL INFO'!I$2:I$65,MATCH($A1266,'40-15 SCALE LABEL INFO'!$A$2:$A$65,0))),"not found"),IF(F1265="not found","not found",IF(F1265="","","ditto"))))</f>
        <v/>
      </c>
      <c r="G1266" s="782" t="str">
        <f>IF($A1266="","",IF(NOT($A1266=$A1265),IFERROR(IF(INDEX('40-15 SCALE LABEL INFO'!J$2:J$65,MATCH($A1266,'40-15 SCALE LABEL INFO'!$A$2:$A$65,0))="","",INDEX('40-15 SCALE LABEL INFO'!J$2:J$65,MATCH($A1266,'40-15 SCALE LABEL INFO'!$A$2:$A$65,0))),"not found"),IF(G1265="not found","not found",IF(G1265="","","ditto"))))</f>
        <v/>
      </c>
      <c r="H1266" s="775" t="str">
        <f>IF($A1266="","",IF(NOT($A1266=$A1265),IFERROR(IF(INDEX('40-15 SCALE LABEL INFO'!K$2:K$65,MATCH($A1266,'40-15 SCALE LABEL INFO'!$A$2:$A$65,0))="","",INDEX('40-15 SCALE LABEL INFO'!K$2:K$65,MATCH($A1266,'40-15 SCALE LABEL INFO'!$A$2:$A$65,0))),"not found"),IF(H1265="not found","not found",IF(H1265="","","ditto"))))</f>
        <v/>
      </c>
    </row>
    <row r="1267" spans="1:8" x14ac:dyDescent="0.25">
      <c r="A1267" s="770"/>
      <c r="B1267" s="770"/>
      <c r="C1267" s="770"/>
      <c r="D1267" s="770"/>
      <c r="E1267" s="778"/>
      <c r="F1267" s="781" t="str">
        <f>IF($A1267="","",IF(NOT($A1267=$A1266),IFERROR(IF(INDEX('40-15 SCALE LABEL INFO'!I$2:I$65,MATCH($A1267,'40-15 SCALE LABEL INFO'!$A$2:$A$65,0))="","",INDEX('40-15 SCALE LABEL INFO'!I$2:I$65,MATCH($A1267,'40-15 SCALE LABEL INFO'!$A$2:$A$65,0))),"not found"),IF(F1266="not found","not found",IF(F1266="","","ditto"))))</f>
        <v/>
      </c>
      <c r="G1267" s="782" t="str">
        <f>IF($A1267="","",IF(NOT($A1267=$A1266),IFERROR(IF(INDEX('40-15 SCALE LABEL INFO'!J$2:J$65,MATCH($A1267,'40-15 SCALE LABEL INFO'!$A$2:$A$65,0))="","",INDEX('40-15 SCALE LABEL INFO'!J$2:J$65,MATCH($A1267,'40-15 SCALE LABEL INFO'!$A$2:$A$65,0))),"not found"),IF(G1266="not found","not found",IF(G1266="","","ditto"))))</f>
        <v/>
      </c>
      <c r="H1267" s="775" t="str">
        <f>IF($A1267="","",IF(NOT($A1267=$A1266),IFERROR(IF(INDEX('40-15 SCALE LABEL INFO'!K$2:K$65,MATCH($A1267,'40-15 SCALE LABEL INFO'!$A$2:$A$65,0))="","",INDEX('40-15 SCALE LABEL INFO'!K$2:K$65,MATCH($A1267,'40-15 SCALE LABEL INFO'!$A$2:$A$65,0))),"not found"),IF(H1266="not found","not found",IF(H1266="","","ditto"))))</f>
        <v/>
      </c>
    </row>
    <row r="1268" spans="1:8" x14ac:dyDescent="0.25">
      <c r="A1268" s="770"/>
      <c r="B1268" s="770"/>
      <c r="C1268" s="770"/>
      <c r="D1268" s="770"/>
      <c r="E1268" s="778"/>
      <c r="F1268" s="781" t="str">
        <f>IF($A1268="","",IF(NOT($A1268=$A1267),IFERROR(IF(INDEX('40-15 SCALE LABEL INFO'!I$2:I$65,MATCH($A1268,'40-15 SCALE LABEL INFO'!$A$2:$A$65,0))="","",INDEX('40-15 SCALE LABEL INFO'!I$2:I$65,MATCH($A1268,'40-15 SCALE LABEL INFO'!$A$2:$A$65,0))),"not found"),IF(F1267="not found","not found",IF(F1267="","","ditto"))))</f>
        <v/>
      </c>
      <c r="G1268" s="782" t="str">
        <f>IF($A1268="","",IF(NOT($A1268=$A1267),IFERROR(IF(INDEX('40-15 SCALE LABEL INFO'!J$2:J$65,MATCH($A1268,'40-15 SCALE LABEL INFO'!$A$2:$A$65,0))="","",INDEX('40-15 SCALE LABEL INFO'!J$2:J$65,MATCH($A1268,'40-15 SCALE LABEL INFO'!$A$2:$A$65,0))),"not found"),IF(G1267="not found","not found",IF(G1267="","","ditto"))))</f>
        <v/>
      </c>
      <c r="H1268" s="775" t="str">
        <f>IF($A1268="","",IF(NOT($A1268=$A1267),IFERROR(IF(INDEX('40-15 SCALE LABEL INFO'!K$2:K$65,MATCH($A1268,'40-15 SCALE LABEL INFO'!$A$2:$A$65,0))="","",INDEX('40-15 SCALE LABEL INFO'!K$2:K$65,MATCH($A1268,'40-15 SCALE LABEL INFO'!$A$2:$A$65,0))),"not found"),IF(H1267="not found","not found",IF(H1267="","","ditto"))))</f>
        <v/>
      </c>
    </row>
    <row r="1269" spans="1:8" x14ac:dyDescent="0.25">
      <c r="A1269" s="770"/>
      <c r="B1269" s="770"/>
      <c r="C1269" s="770"/>
      <c r="D1269" s="770"/>
      <c r="E1269" s="778"/>
      <c r="F1269" s="781" t="str">
        <f>IF($A1269="","",IF(NOT($A1269=$A1268),IFERROR(IF(INDEX('40-15 SCALE LABEL INFO'!I$2:I$65,MATCH($A1269,'40-15 SCALE LABEL INFO'!$A$2:$A$65,0))="","",INDEX('40-15 SCALE LABEL INFO'!I$2:I$65,MATCH($A1269,'40-15 SCALE LABEL INFO'!$A$2:$A$65,0))),"not found"),IF(F1268="not found","not found",IF(F1268="","","ditto"))))</f>
        <v/>
      </c>
      <c r="G1269" s="782" t="str">
        <f>IF($A1269="","",IF(NOT($A1269=$A1268),IFERROR(IF(INDEX('40-15 SCALE LABEL INFO'!J$2:J$65,MATCH($A1269,'40-15 SCALE LABEL INFO'!$A$2:$A$65,0))="","",INDEX('40-15 SCALE LABEL INFO'!J$2:J$65,MATCH($A1269,'40-15 SCALE LABEL INFO'!$A$2:$A$65,0))),"not found"),IF(G1268="not found","not found",IF(G1268="","","ditto"))))</f>
        <v/>
      </c>
      <c r="H1269" s="775" t="str">
        <f>IF($A1269="","",IF(NOT($A1269=$A1268),IFERROR(IF(INDEX('40-15 SCALE LABEL INFO'!K$2:K$65,MATCH($A1269,'40-15 SCALE LABEL INFO'!$A$2:$A$65,0))="","",INDEX('40-15 SCALE LABEL INFO'!K$2:K$65,MATCH($A1269,'40-15 SCALE LABEL INFO'!$A$2:$A$65,0))),"not found"),IF(H1268="not found","not found",IF(H1268="","","ditto"))))</f>
        <v/>
      </c>
    </row>
    <row r="1270" spans="1:8" x14ac:dyDescent="0.25">
      <c r="A1270" s="770"/>
      <c r="B1270" s="770"/>
      <c r="C1270" s="770"/>
      <c r="D1270" s="770"/>
      <c r="E1270" s="778"/>
      <c r="F1270" s="781" t="str">
        <f>IF($A1270="","",IF(NOT($A1270=$A1269),IFERROR(IF(INDEX('40-15 SCALE LABEL INFO'!I$2:I$65,MATCH($A1270,'40-15 SCALE LABEL INFO'!$A$2:$A$65,0))="","",INDEX('40-15 SCALE LABEL INFO'!I$2:I$65,MATCH($A1270,'40-15 SCALE LABEL INFO'!$A$2:$A$65,0))),"not found"),IF(F1269="not found","not found",IF(F1269="","","ditto"))))</f>
        <v/>
      </c>
      <c r="G1270" s="782" t="str">
        <f>IF($A1270="","",IF(NOT($A1270=$A1269),IFERROR(IF(INDEX('40-15 SCALE LABEL INFO'!J$2:J$65,MATCH($A1270,'40-15 SCALE LABEL INFO'!$A$2:$A$65,0))="","",INDEX('40-15 SCALE LABEL INFO'!J$2:J$65,MATCH($A1270,'40-15 SCALE LABEL INFO'!$A$2:$A$65,0))),"not found"),IF(G1269="not found","not found",IF(G1269="","","ditto"))))</f>
        <v/>
      </c>
      <c r="H1270" s="775" t="str">
        <f>IF($A1270="","",IF(NOT($A1270=$A1269),IFERROR(IF(INDEX('40-15 SCALE LABEL INFO'!K$2:K$65,MATCH($A1270,'40-15 SCALE LABEL INFO'!$A$2:$A$65,0))="","",INDEX('40-15 SCALE LABEL INFO'!K$2:K$65,MATCH($A1270,'40-15 SCALE LABEL INFO'!$A$2:$A$65,0))),"not found"),IF(H1269="not found","not found",IF(H1269="","","ditto"))))</f>
        <v/>
      </c>
    </row>
    <row r="1271" spans="1:8" x14ac:dyDescent="0.25">
      <c r="A1271" s="770"/>
      <c r="B1271" s="770"/>
      <c r="C1271" s="770"/>
      <c r="D1271" s="770"/>
      <c r="E1271" s="778"/>
      <c r="F1271" s="781" t="str">
        <f>IF($A1271="","",IF(NOT($A1271=$A1270),IFERROR(IF(INDEX('40-15 SCALE LABEL INFO'!I$2:I$65,MATCH($A1271,'40-15 SCALE LABEL INFO'!$A$2:$A$65,0))="","",INDEX('40-15 SCALE LABEL INFO'!I$2:I$65,MATCH($A1271,'40-15 SCALE LABEL INFO'!$A$2:$A$65,0))),"not found"),IF(F1270="not found","not found",IF(F1270="","","ditto"))))</f>
        <v/>
      </c>
      <c r="G1271" s="782" t="str">
        <f>IF($A1271="","",IF(NOT($A1271=$A1270),IFERROR(IF(INDEX('40-15 SCALE LABEL INFO'!J$2:J$65,MATCH($A1271,'40-15 SCALE LABEL INFO'!$A$2:$A$65,0))="","",INDEX('40-15 SCALE LABEL INFO'!J$2:J$65,MATCH($A1271,'40-15 SCALE LABEL INFO'!$A$2:$A$65,0))),"not found"),IF(G1270="not found","not found",IF(G1270="","","ditto"))))</f>
        <v/>
      </c>
      <c r="H1271" s="775" t="str">
        <f>IF($A1271="","",IF(NOT($A1271=$A1270),IFERROR(IF(INDEX('40-15 SCALE LABEL INFO'!K$2:K$65,MATCH($A1271,'40-15 SCALE LABEL INFO'!$A$2:$A$65,0))="","",INDEX('40-15 SCALE LABEL INFO'!K$2:K$65,MATCH($A1271,'40-15 SCALE LABEL INFO'!$A$2:$A$65,0))),"not found"),IF(H1270="not found","not found",IF(H1270="","","ditto"))))</f>
        <v/>
      </c>
    </row>
    <row r="1272" spans="1:8" x14ac:dyDescent="0.25">
      <c r="A1272" s="770"/>
      <c r="B1272" s="770"/>
      <c r="C1272" s="770"/>
      <c r="D1272" s="770"/>
      <c r="E1272" s="778"/>
      <c r="F1272" s="781" t="str">
        <f>IF($A1272="","",IF(NOT($A1272=$A1271),IFERROR(IF(INDEX('40-15 SCALE LABEL INFO'!I$2:I$65,MATCH($A1272,'40-15 SCALE LABEL INFO'!$A$2:$A$65,0))="","",INDEX('40-15 SCALE LABEL INFO'!I$2:I$65,MATCH($A1272,'40-15 SCALE LABEL INFO'!$A$2:$A$65,0))),"not found"),IF(F1271="not found","not found",IF(F1271="","","ditto"))))</f>
        <v/>
      </c>
      <c r="G1272" s="782" t="str">
        <f>IF($A1272="","",IF(NOT($A1272=$A1271),IFERROR(IF(INDEX('40-15 SCALE LABEL INFO'!J$2:J$65,MATCH($A1272,'40-15 SCALE LABEL INFO'!$A$2:$A$65,0))="","",INDEX('40-15 SCALE LABEL INFO'!J$2:J$65,MATCH($A1272,'40-15 SCALE LABEL INFO'!$A$2:$A$65,0))),"not found"),IF(G1271="not found","not found",IF(G1271="","","ditto"))))</f>
        <v/>
      </c>
      <c r="H1272" s="775" t="str">
        <f>IF($A1272="","",IF(NOT($A1272=$A1271),IFERROR(IF(INDEX('40-15 SCALE LABEL INFO'!K$2:K$65,MATCH($A1272,'40-15 SCALE LABEL INFO'!$A$2:$A$65,0))="","",INDEX('40-15 SCALE LABEL INFO'!K$2:K$65,MATCH($A1272,'40-15 SCALE LABEL INFO'!$A$2:$A$65,0))),"not found"),IF(H1271="not found","not found",IF(H1271="","","ditto"))))</f>
        <v/>
      </c>
    </row>
    <row r="1273" spans="1:8" x14ac:dyDescent="0.25">
      <c r="A1273" s="770"/>
      <c r="B1273" s="770"/>
      <c r="C1273" s="770"/>
      <c r="D1273" s="770"/>
      <c r="E1273" s="778"/>
      <c r="F1273" s="781" t="str">
        <f>IF($A1273="","",IF(NOT($A1273=$A1272),IFERROR(IF(INDEX('40-15 SCALE LABEL INFO'!I$2:I$65,MATCH($A1273,'40-15 SCALE LABEL INFO'!$A$2:$A$65,0))="","",INDEX('40-15 SCALE LABEL INFO'!I$2:I$65,MATCH($A1273,'40-15 SCALE LABEL INFO'!$A$2:$A$65,0))),"not found"),IF(F1272="not found","not found",IF(F1272="","","ditto"))))</f>
        <v/>
      </c>
      <c r="G1273" s="782" t="str">
        <f>IF($A1273="","",IF(NOT($A1273=$A1272),IFERROR(IF(INDEX('40-15 SCALE LABEL INFO'!J$2:J$65,MATCH($A1273,'40-15 SCALE LABEL INFO'!$A$2:$A$65,0))="","",INDEX('40-15 SCALE LABEL INFO'!J$2:J$65,MATCH($A1273,'40-15 SCALE LABEL INFO'!$A$2:$A$65,0))),"not found"),IF(G1272="not found","not found",IF(G1272="","","ditto"))))</f>
        <v/>
      </c>
      <c r="H1273" s="775" t="str">
        <f>IF($A1273="","",IF(NOT($A1273=$A1272),IFERROR(IF(INDEX('40-15 SCALE LABEL INFO'!K$2:K$65,MATCH($A1273,'40-15 SCALE LABEL INFO'!$A$2:$A$65,0))="","",INDEX('40-15 SCALE LABEL INFO'!K$2:K$65,MATCH($A1273,'40-15 SCALE LABEL INFO'!$A$2:$A$65,0))),"not found"),IF(H1272="not found","not found",IF(H1272="","","ditto"))))</f>
        <v/>
      </c>
    </row>
    <row r="1274" spans="1:8" x14ac:dyDescent="0.25">
      <c r="A1274" s="770"/>
      <c r="B1274" s="770"/>
      <c r="C1274" s="770"/>
      <c r="D1274" s="770"/>
      <c r="E1274" s="778"/>
      <c r="F1274" s="781" t="str">
        <f>IF($A1274="","",IF(NOT($A1274=$A1273),IFERROR(IF(INDEX('40-15 SCALE LABEL INFO'!I$2:I$65,MATCH($A1274,'40-15 SCALE LABEL INFO'!$A$2:$A$65,0))="","",INDEX('40-15 SCALE LABEL INFO'!I$2:I$65,MATCH($A1274,'40-15 SCALE LABEL INFO'!$A$2:$A$65,0))),"not found"),IF(F1273="not found","not found",IF(F1273="","","ditto"))))</f>
        <v/>
      </c>
      <c r="G1274" s="782" t="str">
        <f>IF($A1274="","",IF(NOT($A1274=$A1273),IFERROR(IF(INDEX('40-15 SCALE LABEL INFO'!J$2:J$65,MATCH($A1274,'40-15 SCALE LABEL INFO'!$A$2:$A$65,0))="","",INDEX('40-15 SCALE LABEL INFO'!J$2:J$65,MATCH($A1274,'40-15 SCALE LABEL INFO'!$A$2:$A$65,0))),"not found"),IF(G1273="not found","not found",IF(G1273="","","ditto"))))</f>
        <v/>
      </c>
      <c r="H1274" s="775" t="str">
        <f>IF($A1274="","",IF(NOT($A1274=$A1273),IFERROR(IF(INDEX('40-15 SCALE LABEL INFO'!K$2:K$65,MATCH($A1274,'40-15 SCALE LABEL INFO'!$A$2:$A$65,0))="","",INDEX('40-15 SCALE LABEL INFO'!K$2:K$65,MATCH($A1274,'40-15 SCALE LABEL INFO'!$A$2:$A$65,0))),"not found"),IF(H1273="not found","not found",IF(H1273="","","ditto"))))</f>
        <v/>
      </c>
    </row>
    <row r="1275" spans="1:8" x14ac:dyDescent="0.25">
      <c r="A1275" s="770"/>
      <c r="B1275" s="770"/>
      <c r="C1275" s="770"/>
      <c r="D1275" s="770"/>
      <c r="E1275" s="778"/>
      <c r="F1275" s="781" t="str">
        <f>IF($A1275="","",IF(NOT($A1275=$A1274),IFERROR(IF(INDEX('40-15 SCALE LABEL INFO'!I$2:I$65,MATCH($A1275,'40-15 SCALE LABEL INFO'!$A$2:$A$65,0))="","",INDEX('40-15 SCALE LABEL INFO'!I$2:I$65,MATCH($A1275,'40-15 SCALE LABEL INFO'!$A$2:$A$65,0))),"not found"),IF(F1274="not found","not found",IF(F1274="","","ditto"))))</f>
        <v/>
      </c>
      <c r="G1275" s="782" t="str">
        <f>IF($A1275="","",IF(NOT($A1275=$A1274),IFERROR(IF(INDEX('40-15 SCALE LABEL INFO'!J$2:J$65,MATCH($A1275,'40-15 SCALE LABEL INFO'!$A$2:$A$65,0))="","",INDEX('40-15 SCALE LABEL INFO'!J$2:J$65,MATCH($A1275,'40-15 SCALE LABEL INFO'!$A$2:$A$65,0))),"not found"),IF(G1274="not found","not found",IF(G1274="","","ditto"))))</f>
        <v/>
      </c>
      <c r="H1275" s="775" t="str">
        <f>IF($A1275="","",IF(NOT($A1275=$A1274),IFERROR(IF(INDEX('40-15 SCALE LABEL INFO'!K$2:K$65,MATCH($A1275,'40-15 SCALE LABEL INFO'!$A$2:$A$65,0))="","",INDEX('40-15 SCALE LABEL INFO'!K$2:K$65,MATCH($A1275,'40-15 SCALE LABEL INFO'!$A$2:$A$65,0))),"not found"),IF(H1274="not found","not found",IF(H1274="","","ditto"))))</f>
        <v/>
      </c>
    </row>
    <row r="1276" spans="1:8" x14ac:dyDescent="0.25">
      <c r="A1276" s="770"/>
      <c r="B1276" s="770"/>
      <c r="C1276" s="770"/>
      <c r="D1276" s="770"/>
      <c r="E1276" s="778"/>
      <c r="F1276" s="781" t="str">
        <f>IF($A1276="","",IF(NOT($A1276=$A1275),IFERROR(IF(INDEX('40-15 SCALE LABEL INFO'!I$2:I$65,MATCH($A1276,'40-15 SCALE LABEL INFO'!$A$2:$A$65,0))="","",INDEX('40-15 SCALE LABEL INFO'!I$2:I$65,MATCH($A1276,'40-15 SCALE LABEL INFO'!$A$2:$A$65,0))),"not found"),IF(F1275="not found","not found",IF(F1275="","","ditto"))))</f>
        <v/>
      </c>
      <c r="G1276" s="782" t="str">
        <f>IF($A1276="","",IF(NOT($A1276=$A1275),IFERROR(IF(INDEX('40-15 SCALE LABEL INFO'!J$2:J$65,MATCH($A1276,'40-15 SCALE LABEL INFO'!$A$2:$A$65,0))="","",INDEX('40-15 SCALE LABEL INFO'!J$2:J$65,MATCH($A1276,'40-15 SCALE LABEL INFO'!$A$2:$A$65,0))),"not found"),IF(G1275="not found","not found",IF(G1275="","","ditto"))))</f>
        <v/>
      </c>
      <c r="H1276" s="775" t="str">
        <f>IF($A1276="","",IF(NOT($A1276=$A1275),IFERROR(IF(INDEX('40-15 SCALE LABEL INFO'!K$2:K$65,MATCH($A1276,'40-15 SCALE LABEL INFO'!$A$2:$A$65,0))="","",INDEX('40-15 SCALE LABEL INFO'!K$2:K$65,MATCH($A1276,'40-15 SCALE LABEL INFO'!$A$2:$A$65,0))),"not found"),IF(H1275="not found","not found",IF(H1275="","","ditto"))))</f>
        <v/>
      </c>
    </row>
    <row r="1277" spans="1:8" x14ac:dyDescent="0.25">
      <c r="A1277" s="770"/>
      <c r="B1277" s="770"/>
      <c r="C1277" s="770"/>
      <c r="D1277" s="770"/>
      <c r="E1277" s="778"/>
      <c r="F1277" s="781" t="str">
        <f>IF($A1277="","",IF(NOT($A1277=$A1276),IFERROR(IF(INDEX('40-15 SCALE LABEL INFO'!I$2:I$65,MATCH($A1277,'40-15 SCALE LABEL INFO'!$A$2:$A$65,0))="","",INDEX('40-15 SCALE LABEL INFO'!I$2:I$65,MATCH($A1277,'40-15 SCALE LABEL INFO'!$A$2:$A$65,0))),"not found"),IF(F1276="not found","not found",IF(F1276="","","ditto"))))</f>
        <v/>
      </c>
      <c r="G1277" s="782" t="str">
        <f>IF($A1277="","",IF(NOT($A1277=$A1276),IFERROR(IF(INDEX('40-15 SCALE LABEL INFO'!J$2:J$65,MATCH($A1277,'40-15 SCALE LABEL INFO'!$A$2:$A$65,0))="","",INDEX('40-15 SCALE LABEL INFO'!J$2:J$65,MATCH($A1277,'40-15 SCALE LABEL INFO'!$A$2:$A$65,0))),"not found"),IF(G1276="not found","not found",IF(G1276="","","ditto"))))</f>
        <v/>
      </c>
      <c r="H1277" s="775" t="str">
        <f>IF($A1277="","",IF(NOT($A1277=$A1276),IFERROR(IF(INDEX('40-15 SCALE LABEL INFO'!K$2:K$65,MATCH($A1277,'40-15 SCALE LABEL INFO'!$A$2:$A$65,0))="","",INDEX('40-15 SCALE LABEL INFO'!K$2:K$65,MATCH($A1277,'40-15 SCALE LABEL INFO'!$A$2:$A$65,0))),"not found"),IF(H1276="not found","not found",IF(H1276="","","ditto"))))</f>
        <v/>
      </c>
    </row>
    <row r="1278" spans="1:8" x14ac:dyDescent="0.25">
      <c r="A1278" s="770"/>
      <c r="B1278" s="770"/>
      <c r="C1278" s="770"/>
      <c r="D1278" s="770"/>
      <c r="E1278" s="778"/>
      <c r="F1278" s="781" t="str">
        <f>IF($A1278="","",IF(NOT($A1278=$A1277),IFERROR(IF(INDEX('40-15 SCALE LABEL INFO'!I$2:I$65,MATCH($A1278,'40-15 SCALE LABEL INFO'!$A$2:$A$65,0))="","",INDEX('40-15 SCALE LABEL INFO'!I$2:I$65,MATCH($A1278,'40-15 SCALE LABEL INFO'!$A$2:$A$65,0))),"not found"),IF(F1277="not found","not found",IF(F1277="","","ditto"))))</f>
        <v/>
      </c>
      <c r="G1278" s="782" t="str">
        <f>IF($A1278="","",IF(NOT($A1278=$A1277),IFERROR(IF(INDEX('40-15 SCALE LABEL INFO'!J$2:J$65,MATCH($A1278,'40-15 SCALE LABEL INFO'!$A$2:$A$65,0))="","",INDEX('40-15 SCALE LABEL INFO'!J$2:J$65,MATCH($A1278,'40-15 SCALE LABEL INFO'!$A$2:$A$65,0))),"not found"),IF(G1277="not found","not found",IF(G1277="","","ditto"))))</f>
        <v/>
      </c>
      <c r="H1278" s="775" t="str">
        <f>IF($A1278="","",IF(NOT($A1278=$A1277),IFERROR(IF(INDEX('40-15 SCALE LABEL INFO'!K$2:K$65,MATCH($A1278,'40-15 SCALE LABEL INFO'!$A$2:$A$65,0))="","",INDEX('40-15 SCALE LABEL INFO'!K$2:K$65,MATCH($A1278,'40-15 SCALE LABEL INFO'!$A$2:$A$65,0))),"not found"),IF(H1277="not found","not found",IF(H1277="","","ditto"))))</f>
        <v/>
      </c>
    </row>
    <row r="1279" spans="1:8" x14ac:dyDescent="0.25">
      <c r="A1279" s="770"/>
      <c r="B1279" s="770"/>
      <c r="C1279" s="770"/>
      <c r="D1279" s="770"/>
      <c r="E1279" s="778"/>
      <c r="F1279" s="781" t="str">
        <f>IF($A1279="","",IF(NOT($A1279=$A1278),IFERROR(IF(INDEX('40-15 SCALE LABEL INFO'!I$2:I$65,MATCH($A1279,'40-15 SCALE LABEL INFO'!$A$2:$A$65,0))="","",INDEX('40-15 SCALE LABEL INFO'!I$2:I$65,MATCH($A1279,'40-15 SCALE LABEL INFO'!$A$2:$A$65,0))),"not found"),IF(F1278="not found","not found",IF(F1278="","","ditto"))))</f>
        <v/>
      </c>
      <c r="G1279" s="782" t="str">
        <f>IF($A1279="","",IF(NOT($A1279=$A1278),IFERROR(IF(INDEX('40-15 SCALE LABEL INFO'!J$2:J$65,MATCH($A1279,'40-15 SCALE LABEL INFO'!$A$2:$A$65,0))="","",INDEX('40-15 SCALE LABEL INFO'!J$2:J$65,MATCH($A1279,'40-15 SCALE LABEL INFO'!$A$2:$A$65,0))),"not found"),IF(G1278="not found","not found",IF(G1278="","","ditto"))))</f>
        <v/>
      </c>
      <c r="H1279" s="775" t="str">
        <f>IF($A1279="","",IF(NOT($A1279=$A1278),IFERROR(IF(INDEX('40-15 SCALE LABEL INFO'!K$2:K$65,MATCH($A1279,'40-15 SCALE LABEL INFO'!$A$2:$A$65,0))="","",INDEX('40-15 SCALE LABEL INFO'!K$2:K$65,MATCH($A1279,'40-15 SCALE LABEL INFO'!$A$2:$A$65,0))),"not found"),IF(H1278="not found","not found",IF(H1278="","","ditto"))))</f>
        <v/>
      </c>
    </row>
    <row r="1280" spans="1:8" x14ac:dyDescent="0.25">
      <c r="A1280" s="770"/>
      <c r="B1280" s="770"/>
      <c r="C1280" s="770"/>
      <c r="D1280" s="770"/>
      <c r="E1280" s="778"/>
      <c r="F1280" s="781" t="str">
        <f>IF($A1280="","",IF(NOT($A1280=$A1279),IFERROR(IF(INDEX('40-15 SCALE LABEL INFO'!I$2:I$65,MATCH($A1280,'40-15 SCALE LABEL INFO'!$A$2:$A$65,0))="","",INDEX('40-15 SCALE LABEL INFO'!I$2:I$65,MATCH($A1280,'40-15 SCALE LABEL INFO'!$A$2:$A$65,0))),"not found"),IF(F1279="not found","not found",IF(F1279="","","ditto"))))</f>
        <v/>
      </c>
      <c r="G1280" s="782" t="str">
        <f>IF($A1280="","",IF(NOT($A1280=$A1279),IFERROR(IF(INDEX('40-15 SCALE LABEL INFO'!J$2:J$65,MATCH($A1280,'40-15 SCALE LABEL INFO'!$A$2:$A$65,0))="","",INDEX('40-15 SCALE LABEL INFO'!J$2:J$65,MATCH($A1280,'40-15 SCALE LABEL INFO'!$A$2:$A$65,0))),"not found"),IF(G1279="not found","not found",IF(G1279="","","ditto"))))</f>
        <v/>
      </c>
      <c r="H1280" s="775" t="str">
        <f>IF($A1280="","",IF(NOT($A1280=$A1279),IFERROR(IF(INDEX('40-15 SCALE LABEL INFO'!K$2:K$65,MATCH($A1280,'40-15 SCALE LABEL INFO'!$A$2:$A$65,0))="","",INDEX('40-15 SCALE LABEL INFO'!K$2:K$65,MATCH($A1280,'40-15 SCALE LABEL INFO'!$A$2:$A$65,0))),"not found"),IF(H1279="not found","not found",IF(H1279="","","ditto"))))</f>
        <v/>
      </c>
    </row>
    <row r="1281" spans="1:8" x14ac:dyDescent="0.25">
      <c r="A1281" s="770"/>
      <c r="B1281" s="770"/>
      <c r="C1281" s="770"/>
      <c r="D1281" s="770"/>
      <c r="E1281" s="778"/>
      <c r="F1281" s="781" t="str">
        <f>IF($A1281="","",IF(NOT($A1281=$A1280),IFERROR(IF(INDEX('40-15 SCALE LABEL INFO'!I$2:I$65,MATCH($A1281,'40-15 SCALE LABEL INFO'!$A$2:$A$65,0))="","",INDEX('40-15 SCALE LABEL INFO'!I$2:I$65,MATCH($A1281,'40-15 SCALE LABEL INFO'!$A$2:$A$65,0))),"not found"),IF(F1280="not found","not found",IF(F1280="","","ditto"))))</f>
        <v/>
      </c>
      <c r="G1281" s="782" t="str">
        <f>IF($A1281="","",IF(NOT($A1281=$A1280),IFERROR(IF(INDEX('40-15 SCALE LABEL INFO'!J$2:J$65,MATCH($A1281,'40-15 SCALE LABEL INFO'!$A$2:$A$65,0))="","",INDEX('40-15 SCALE LABEL INFO'!J$2:J$65,MATCH($A1281,'40-15 SCALE LABEL INFO'!$A$2:$A$65,0))),"not found"),IF(G1280="not found","not found",IF(G1280="","","ditto"))))</f>
        <v/>
      </c>
      <c r="H1281" s="775" t="str">
        <f>IF($A1281="","",IF(NOT($A1281=$A1280),IFERROR(IF(INDEX('40-15 SCALE LABEL INFO'!K$2:K$65,MATCH($A1281,'40-15 SCALE LABEL INFO'!$A$2:$A$65,0))="","",INDEX('40-15 SCALE LABEL INFO'!K$2:K$65,MATCH($A1281,'40-15 SCALE LABEL INFO'!$A$2:$A$65,0))),"not found"),IF(H1280="not found","not found",IF(H1280="","","ditto"))))</f>
        <v/>
      </c>
    </row>
    <row r="1282" spans="1:8" x14ac:dyDescent="0.25">
      <c r="A1282" s="770"/>
      <c r="B1282" s="770"/>
      <c r="C1282" s="770"/>
      <c r="D1282" s="770"/>
      <c r="E1282" s="778"/>
      <c r="F1282" s="781" t="str">
        <f>IF($A1282="","",IF(NOT($A1282=$A1281),IFERROR(IF(INDEX('40-15 SCALE LABEL INFO'!I$2:I$65,MATCH($A1282,'40-15 SCALE LABEL INFO'!$A$2:$A$65,0))="","",INDEX('40-15 SCALE LABEL INFO'!I$2:I$65,MATCH($A1282,'40-15 SCALE LABEL INFO'!$A$2:$A$65,0))),"not found"),IF(F1281="not found","not found",IF(F1281="","","ditto"))))</f>
        <v/>
      </c>
      <c r="G1282" s="782" t="str">
        <f>IF($A1282="","",IF(NOT($A1282=$A1281),IFERROR(IF(INDEX('40-15 SCALE LABEL INFO'!J$2:J$65,MATCH($A1282,'40-15 SCALE LABEL INFO'!$A$2:$A$65,0))="","",INDEX('40-15 SCALE LABEL INFO'!J$2:J$65,MATCH($A1282,'40-15 SCALE LABEL INFO'!$A$2:$A$65,0))),"not found"),IF(G1281="not found","not found",IF(G1281="","","ditto"))))</f>
        <v/>
      </c>
      <c r="H1282" s="775" t="str">
        <f>IF($A1282="","",IF(NOT($A1282=$A1281),IFERROR(IF(INDEX('40-15 SCALE LABEL INFO'!K$2:K$65,MATCH($A1282,'40-15 SCALE LABEL INFO'!$A$2:$A$65,0))="","",INDEX('40-15 SCALE LABEL INFO'!K$2:K$65,MATCH($A1282,'40-15 SCALE LABEL INFO'!$A$2:$A$65,0))),"not found"),IF(H1281="not found","not found",IF(H1281="","","ditto"))))</f>
        <v/>
      </c>
    </row>
    <row r="1283" spans="1:8" x14ac:dyDescent="0.25">
      <c r="A1283" s="770"/>
      <c r="B1283" s="770"/>
      <c r="C1283" s="770"/>
      <c r="D1283" s="770"/>
      <c r="E1283" s="778"/>
      <c r="F1283" s="781" t="str">
        <f>IF($A1283="","",IF(NOT($A1283=$A1282),IFERROR(IF(INDEX('40-15 SCALE LABEL INFO'!I$2:I$65,MATCH($A1283,'40-15 SCALE LABEL INFO'!$A$2:$A$65,0))="","",INDEX('40-15 SCALE LABEL INFO'!I$2:I$65,MATCH($A1283,'40-15 SCALE LABEL INFO'!$A$2:$A$65,0))),"not found"),IF(F1282="not found","not found",IF(F1282="","","ditto"))))</f>
        <v/>
      </c>
      <c r="G1283" s="782" t="str">
        <f>IF($A1283="","",IF(NOT($A1283=$A1282),IFERROR(IF(INDEX('40-15 SCALE LABEL INFO'!J$2:J$65,MATCH($A1283,'40-15 SCALE LABEL INFO'!$A$2:$A$65,0))="","",INDEX('40-15 SCALE LABEL INFO'!J$2:J$65,MATCH($A1283,'40-15 SCALE LABEL INFO'!$A$2:$A$65,0))),"not found"),IF(G1282="not found","not found",IF(G1282="","","ditto"))))</f>
        <v/>
      </c>
      <c r="H1283" s="775" t="str">
        <f>IF($A1283="","",IF(NOT($A1283=$A1282),IFERROR(IF(INDEX('40-15 SCALE LABEL INFO'!K$2:K$65,MATCH($A1283,'40-15 SCALE LABEL INFO'!$A$2:$A$65,0))="","",INDEX('40-15 SCALE LABEL INFO'!K$2:K$65,MATCH($A1283,'40-15 SCALE LABEL INFO'!$A$2:$A$65,0))),"not found"),IF(H1282="not found","not found",IF(H1282="","","ditto"))))</f>
        <v/>
      </c>
    </row>
    <row r="1284" spans="1:8" x14ac:dyDescent="0.25">
      <c r="A1284" s="770"/>
      <c r="B1284" s="770"/>
      <c r="C1284" s="770"/>
      <c r="D1284" s="770"/>
      <c r="E1284" s="778"/>
      <c r="F1284" s="781" t="str">
        <f>IF($A1284="","",IF(NOT($A1284=$A1283),IFERROR(IF(INDEX('40-15 SCALE LABEL INFO'!I$2:I$65,MATCH($A1284,'40-15 SCALE LABEL INFO'!$A$2:$A$65,0))="","",INDEX('40-15 SCALE LABEL INFO'!I$2:I$65,MATCH($A1284,'40-15 SCALE LABEL INFO'!$A$2:$A$65,0))),"not found"),IF(F1283="not found","not found",IF(F1283="","","ditto"))))</f>
        <v/>
      </c>
      <c r="G1284" s="782" t="str">
        <f>IF($A1284="","",IF(NOT($A1284=$A1283),IFERROR(IF(INDEX('40-15 SCALE LABEL INFO'!J$2:J$65,MATCH($A1284,'40-15 SCALE LABEL INFO'!$A$2:$A$65,0))="","",INDEX('40-15 SCALE LABEL INFO'!J$2:J$65,MATCH($A1284,'40-15 SCALE LABEL INFO'!$A$2:$A$65,0))),"not found"),IF(G1283="not found","not found",IF(G1283="","","ditto"))))</f>
        <v/>
      </c>
      <c r="H1284" s="775" t="str">
        <f>IF($A1284="","",IF(NOT($A1284=$A1283),IFERROR(IF(INDEX('40-15 SCALE LABEL INFO'!K$2:K$65,MATCH($A1284,'40-15 SCALE LABEL INFO'!$A$2:$A$65,0))="","",INDEX('40-15 SCALE LABEL INFO'!K$2:K$65,MATCH($A1284,'40-15 SCALE LABEL INFO'!$A$2:$A$65,0))),"not found"),IF(H1283="not found","not found",IF(H1283="","","ditto"))))</f>
        <v/>
      </c>
    </row>
    <row r="1285" spans="1:8" x14ac:dyDescent="0.25">
      <c r="A1285" s="770"/>
      <c r="B1285" s="770"/>
      <c r="C1285" s="770"/>
      <c r="D1285" s="770"/>
      <c r="E1285" s="778"/>
      <c r="F1285" s="781" t="str">
        <f>IF($A1285="","",IF(NOT($A1285=$A1284),IFERROR(IF(INDEX('40-15 SCALE LABEL INFO'!I$2:I$65,MATCH($A1285,'40-15 SCALE LABEL INFO'!$A$2:$A$65,0))="","",INDEX('40-15 SCALE LABEL INFO'!I$2:I$65,MATCH($A1285,'40-15 SCALE LABEL INFO'!$A$2:$A$65,0))),"not found"),IF(F1284="not found","not found",IF(F1284="","","ditto"))))</f>
        <v/>
      </c>
      <c r="G1285" s="782" t="str">
        <f>IF($A1285="","",IF(NOT($A1285=$A1284),IFERROR(IF(INDEX('40-15 SCALE LABEL INFO'!J$2:J$65,MATCH($A1285,'40-15 SCALE LABEL INFO'!$A$2:$A$65,0))="","",INDEX('40-15 SCALE LABEL INFO'!J$2:J$65,MATCH($A1285,'40-15 SCALE LABEL INFO'!$A$2:$A$65,0))),"not found"),IF(G1284="not found","not found",IF(G1284="","","ditto"))))</f>
        <v/>
      </c>
      <c r="H1285" s="775" t="str">
        <f>IF($A1285="","",IF(NOT($A1285=$A1284),IFERROR(IF(INDEX('40-15 SCALE LABEL INFO'!K$2:K$65,MATCH($A1285,'40-15 SCALE LABEL INFO'!$A$2:$A$65,0))="","",INDEX('40-15 SCALE LABEL INFO'!K$2:K$65,MATCH($A1285,'40-15 SCALE LABEL INFO'!$A$2:$A$65,0))),"not found"),IF(H1284="not found","not found",IF(H1284="","","ditto"))))</f>
        <v/>
      </c>
    </row>
    <row r="1286" spans="1:8" x14ac:dyDescent="0.25">
      <c r="A1286" s="770"/>
      <c r="B1286" s="770"/>
      <c r="C1286" s="770"/>
      <c r="D1286" s="770"/>
      <c r="E1286" s="778"/>
      <c r="F1286" s="781" t="str">
        <f>IF($A1286="","",IF(NOT($A1286=$A1285),IFERROR(IF(INDEX('40-15 SCALE LABEL INFO'!I$2:I$65,MATCH($A1286,'40-15 SCALE LABEL INFO'!$A$2:$A$65,0))="","",INDEX('40-15 SCALE LABEL INFO'!I$2:I$65,MATCH($A1286,'40-15 SCALE LABEL INFO'!$A$2:$A$65,0))),"not found"),IF(F1285="not found","not found",IF(F1285="","","ditto"))))</f>
        <v/>
      </c>
      <c r="G1286" s="782" t="str">
        <f>IF($A1286="","",IF(NOT($A1286=$A1285),IFERROR(IF(INDEX('40-15 SCALE LABEL INFO'!J$2:J$65,MATCH($A1286,'40-15 SCALE LABEL INFO'!$A$2:$A$65,0))="","",INDEX('40-15 SCALE LABEL INFO'!J$2:J$65,MATCH($A1286,'40-15 SCALE LABEL INFO'!$A$2:$A$65,0))),"not found"),IF(G1285="not found","not found",IF(G1285="","","ditto"))))</f>
        <v/>
      </c>
      <c r="H1286" s="775" t="str">
        <f>IF($A1286="","",IF(NOT($A1286=$A1285),IFERROR(IF(INDEX('40-15 SCALE LABEL INFO'!K$2:K$65,MATCH($A1286,'40-15 SCALE LABEL INFO'!$A$2:$A$65,0))="","",INDEX('40-15 SCALE LABEL INFO'!K$2:K$65,MATCH($A1286,'40-15 SCALE LABEL INFO'!$A$2:$A$65,0))),"not found"),IF(H1285="not found","not found",IF(H1285="","","ditto"))))</f>
        <v/>
      </c>
    </row>
    <row r="1287" spans="1:8" x14ac:dyDescent="0.25">
      <c r="A1287" s="770"/>
      <c r="B1287" s="770"/>
      <c r="C1287" s="770"/>
      <c r="D1287" s="770"/>
      <c r="E1287" s="778"/>
      <c r="F1287" s="781" t="str">
        <f>IF($A1287="","",IF(NOT($A1287=$A1286),IFERROR(IF(INDEX('40-15 SCALE LABEL INFO'!I$2:I$65,MATCH($A1287,'40-15 SCALE LABEL INFO'!$A$2:$A$65,0))="","",INDEX('40-15 SCALE LABEL INFO'!I$2:I$65,MATCH($A1287,'40-15 SCALE LABEL INFO'!$A$2:$A$65,0))),"not found"),IF(F1286="not found","not found",IF(F1286="","","ditto"))))</f>
        <v/>
      </c>
      <c r="G1287" s="782" t="str">
        <f>IF($A1287="","",IF(NOT($A1287=$A1286),IFERROR(IF(INDEX('40-15 SCALE LABEL INFO'!J$2:J$65,MATCH($A1287,'40-15 SCALE LABEL INFO'!$A$2:$A$65,0))="","",INDEX('40-15 SCALE LABEL INFO'!J$2:J$65,MATCH($A1287,'40-15 SCALE LABEL INFO'!$A$2:$A$65,0))),"not found"),IF(G1286="not found","not found",IF(G1286="","","ditto"))))</f>
        <v/>
      </c>
      <c r="H1287" s="775" t="str">
        <f>IF($A1287="","",IF(NOT($A1287=$A1286),IFERROR(IF(INDEX('40-15 SCALE LABEL INFO'!K$2:K$65,MATCH($A1287,'40-15 SCALE LABEL INFO'!$A$2:$A$65,0))="","",INDEX('40-15 SCALE LABEL INFO'!K$2:K$65,MATCH($A1287,'40-15 SCALE LABEL INFO'!$A$2:$A$65,0))),"not found"),IF(H1286="not found","not found",IF(H1286="","","ditto"))))</f>
        <v/>
      </c>
    </row>
    <row r="1288" spans="1:8" x14ac:dyDescent="0.25">
      <c r="A1288" s="770"/>
      <c r="B1288" s="770"/>
      <c r="C1288" s="770"/>
      <c r="D1288" s="770"/>
      <c r="E1288" s="778"/>
      <c r="F1288" s="781" t="str">
        <f>IF($A1288="","",IF(NOT($A1288=$A1287),IFERROR(IF(INDEX('40-15 SCALE LABEL INFO'!I$2:I$65,MATCH($A1288,'40-15 SCALE LABEL INFO'!$A$2:$A$65,0))="","",INDEX('40-15 SCALE LABEL INFO'!I$2:I$65,MATCH($A1288,'40-15 SCALE LABEL INFO'!$A$2:$A$65,0))),"not found"),IF(F1287="not found","not found",IF(F1287="","","ditto"))))</f>
        <v/>
      </c>
      <c r="G1288" s="782" t="str">
        <f>IF($A1288="","",IF(NOT($A1288=$A1287),IFERROR(IF(INDEX('40-15 SCALE LABEL INFO'!J$2:J$65,MATCH($A1288,'40-15 SCALE LABEL INFO'!$A$2:$A$65,0))="","",INDEX('40-15 SCALE LABEL INFO'!J$2:J$65,MATCH($A1288,'40-15 SCALE LABEL INFO'!$A$2:$A$65,0))),"not found"),IF(G1287="not found","not found",IF(G1287="","","ditto"))))</f>
        <v/>
      </c>
      <c r="H1288" s="775" t="str">
        <f>IF($A1288="","",IF(NOT($A1288=$A1287),IFERROR(IF(INDEX('40-15 SCALE LABEL INFO'!K$2:K$65,MATCH($A1288,'40-15 SCALE LABEL INFO'!$A$2:$A$65,0))="","",INDEX('40-15 SCALE LABEL INFO'!K$2:K$65,MATCH($A1288,'40-15 SCALE LABEL INFO'!$A$2:$A$65,0))),"not found"),IF(H1287="not found","not found",IF(H1287="","","ditto"))))</f>
        <v/>
      </c>
    </row>
    <row r="1289" spans="1:8" x14ac:dyDescent="0.25">
      <c r="A1289" s="770"/>
      <c r="B1289" s="770"/>
      <c r="C1289" s="770"/>
      <c r="D1289" s="770"/>
      <c r="E1289" s="778"/>
      <c r="F1289" s="781" t="str">
        <f>IF($A1289="","",IF(NOT($A1289=$A1288),IFERROR(IF(INDEX('40-15 SCALE LABEL INFO'!I$2:I$65,MATCH($A1289,'40-15 SCALE LABEL INFO'!$A$2:$A$65,0))="","",INDEX('40-15 SCALE LABEL INFO'!I$2:I$65,MATCH($A1289,'40-15 SCALE LABEL INFO'!$A$2:$A$65,0))),"not found"),IF(F1288="not found","not found",IF(F1288="","","ditto"))))</f>
        <v/>
      </c>
      <c r="G1289" s="782" t="str">
        <f>IF($A1289="","",IF(NOT($A1289=$A1288),IFERROR(IF(INDEX('40-15 SCALE LABEL INFO'!J$2:J$65,MATCH($A1289,'40-15 SCALE LABEL INFO'!$A$2:$A$65,0))="","",INDEX('40-15 SCALE LABEL INFO'!J$2:J$65,MATCH($A1289,'40-15 SCALE LABEL INFO'!$A$2:$A$65,0))),"not found"),IF(G1288="not found","not found",IF(G1288="","","ditto"))))</f>
        <v/>
      </c>
      <c r="H1289" s="775" t="str">
        <f>IF($A1289="","",IF(NOT($A1289=$A1288),IFERROR(IF(INDEX('40-15 SCALE LABEL INFO'!K$2:K$65,MATCH($A1289,'40-15 SCALE LABEL INFO'!$A$2:$A$65,0))="","",INDEX('40-15 SCALE LABEL INFO'!K$2:K$65,MATCH($A1289,'40-15 SCALE LABEL INFO'!$A$2:$A$65,0))),"not found"),IF(H1288="not found","not found",IF(H1288="","","ditto"))))</f>
        <v/>
      </c>
    </row>
    <row r="1290" spans="1:8" x14ac:dyDescent="0.25">
      <c r="A1290" s="770"/>
      <c r="B1290" s="770"/>
      <c r="C1290" s="770"/>
      <c r="D1290" s="770"/>
      <c r="E1290" s="778"/>
      <c r="F1290" s="781" t="str">
        <f>IF($A1290="","",IF(NOT($A1290=$A1289),IFERROR(IF(INDEX('40-15 SCALE LABEL INFO'!I$2:I$65,MATCH($A1290,'40-15 SCALE LABEL INFO'!$A$2:$A$65,0))="","",INDEX('40-15 SCALE LABEL INFO'!I$2:I$65,MATCH($A1290,'40-15 SCALE LABEL INFO'!$A$2:$A$65,0))),"not found"),IF(F1289="not found","not found",IF(F1289="","","ditto"))))</f>
        <v/>
      </c>
      <c r="G1290" s="782" t="str">
        <f>IF($A1290="","",IF(NOT($A1290=$A1289),IFERROR(IF(INDEX('40-15 SCALE LABEL INFO'!J$2:J$65,MATCH($A1290,'40-15 SCALE LABEL INFO'!$A$2:$A$65,0))="","",INDEX('40-15 SCALE LABEL INFO'!J$2:J$65,MATCH($A1290,'40-15 SCALE LABEL INFO'!$A$2:$A$65,0))),"not found"),IF(G1289="not found","not found",IF(G1289="","","ditto"))))</f>
        <v/>
      </c>
      <c r="H1290" s="775" t="str">
        <f>IF($A1290="","",IF(NOT($A1290=$A1289),IFERROR(IF(INDEX('40-15 SCALE LABEL INFO'!K$2:K$65,MATCH($A1290,'40-15 SCALE LABEL INFO'!$A$2:$A$65,0))="","",INDEX('40-15 SCALE LABEL INFO'!K$2:K$65,MATCH($A1290,'40-15 SCALE LABEL INFO'!$A$2:$A$65,0))),"not found"),IF(H1289="not found","not found",IF(H1289="","","ditto"))))</f>
        <v/>
      </c>
    </row>
    <row r="1291" spans="1:8" x14ac:dyDescent="0.25">
      <c r="A1291" s="770"/>
      <c r="B1291" s="770"/>
      <c r="C1291" s="770"/>
      <c r="D1291" s="770"/>
      <c r="E1291" s="778"/>
      <c r="F1291" s="781" t="str">
        <f>IF($A1291="","",IF(NOT($A1291=$A1290),IFERROR(IF(INDEX('40-15 SCALE LABEL INFO'!I$2:I$65,MATCH($A1291,'40-15 SCALE LABEL INFO'!$A$2:$A$65,0))="","",INDEX('40-15 SCALE LABEL INFO'!I$2:I$65,MATCH($A1291,'40-15 SCALE LABEL INFO'!$A$2:$A$65,0))),"not found"),IF(F1290="not found","not found",IF(F1290="","","ditto"))))</f>
        <v/>
      </c>
      <c r="G1291" s="782" t="str">
        <f>IF($A1291="","",IF(NOT($A1291=$A1290),IFERROR(IF(INDEX('40-15 SCALE LABEL INFO'!J$2:J$65,MATCH($A1291,'40-15 SCALE LABEL INFO'!$A$2:$A$65,0))="","",INDEX('40-15 SCALE LABEL INFO'!J$2:J$65,MATCH($A1291,'40-15 SCALE LABEL INFO'!$A$2:$A$65,0))),"not found"),IF(G1290="not found","not found",IF(G1290="","","ditto"))))</f>
        <v/>
      </c>
      <c r="H1291" s="775" t="str">
        <f>IF($A1291="","",IF(NOT($A1291=$A1290),IFERROR(IF(INDEX('40-15 SCALE LABEL INFO'!K$2:K$65,MATCH($A1291,'40-15 SCALE LABEL INFO'!$A$2:$A$65,0))="","",INDEX('40-15 SCALE LABEL INFO'!K$2:K$65,MATCH($A1291,'40-15 SCALE LABEL INFO'!$A$2:$A$65,0))),"not found"),IF(H1290="not found","not found",IF(H1290="","","ditto"))))</f>
        <v/>
      </c>
    </row>
    <row r="1292" spans="1:8" x14ac:dyDescent="0.25">
      <c r="A1292" s="770"/>
      <c r="B1292" s="770"/>
      <c r="C1292" s="770"/>
      <c r="D1292" s="770"/>
      <c r="E1292" s="778"/>
      <c r="F1292" s="781" t="str">
        <f>IF($A1292="","",IF(NOT($A1292=$A1291),IFERROR(IF(INDEX('40-15 SCALE LABEL INFO'!I$2:I$65,MATCH($A1292,'40-15 SCALE LABEL INFO'!$A$2:$A$65,0))="","",INDEX('40-15 SCALE LABEL INFO'!I$2:I$65,MATCH($A1292,'40-15 SCALE LABEL INFO'!$A$2:$A$65,0))),"not found"),IF(F1291="not found","not found",IF(F1291="","","ditto"))))</f>
        <v/>
      </c>
      <c r="G1292" s="782" t="str">
        <f>IF($A1292="","",IF(NOT($A1292=$A1291),IFERROR(IF(INDEX('40-15 SCALE LABEL INFO'!J$2:J$65,MATCH($A1292,'40-15 SCALE LABEL INFO'!$A$2:$A$65,0))="","",INDEX('40-15 SCALE LABEL INFO'!J$2:J$65,MATCH($A1292,'40-15 SCALE LABEL INFO'!$A$2:$A$65,0))),"not found"),IF(G1291="not found","not found",IF(G1291="","","ditto"))))</f>
        <v/>
      </c>
      <c r="H1292" s="775" t="str">
        <f>IF($A1292="","",IF(NOT($A1292=$A1291),IFERROR(IF(INDEX('40-15 SCALE LABEL INFO'!K$2:K$65,MATCH($A1292,'40-15 SCALE LABEL INFO'!$A$2:$A$65,0))="","",INDEX('40-15 SCALE LABEL INFO'!K$2:K$65,MATCH($A1292,'40-15 SCALE LABEL INFO'!$A$2:$A$65,0))),"not found"),IF(H1291="not found","not found",IF(H1291="","","ditto"))))</f>
        <v/>
      </c>
    </row>
    <row r="1293" spans="1:8" x14ac:dyDescent="0.25">
      <c r="A1293" s="770"/>
      <c r="B1293" s="770"/>
      <c r="C1293" s="770"/>
      <c r="D1293" s="770"/>
      <c r="E1293" s="778"/>
      <c r="F1293" s="781" t="str">
        <f>IF($A1293="","",IF(NOT($A1293=$A1292),IFERROR(IF(INDEX('40-15 SCALE LABEL INFO'!I$2:I$65,MATCH($A1293,'40-15 SCALE LABEL INFO'!$A$2:$A$65,0))="","",INDEX('40-15 SCALE LABEL INFO'!I$2:I$65,MATCH($A1293,'40-15 SCALE LABEL INFO'!$A$2:$A$65,0))),"not found"),IF(F1292="not found","not found",IF(F1292="","","ditto"))))</f>
        <v/>
      </c>
      <c r="G1293" s="782" t="str">
        <f>IF($A1293="","",IF(NOT($A1293=$A1292),IFERROR(IF(INDEX('40-15 SCALE LABEL INFO'!J$2:J$65,MATCH($A1293,'40-15 SCALE LABEL INFO'!$A$2:$A$65,0))="","",INDEX('40-15 SCALE LABEL INFO'!J$2:J$65,MATCH($A1293,'40-15 SCALE LABEL INFO'!$A$2:$A$65,0))),"not found"),IF(G1292="not found","not found",IF(G1292="","","ditto"))))</f>
        <v/>
      </c>
      <c r="H1293" s="775" t="str">
        <f>IF($A1293="","",IF(NOT($A1293=$A1292),IFERROR(IF(INDEX('40-15 SCALE LABEL INFO'!K$2:K$65,MATCH($A1293,'40-15 SCALE LABEL INFO'!$A$2:$A$65,0))="","",INDEX('40-15 SCALE LABEL INFO'!K$2:K$65,MATCH($A1293,'40-15 SCALE LABEL INFO'!$A$2:$A$65,0))),"not found"),IF(H1292="not found","not found",IF(H1292="","","ditto"))))</f>
        <v/>
      </c>
    </row>
    <row r="1294" spans="1:8" x14ac:dyDescent="0.25">
      <c r="A1294" s="770"/>
      <c r="B1294" s="770"/>
      <c r="C1294" s="770"/>
      <c r="D1294" s="770"/>
      <c r="E1294" s="778"/>
      <c r="F1294" s="781" t="str">
        <f>IF($A1294="","",IF(NOT($A1294=$A1293),IFERROR(IF(INDEX('40-15 SCALE LABEL INFO'!I$2:I$65,MATCH($A1294,'40-15 SCALE LABEL INFO'!$A$2:$A$65,0))="","",INDEX('40-15 SCALE LABEL INFO'!I$2:I$65,MATCH($A1294,'40-15 SCALE LABEL INFO'!$A$2:$A$65,0))),"not found"),IF(F1293="not found","not found",IF(F1293="","","ditto"))))</f>
        <v/>
      </c>
      <c r="G1294" s="782" t="str">
        <f>IF($A1294="","",IF(NOT($A1294=$A1293),IFERROR(IF(INDEX('40-15 SCALE LABEL INFO'!J$2:J$65,MATCH($A1294,'40-15 SCALE LABEL INFO'!$A$2:$A$65,0))="","",INDEX('40-15 SCALE LABEL INFO'!J$2:J$65,MATCH($A1294,'40-15 SCALE LABEL INFO'!$A$2:$A$65,0))),"not found"),IF(G1293="not found","not found",IF(G1293="","","ditto"))))</f>
        <v/>
      </c>
      <c r="H1294" s="775" t="str">
        <f>IF($A1294="","",IF(NOT($A1294=$A1293),IFERROR(IF(INDEX('40-15 SCALE LABEL INFO'!K$2:K$65,MATCH($A1294,'40-15 SCALE LABEL INFO'!$A$2:$A$65,0))="","",INDEX('40-15 SCALE LABEL INFO'!K$2:K$65,MATCH($A1294,'40-15 SCALE LABEL INFO'!$A$2:$A$65,0))),"not found"),IF(H1293="not found","not found",IF(H1293="","","ditto"))))</f>
        <v/>
      </c>
    </row>
    <row r="1295" spans="1:8" x14ac:dyDescent="0.25">
      <c r="A1295" s="770"/>
      <c r="B1295" s="770"/>
      <c r="C1295" s="770"/>
      <c r="D1295" s="770"/>
      <c r="E1295" s="778"/>
      <c r="F1295" s="781" t="str">
        <f>IF($A1295="","",IF(NOT($A1295=$A1294),IFERROR(IF(INDEX('40-15 SCALE LABEL INFO'!I$2:I$65,MATCH($A1295,'40-15 SCALE LABEL INFO'!$A$2:$A$65,0))="","",INDEX('40-15 SCALE LABEL INFO'!I$2:I$65,MATCH($A1295,'40-15 SCALE LABEL INFO'!$A$2:$A$65,0))),"not found"),IF(F1294="not found","not found",IF(F1294="","","ditto"))))</f>
        <v/>
      </c>
      <c r="G1295" s="782" t="str">
        <f>IF($A1295="","",IF(NOT($A1295=$A1294),IFERROR(IF(INDEX('40-15 SCALE LABEL INFO'!J$2:J$65,MATCH($A1295,'40-15 SCALE LABEL INFO'!$A$2:$A$65,0))="","",INDEX('40-15 SCALE LABEL INFO'!J$2:J$65,MATCH($A1295,'40-15 SCALE LABEL INFO'!$A$2:$A$65,0))),"not found"),IF(G1294="not found","not found",IF(G1294="","","ditto"))))</f>
        <v/>
      </c>
      <c r="H1295" s="775" t="str">
        <f>IF($A1295="","",IF(NOT($A1295=$A1294),IFERROR(IF(INDEX('40-15 SCALE LABEL INFO'!K$2:K$65,MATCH($A1295,'40-15 SCALE LABEL INFO'!$A$2:$A$65,0))="","",INDEX('40-15 SCALE LABEL INFO'!K$2:K$65,MATCH($A1295,'40-15 SCALE LABEL INFO'!$A$2:$A$65,0))),"not found"),IF(H1294="not found","not found",IF(H1294="","","ditto"))))</f>
        <v/>
      </c>
    </row>
    <row r="1296" spans="1:8" x14ac:dyDescent="0.25">
      <c r="A1296" s="770"/>
      <c r="B1296" s="770"/>
      <c r="C1296" s="770"/>
      <c r="D1296" s="770"/>
      <c r="E1296" s="778"/>
      <c r="F1296" s="781" t="str">
        <f>IF($A1296="","",IF(NOT($A1296=$A1295),IFERROR(IF(INDEX('40-15 SCALE LABEL INFO'!I$2:I$65,MATCH($A1296,'40-15 SCALE LABEL INFO'!$A$2:$A$65,0))="","",INDEX('40-15 SCALE LABEL INFO'!I$2:I$65,MATCH($A1296,'40-15 SCALE LABEL INFO'!$A$2:$A$65,0))),"not found"),IF(F1295="not found","not found",IF(F1295="","","ditto"))))</f>
        <v/>
      </c>
      <c r="G1296" s="782" t="str">
        <f>IF($A1296="","",IF(NOT($A1296=$A1295),IFERROR(IF(INDEX('40-15 SCALE LABEL INFO'!J$2:J$65,MATCH($A1296,'40-15 SCALE LABEL INFO'!$A$2:$A$65,0))="","",INDEX('40-15 SCALE LABEL INFO'!J$2:J$65,MATCH($A1296,'40-15 SCALE LABEL INFO'!$A$2:$A$65,0))),"not found"),IF(G1295="not found","not found",IF(G1295="","","ditto"))))</f>
        <v/>
      </c>
      <c r="H1296" s="775" t="str">
        <f>IF($A1296="","",IF(NOT($A1296=$A1295),IFERROR(IF(INDEX('40-15 SCALE LABEL INFO'!K$2:K$65,MATCH($A1296,'40-15 SCALE LABEL INFO'!$A$2:$A$65,0))="","",INDEX('40-15 SCALE LABEL INFO'!K$2:K$65,MATCH($A1296,'40-15 SCALE LABEL INFO'!$A$2:$A$65,0))),"not found"),IF(H1295="not found","not found",IF(H1295="","","ditto"))))</f>
        <v/>
      </c>
    </row>
    <row r="1297" spans="1:8" x14ac:dyDescent="0.25">
      <c r="A1297" s="770"/>
      <c r="B1297" s="770"/>
      <c r="C1297" s="770"/>
      <c r="D1297" s="770"/>
      <c r="E1297" s="778"/>
      <c r="F1297" s="781" t="str">
        <f>IF($A1297="","",IF(NOT($A1297=$A1296),IFERROR(IF(INDEX('40-15 SCALE LABEL INFO'!I$2:I$65,MATCH($A1297,'40-15 SCALE LABEL INFO'!$A$2:$A$65,0))="","",INDEX('40-15 SCALE LABEL INFO'!I$2:I$65,MATCH($A1297,'40-15 SCALE LABEL INFO'!$A$2:$A$65,0))),"not found"),IF(F1296="not found","not found",IF(F1296="","","ditto"))))</f>
        <v/>
      </c>
      <c r="G1297" s="782" t="str">
        <f>IF($A1297="","",IF(NOT($A1297=$A1296),IFERROR(IF(INDEX('40-15 SCALE LABEL INFO'!J$2:J$65,MATCH($A1297,'40-15 SCALE LABEL INFO'!$A$2:$A$65,0))="","",INDEX('40-15 SCALE LABEL INFO'!J$2:J$65,MATCH($A1297,'40-15 SCALE LABEL INFO'!$A$2:$A$65,0))),"not found"),IF(G1296="not found","not found",IF(G1296="","","ditto"))))</f>
        <v/>
      </c>
      <c r="H1297" s="775" t="str">
        <f>IF($A1297="","",IF(NOT($A1297=$A1296),IFERROR(IF(INDEX('40-15 SCALE LABEL INFO'!K$2:K$65,MATCH($A1297,'40-15 SCALE LABEL INFO'!$A$2:$A$65,0))="","",INDEX('40-15 SCALE LABEL INFO'!K$2:K$65,MATCH($A1297,'40-15 SCALE LABEL INFO'!$A$2:$A$65,0))),"not found"),IF(H1296="not found","not found",IF(H1296="","","ditto"))))</f>
        <v/>
      </c>
    </row>
    <row r="1298" spans="1:8" x14ac:dyDescent="0.25">
      <c r="A1298" s="770"/>
      <c r="B1298" s="770"/>
      <c r="C1298" s="770"/>
      <c r="D1298" s="770"/>
      <c r="E1298" s="778"/>
      <c r="F1298" s="781" t="str">
        <f>IF($A1298="","",IF(NOT($A1298=$A1297),IFERROR(IF(INDEX('40-15 SCALE LABEL INFO'!I$2:I$65,MATCH($A1298,'40-15 SCALE LABEL INFO'!$A$2:$A$65,0))="","",INDEX('40-15 SCALE LABEL INFO'!I$2:I$65,MATCH($A1298,'40-15 SCALE LABEL INFO'!$A$2:$A$65,0))),"not found"),IF(F1297="not found","not found",IF(F1297="","","ditto"))))</f>
        <v/>
      </c>
      <c r="G1298" s="782" t="str">
        <f>IF($A1298="","",IF(NOT($A1298=$A1297),IFERROR(IF(INDEX('40-15 SCALE LABEL INFO'!J$2:J$65,MATCH($A1298,'40-15 SCALE LABEL INFO'!$A$2:$A$65,0))="","",INDEX('40-15 SCALE LABEL INFO'!J$2:J$65,MATCH($A1298,'40-15 SCALE LABEL INFO'!$A$2:$A$65,0))),"not found"),IF(G1297="not found","not found",IF(G1297="","","ditto"))))</f>
        <v/>
      </c>
      <c r="H1298" s="775" t="str">
        <f>IF($A1298="","",IF(NOT($A1298=$A1297),IFERROR(IF(INDEX('40-15 SCALE LABEL INFO'!K$2:K$65,MATCH($A1298,'40-15 SCALE LABEL INFO'!$A$2:$A$65,0))="","",INDEX('40-15 SCALE LABEL INFO'!K$2:K$65,MATCH($A1298,'40-15 SCALE LABEL INFO'!$A$2:$A$65,0))),"not found"),IF(H1297="not found","not found",IF(H1297="","","ditto"))))</f>
        <v/>
      </c>
    </row>
    <row r="1299" spans="1:8" x14ac:dyDescent="0.25">
      <c r="A1299" s="770"/>
      <c r="B1299" s="770"/>
      <c r="C1299" s="770"/>
      <c r="D1299" s="770"/>
      <c r="E1299" s="778"/>
      <c r="F1299" s="781" t="str">
        <f>IF($A1299="","",IF(NOT($A1299=$A1298),IFERROR(IF(INDEX('40-15 SCALE LABEL INFO'!I$2:I$65,MATCH($A1299,'40-15 SCALE LABEL INFO'!$A$2:$A$65,0))="","",INDEX('40-15 SCALE LABEL INFO'!I$2:I$65,MATCH($A1299,'40-15 SCALE LABEL INFO'!$A$2:$A$65,0))),"not found"),IF(F1298="not found","not found",IF(F1298="","","ditto"))))</f>
        <v/>
      </c>
      <c r="G1299" s="782" t="str">
        <f>IF($A1299="","",IF(NOT($A1299=$A1298),IFERROR(IF(INDEX('40-15 SCALE LABEL INFO'!J$2:J$65,MATCH($A1299,'40-15 SCALE LABEL INFO'!$A$2:$A$65,0))="","",INDEX('40-15 SCALE LABEL INFO'!J$2:J$65,MATCH($A1299,'40-15 SCALE LABEL INFO'!$A$2:$A$65,0))),"not found"),IF(G1298="not found","not found",IF(G1298="","","ditto"))))</f>
        <v/>
      </c>
      <c r="H1299" s="775" t="str">
        <f>IF($A1299="","",IF(NOT($A1299=$A1298),IFERROR(IF(INDEX('40-15 SCALE LABEL INFO'!K$2:K$65,MATCH($A1299,'40-15 SCALE LABEL INFO'!$A$2:$A$65,0))="","",INDEX('40-15 SCALE LABEL INFO'!K$2:K$65,MATCH($A1299,'40-15 SCALE LABEL INFO'!$A$2:$A$65,0))),"not found"),IF(H1298="not found","not found",IF(H1298="","","ditto"))))</f>
        <v/>
      </c>
    </row>
    <row r="1300" spans="1:8" x14ac:dyDescent="0.25">
      <c r="A1300" s="770"/>
      <c r="B1300" s="770"/>
      <c r="C1300" s="770"/>
      <c r="D1300" s="770"/>
      <c r="E1300" s="778"/>
      <c r="F1300" s="781" t="str">
        <f>IF($A1300="","",IF(NOT($A1300=$A1299),IFERROR(IF(INDEX('40-15 SCALE LABEL INFO'!I$2:I$65,MATCH($A1300,'40-15 SCALE LABEL INFO'!$A$2:$A$65,0))="","",INDEX('40-15 SCALE LABEL INFO'!I$2:I$65,MATCH($A1300,'40-15 SCALE LABEL INFO'!$A$2:$A$65,0))),"not found"),IF(F1299="not found","not found",IF(F1299="","","ditto"))))</f>
        <v/>
      </c>
      <c r="G1300" s="782" t="str">
        <f>IF($A1300="","",IF(NOT($A1300=$A1299),IFERROR(IF(INDEX('40-15 SCALE LABEL INFO'!J$2:J$65,MATCH($A1300,'40-15 SCALE LABEL INFO'!$A$2:$A$65,0))="","",INDEX('40-15 SCALE LABEL INFO'!J$2:J$65,MATCH($A1300,'40-15 SCALE LABEL INFO'!$A$2:$A$65,0))),"not found"),IF(G1299="not found","not found",IF(G1299="","","ditto"))))</f>
        <v/>
      </c>
      <c r="H1300" s="775" t="str">
        <f>IF($A1300="","",IF(NOT($A1300=$A1299),IFERROR(IF(INDEX('40-15 SCALE LABEL INFO'!K$2:K$65,MATCH($A1300,'40-15 SCALE LABEL INFO'!$A$2:$A$65,0))="","",INDEX('40-15 SCALE LABEL INFO'!K$2:K$65,MATCH($A1300,'40-15 SCALE LABEL INFO'!$A$2:$A$65,0))),"not found"),IF(H1299="not found","not found",IF(H1299="","","ditto"))))</f>
        <v/>
      </c>
    </row>
    <row r="1301" spans="1:8" x14ac:dyDescent="0.25">
      <c r="A1301" s="770"/>
      <c r="B1301" s="770"/>
      <c r="C1301" s="770"/>
      <c r="D1301" s="770"/>
      <c r="E1301" s="778"/>
      <c r="F1301" s="781" t="str">
        <f>IF($A1301="","",IF(NOT($A1301=$A1300),IFERROR(IF(INDEX('40-15 SCALE LABEL INFO'!I$2:I$65,MATCH($A1301,'40-15 SCALE LABEL INFO'!$A$2:$A$65,0))="","",INDEX('40-15 SCALE LABEL INFO'!I$2:I$65,MATCH($A1301,'40-15 SCALE LABEL INFO'!$A$2:$A$65,0))),"not found"),IF(F1300="not found","not found",IF(F1300="","","ditto"))))</f>
        <v/>
      </c>
      <c r="G1301" s="782" t="str">
        <f>IF($A1301="","",IF(NOT($A1301=$A1300),IFERROR(IF(INDEX('40-15 SCALE LABEL INFO'!J$2:J$65,MATCH($A1301,'40-15 SCALE LABEL INFO'!$A$2:$A$65,0))="","",INDEX('40-15 SCALE LABEL INFO'!J$2:J$65,MATCH($A1301,'40-15 SCALE LABEL INFO'!$A$2:$A$65,0))),"not found"),IF(G1300="not found","not found",IF(G1300="","","ditto"))))</f>
        <v/>
      </c>
      <c r="H1301" s="775" t="str">
        <f>IF($A1301="","",IF(NOT($A1301=$A1300),IFERROR(IF(INDEX('40-15 SCALE LABEL INFO'!K$2:K$65,MATCH($A1301,'40-15 SCALE LABEL INFO'!$A$2:$A$65,0))="","",INDEX('40-15 SCALE LABEL INFO'!K$2:K$65,MATCH($A1301,'40-15 SCALE LABEL INFO'!$A$2:$A$65,0))),"not found"),IF(H1300="not found","not found",IF(H1300="","","ditto"))))</f>
        <v/>
      </c>
    </row>
    <row r="1302" spans="1:8" x14ac:dyDescent="0.25">
      <c r="A1302" s="770"/>
      <c r="B1302" s="770"/>
      <c r="C1302" s="770"/>
      <c r="D1302" s="770"/>
      <c r="E1302" s="778"/>
      <c r="F1302" s="781" t="str">
        <f>IF($A1302="","",IF(NOT($A1302=$A1301),IFERROR(IF(INDEX('40-15 SCALE LABEL INFO'!I$2:I$65,MATCH($A1302,'40-15 SCALE LABEL INFO'!$A$2:$A$65,0))="","",INDEX('40-15 SCALE LABEL INFO'!I$2:I$65,MATCH($A1302,'40-15 SCALE LABEL INFO'!$A$2:$A$65,0))),"not found"),IF(F1301="not found","not found",IF(F1301="","","ditto"))))</f>
        <v/>
      </c>
      <c r="G1302" s="782" t="str">
        <f>IF($A1302="","",IF(NOT($A1302=$A1301),IFERROR(IF(INDEX('40-15 SCALE LABEL INFO'!J$2:J$65,MATCH($A1302,'40-15 SCALE LABEL INFO'!$A$2:$A$65,0))="","",INDEX('40-15 SCALE LABEL INFO'!J$2:J$65,MATCH($A1302,'40-15 SCALE LABEL INFO'!$A$2:$A$65,0))),"not found"),IF(G1301="not found","not found",IF(G1301="","","ditto"))))</f>
        <v/>
      </c>
      <c r="H1302" s="775" t="str">
        <f>IF($A1302="","",IF(NOT($A1302=$A1301),IFERROR(IF(INDEX('40-15 SCALE LABEL INFO'!K$2:K$65,MATCH($A1302,'40-15 SCALE LABEL INFO'!$A$2:$A$65,0))="","",INDEX('40-15 SCALE LABEL INFO'!K$2:K$65,MATCH($A1302,'40-15 SCALE LABEL INFO'!$A$2:$A$65,0))),"not found"),IF(H1301="not found","not found",IF(H1301="","","ditto"))))</f>
        <v/>
      </c>
    </row>
    <row r="1303" spans="1:8" x14ac:dyDescent="0.25">
      <c r="A1303" s="770"/>
      <c r="B1303" s="770"/>
      <c r="C1303" s="770"/>
      <c r="D1303" s="770"/>
      <c r="E1303" s="778"/>
      <c r="F1303" s="781" t="str">
        <f>IF($A1303="","",IF(NOT($A1303=$A1302),IFERROR(IF(INDEX('40-15 SCALE LABEL INFO'!I$2:I$65,MATCH($A1303,'40-15 SCALE LABEL INFO'!$A$2:$A$65,0))="","",INDEX('40-15 SCALE LABEL INFO'!I$2:I$65,MATCH($A1303,'40-15 SCALE LABEL INFO'!$A$2:$A$65,0))),"not found"),IF(F1302="not found","not found",IF(F1302="","","ditto"))))</f>
        <v/>
      </c>
      <c r="G1303" s="782" t="str">
        <f>IF($A1303="","",IF(NOT($A1303=$A1302),IFERROR(IF(INDEX('40-15 SCALE LABEL INFO'!J$2:J$65,MATCH($A1303,'40-15 SCALE LABEL INFO'!$A$2:$A$65,0))="","",INDEX('40-15 SCALE LABEL INFO'!J$2:J$65,MATCH($A1303,'40-15 SCALE LABEL INFO'!$A$2:$A$65,0))),"not found"),IF(G1302="not found","not found",IF(G1302="","","ditto"))))</f>
        <v/>
      </c>
      <c r="H1303" s="775" t="str">
        <f>IF($A1303="","",IF(NOT($A1303=$A1302),IFERROR(IF(INDEX('40-15 SCALE LABEL INFO'!K$2:K$65,MATCH($A1303,'40-15 SCALE LABEL INFO'!$A$2:$A$65,0))="","",INDEX('40-15 SCALE LABEL INFO'!K$2:K$65,MATCH($A1303,'40-15 SCALE LABEL INFO'!$A$2:$A$65,0))),"not found"),IF(H1302="not found","not found",IF(H1302="","","ditto"))))</f>
        <v/>
      </c>
    </row>
    <row r="1304" spans="1:8" x14ac:dyDescent="0.25">
      <c r="A1304" s="770"/>
      <c r="B1304" s="770"/>
      <c r="C1304" s="770"/>
      <c r="D1304" s="770"/>
      <c r="E1304" s="778"/>
      <c r="F1304" s="781" t="str">
        <f>IF($A1304="","",IF(NOT($A1304=$A1303),IFERROR(IF(INDEX('40-15 SCALE LABEL INFO'!I$2:I$65,MATCH($A1304,'40-15 SCALE LABEL INFO'!$A$2:$A$65,0))="","",INDEX('40-15 SCALE LABEL INFO'!I$2:I$65,MATCH($A1304,'40-15 SCALE LABEL INFO'!$A$2:$A$65,0))),"not found"),IF(F1303="not found","not found",IF(F1303="","","ditto"))))</f>
        <v/>
      </c>
      <c r="G1304" s="782" t="str">
        <f>IF($A1304="","",IF(NOT($A1304=$A1303),IFERROR(IF(INDEX('40-15 SCALE LABEL INFO'!J$2:J$65,MATCH($A1304,'40-15 SCALE LABEL INFO'!$A$2:$A$65,0))="","",INDEX('40-15 SCALE LABEL INFO'!J$2:J$65,MATCH($A1304,'40-15 SCALE LABEL INFO'!$A$2:$A$65,0))),"not found"),IF(G1303="not found","not found",IF(G1303="","","ditto"))))</f>
        <v/>
      </c>
      <c r="H1304" s="775" t="str">
        <f>IF($A1304="","",IF(NOT($A1304=$A1303),IFERROR(IF(INDEX('40-15 SCALE LABEL INFO'!K$2:K$65,MATCH($A1304,'40-15 SCALE LABEL INFO'!$A$2:$A$65,0))="","",INDEX('40-15 SCALE LABEL INFO'!K$2:K$65,MATCH($A1304,'40-15 SCALE LABEL INFO'!$A$2:$A$65,0))),"not found"),IF(H1303="not found","not found",IF(H1303="","","ditto"))))</f>
        <v/>
      </c>
    </row>
    <row r="1305" spans="1:8" x14ac:dyDescent="0.25">
      <c r="A1305" s="770"/>
      <c r="B1305" s="770"/>
      <c r="C1305" s="770"/>
      <c r="D1305" s="770"/>
      <c r="E1305" s="778"/>
      <c r="F1305" s="781" t="str">
        <f>IF($A1305="","",IF(NOT($A1305=$A1304),IFERROR(IF(INDEX('40-15 SCALE LABEL INFO'!I$2:I$65,MATCH($A1305,'40-15 SCALE LABEL INFO'!$A$2:$A$65,0))="","",INDEX('40-15 SCALE LABEL INFO'!I$2:I$65,MATCH($A1305,'40-15 SCALE LABEL INFO'!$A$2:$A$65,0))),"not found"),IF(F1304="not found","not found",IF(F1304="","","ditto"))))</f>
        <v/>
      </c>
      <c r="G1305" s="782" t="str">
        <f>IF($A1305="","",IF(NOT($A1305=$A1304),IFERROR(IF(INDEX('40-15 SCALE LABEL INFO'!J$2:J$65,MATCH($A1305,'40-15 SCALE LABEL INFO'!$A$2:$A$65,0))="","",INDEX('40-15 SCALE LABEL INFO'!J$2:J$65,MATCH($A1305,'40-15 SCALE LABEL INFO'!$A$2:$A$65,0))),"not found"),IF(G1304="not found","not found",IF(G1304="","","ditto"))))</f>
        <v/>
      </c>
      <c r="H1305" s="775" t="str">
        <f>IF($A1305="","",IF(NOT($A1305=$A1304),IFERROR(IF(INDEX('40-15 SCALE LABEL INFO'!K$2:K$65,MATCH($A1305,'40-15 SCALE LABEL INFO'!$A$2:$A$65,0))="","",INDEX('40-15 SCALE LABEL INFO'!K$2:K$65,MATCH($A1305,'40-15 SCALE LABEL INFO'!$A$2:$A$65,0))),"not found"),IF(H1304="not found","not found",IF(H1304="","","ditto"))))</f>
        <v/>
      </c>
    </row>
    <row r="1306" spans="1:8" x14ac:dyDescent="0.25">
      <c r="A1306" s="770"/>
      <c r="B1306" s="770"/>
      <c r="C1306" s="770"/>
      <c r="D1306" s="770"/>
      <c r="E1306" s="778"/>
      <c r="F1306" s="781" t="str">
        <f>IF($A1306="","",IF(NOT($A1306=$A1305),IFERROR(IF(INDEX('40-15 SCALE LABEL INFO'!I$2:I$65,MATCH($A1306,'40-15 SCALE LABEL INFO'!$A$2:$A$65,0))="","",INDEX('40-15 SCALE LABEL INFO'!I$2:I$65,MATCH($A1306,'40-15 SCALE LABEL INFO'!$A$2:$A$65,0))),"not found"),IF(F1305="not found","not found",IF(F1305="","","ditto"))))</f>
        <v/>
      </c>
      <c r="G1306" s="782" t="str">
        <f>IF($A1306="","",IF(NOT($A1306=$A1305),IFERROR(IF(INDEX('40-15 SCALE LABEL INFO'!J$2:J$65,MATCH($A1306,'40-15 SCALE LABEL INFO'!$A$2:$A$65,0))="","",INDEX('40-15 SCALE LABEL INFO'!J$2:J$65,MATCH($A1306,'40-15 SCALE LABEL INFO'!$A$2:$A$65,0))),"not found"),IF(G1305="not found","not found",IF(G1305="","","ditto"))))</f>
        <v/>
      </c>
      <c r="H1306" s="775" t="str">
        <f>IF($A1306="","",IF(NOT($A1306=$A1305),IFERROR(IF(INDEX('40-15 SCALE LABEL INFO'!K$2:K$65,MATCH($A1306,'40-15 SCALE LABEL INFO'!$A$2:$A$65,0))="","",INDEX('40-15 SCALE LABEL INFO'!K$2:K$65,MATCH($A1306,'40-15 SCALE LABEL INFO'!$A$2:$A$65,0))),"not found"),IF(H1305="not found","not found",IF(H1305="","","ditto"))))</f>
        <v/>
      </c>
    </row>
    <row r="1307" spans="1:8" x14ac:dyDescent="0.25">
      <c r="A1307" s="770"/>
      <c r="B1307" s="770"/>
      <c r="C1307" s="770"/>
      <c r="D1307" s="770"/>
      <c r="E1307" s="778"/>
      <c r="F1307" s="781" t="str">
        <f>IF($A1307="","",IF(NOT($A1307=$A1306),IFERROR(IF(INDEX('40-15 SCALE LABEL INFO'!I$2:I$65,MATCH($A1307,'40-15 SCALE LABEL INFO'!$A$2:$A$65,0))="","",INDEX('40-15 SCALE LABEL INFO'!I$2:I$65,MATCH($A1307,'40-15 SCALE LABEL INFO'!$A$2:$A$65,0))),"not found"),IF(F1306="not found","not found",IF(F1306="","","ditto"))))</f>
        <v/>
      </c>
      <c r="G1307" s="782" t="str">
        <f>IF($A1307="","",IF(NOT($A1307=$A1306),IFERROR(IF(INDEX('40-15 SCALE LABEL INFO'!J$2:J$65,MATCH($A1307,'40-15 SCALE LABEL INFO'!$A$2:$A$65,0))="","",INDEX('40-15 SCALE LABEL INFO'!J$2:J$65,MATCH($A1307,'40-15 SCALE LABEL INFO'!$A$2:$A$65,0))),"not found"),IF(G1306="not found","not found",IF(G1306="","","ditto"))))</f>
        <v/>
      </c>
      <c r="H1307" s="775" t="str">
        <f>IF($A1307="","",IF(NOT($A1307=$A1306),IFERROR(IF(INDEX('40-15 SCALE LABEL INFO'!K$2:K$65,MATCH($A1307,'40-15 SCALE LABEL INFO'!$A$2:$A$65,0))="","",INDEX('40-15 SCALE LABEL INFO'!K$2:K$65,MATCH($A1307,'40-15 SCALE LABEL INFO'!$A$2:$A$65,0))),"not found"),IF(H1306="not found","not found",IF(H1306="","","ditto"))))</f>
        <v/>
      </c>
    </row>
    <row r="1308" spans="1:8" x14ac:dyDescent="0.25">
      <c r="A1308" s="770"/>
      <c r="B1308" s="770"/>
      <c r="C1308" s="770"/>
      <c r="D1308" s="770"/>
      <c r="E1308" s="778"/>
      <c r="F1308" s="781" t="str">
        <f>IF($A1308="","",IF(NOT($A1308=$A1307),IFERROR(IF(INDEX('40-15 SCALE LABEL INFO'!I$2:I$65,MATCH($A1308,'40-15 SCALE LABEL INFO'!$A$2:$A$65,0))="","",INDEX('40-15 SCALE LABEL INFO'!I$2:I$65,MATCH($A1308,'40-15 SCALE LABEL INFO'!$A$2:$A$65,0))),"not found"),IF(F1307="not found","not found",IF(F1307="","","ditto"))))</f>
        <v/>
      </c>
      <c r="G1308" s="782" t="str">
        <f>IF($A1308="","",IF(NOT($A1308=$A1307),IFERROR(IF(INDEX('40-15 SCALE LABEL INFO'!J$2:J$65,MATCH($A1308,'40-15 SCALE LABEL INFO'!$A$2:$A$65,0))="","",INDEX('40-15 SCALE LABEL INFO'!J$2:J$65,MATCH($A1308,'40-15 SCALE LABEL INFO'!$A$2:$A$65,0))),"not found"),IF(G1307="not found","not found",IF(G1307="","","ditto"))))</f>
        <v/>
      </c>
      <c r="H1308" s="775" t="str">
        <f>IF($A1308="","",IF(NOT($A1308=$A1307),IFERROR(IF(INDEX('40-15 SCALE LABEL INFO'!K$2:K$65,MATCH($A1308,'40-15 SCALE LABEL INFO'!$A$2:$A$65,0))="","",INDEX('40-15 SCALE LABEL INFO'!K$2:K$65,MATCH($A1308,'40-15 SCALE LABEL INFO'!$A$2:$A$65,0))),"not found"),IF(H1307="not found","not found",IF(H1307="","","ditto"))))</f>
        <v/>
      </c>
    </row>
    <row r="1309" spans="1:8" x14ac:dyDescent="0.25">
      <c r="A1309" s="770"/>
      <c r="B1309" s="770"/>
      <c r="C1309" s="770"/>
      <c r="D1309" s="770"/>
      <c r="E1309" s="778"/>
      <c r="F1309" s="781" t="str">
        <f>IF($A1309="","",IF(NOT($A1309=$A1308),IFERROR(IF(INDEX('40-15 SCALE LABEL INFO'!I$2:I$65,MATCH($A1309,'40-15 SCALE LABEL INFO'!$A$2:$A$65,0))="","",INDEX('40-15 SCALE LABEL INFO'!I$2:I$65,MATCH($A1309,'40-15 SCALE LABEL INFO'!$A$2:$A$65,0))),"not found"),IF(F1308="not found","not found",IF(F1308="","","ditto"))))</f>
        <v/>
      </c>
      <c r="G1309" s="782" t="str">
        <f>IF($A1309="","",IF(NOT($A1309=$A1308),IFERROR(IF(INDEX('40-15 SCALE LABEL INFO'!J$2:J$65,MATCH($A1309,'40-15 SCALE LABEL INFO'!$A$2:$A$65,0))="","",INDEX('40-15 SCALE LABEL INFO'!J$2:J$65,MATCH($A1309,'40-15 SCALE LABEL INFO'!$A$2:$A$65,0))),"not found"),IF(G1308="not found","not found",IF(G1308="","","ditto"))))</f>
        <v/>
      </c>
      <c r="H1309" s="775" t="str">
        <f>IF($A1309="","",IF(NOT($A1309=$A1308),IFERROR(IF(INDEX('40-15 SCALE LABEL INFO'!K$2:K$65,MATCH($A1309,'40-15 SCALE LABEL INFO'!$A$2:$A$65,0))="","",INDEX('40-15 SCALE LABEL INFO'!K$2:K$65,MATCH($A1309,'40-15 SCALE LABEL INFO'!$A$2:$A$65,0))),"not found"),IF(H1308="not found","not found",IF(H1308="","","ditto"))))</f>
        <v/>
      </c>
    </row>
    <row r="1310" spans="1:8" x14ac:dyDescent="0.25">
      <c r="A1310" s="770"/>
      <c r="B1310" s="770"/>
      <c r="C1310" s="770"/>
      <c r="D1310" s="770"/>
      <c r="E1310" s="778"/>
      <c r="F1310" s="781" t="str">
        <f>IF($A1310="","",IF(NOT($A1310=$A1309),IFERROR(IF(INDEX('40-15 SCALE LABEL INFO'!I$2:I$65,MATCH($A1310,'40-15 SCALE LABEL INFO'!$A$2:$A$65,0))="","",INDEX('40-15 SCALE LABEL INFO'!I$2:I$65,MATCH($A1310,'40-15 SCALE LABEL INFO'!$A$2:$A$65,0))),"not found"),IF(F1309="not found","not found",IF(F1309="","","ditto"))))</f>
        <v/>
      </c>
      <c r="G1310" s="782" t="str">
        <f>IF($A1310="","",IF(NOT($A1310=$A1309),IFERROR(IF(INDEX('40-15 SCALE LABEL INFO'!J$2:J$65,MATCH($A1310,'40-15 SCALE LABEL INFO'!$A$2:$A$65,0))="","",INDEX('40-15 SCALE LABEL INFO'!J$2:J$65,MATCH($A1310,'40-15 SCALE LABEL INFO'!$A$2:$A$65,0))),"not found"),IF(G1309="not found","not found",IF(G1309="","","ditto"))))</f>
        <v/>
      </c>
      <c r="H1310" s="775" t="str">
        <f>IF($A1310="","",IF(NOT($A1310=$A1309),IFERROR(IF(INDEX('40-15 SCALE LABEL INFO'!K$2:K$65,MATCH($A1310,'40-15 SCALE LABEL INFO'!$A$2:$A$65,0))="","",INDEX('40-15 SCALE LABEL INFO'!K$2:K$65,MATCH($A1310,'40-15 SCALE LABEL INFO'!$A$2:$A$65,0))),"not found"),IF(H1309="not found","not found",IF(H1309="","","ditto"))))</f>
        <v/>
      </c>
    </row>
    <row r="1311" spans="1:8" x14ac:dyDescent="0.25">
      <c r="A1311" s="770"/>
      <c r="B1311" s="770"/>
      <c r="C1311" s="770"/>
      <c r="D1311" s="770"/>
      <c r="E1311" s="778"/>
      <c r="F1311" s="781" t="str">
        <f>IF($A1311="","",IF(NOT($A1311=$A1310),IFERROR(IF(INDEX('40-15 SCALE LABEL INFO'!I$2:I$65,MATCH($A1311,'40-15 SCALE LABEL INFO'!$A$2:$A$65,0))="","",INDEX('40-15 SCALE LABEL INFO'!I$2:I$65,MATCH($A1311,'40-15 SCALE LABEL INFO'!$A$2:$A$65,0))),"not found"),IF(F1310="not found","not found",IF(F1310="","","ditto"))))</f>
        <v/>
      </c>
      <c r="G1311" s="782" t="str">
        <f>IF($A1311="","",IF(NOT($A1311=$A1310),IFERROR(IF(INDEX('40-15 SCALE LABEL INFO'!J$2:J$65,MATCH($A1311,'40-15 SCALE LABEL INFO'!$A$2:$A$65,0))="","",INDEX('40-15 SCALE LABEL INFO'!J$2:J$65,MATCH($A1311,'40-15 SCALE LABEL INFO'!$A$2:$A$65,0))),"not found"),IF(G1310="not found","not found",IF(G1310="","","ditto"))))</f>
        <v/>
      </c>
      <c r="H1311" s="775" t="str">
        <f>IF($A1311="","",IF(NOT($A1311=$A1310),IFERROR(IF(INDEX('40-15 SCALE LABEL INFO'!K$2:K$65,MATCH($A1311,'40-15 SCALE LABEL INFO'!$A$2:$A$65,0))="","",INDEX('40-15 SCALE LABEL INFO'!K$2:K$65,MATCH($A1311,'40-15 SCALE LABEL INFO'!$A$2:$A$65,0))),"not found"),IF(H1310="not found","not found",IF(H1310="","","ditto"))))</f>
        <v/>
      </c>
    </row>
    <row r="1312" spans="1:8" x14ac:dyDescent="0.25">
      <c r="A1312" s="770"/>
      <c r="B1312" s="770"/>
      <c r="C1312" s="770"/>
      <c r="D1312" s="770"/>
      <c r="E1312" s="778"/>
      <c r="F1312" s="781" t="str">
        <f>IF($A1312="","",IF(NOT($A1312=$A1311),IFERROR(IF(INDEX('40-15 SCALE LABEL INFO'!I$2:I$65,MATCH($A1312,'40-15 SCALE LABEL INFO'!$A$2:$A$65,0))="","",INDEX('40-15 SCALE LABEL INFO'!I$2:I$65,MATCH($A1312,'40-15 SCALE LABEL INFO'!$A$2:$A$65,0))),"not found"),IF(F1311="not found","not found",IF(F1311="","","ditto"))))</f>
        <v/>
      </c>
      <c r="G1312" s="782" t="str">
        <f>IF($A1312="","",IF(NOT($A1312=$A1311),IFERROR(IF(INDEX('40-15 SCALE LABEL INFO'!J$2:J$65,MATCH($A1312,'40-15 SCALE LABEL INFO'!$A$2:$A$65,0))="","",INDEX('40-15 SCALE LABEL INFO'!J$2:J$65,MATCH($A1312,'40-15 SCALE LABEL INFO'!$A$2:$A$65,0))),"not found"),IF(G1311="not found","not found",IF(G1311="","","ditto"))))</f>
        <v/>
      </c>
      <c r="H1312" s="775" t="str">
        <f>IF($A1312="","",IF(NOT($A1312=$A1311),IFERROR(IF(INDEX('40-15 SCALE LABEL INFO'!K$2:K$65,MATCH($A1312,'40-15 SCALE LABEL INFO'!$A$2:$A$65,0))="","",INDEX('40-15 SCALE LABEL INFO'!K$2:K$65,MATCH($A1312,'40-15 SCALE LABEL INFO'!$A$2:$A$65,0))),"not found"),IF(H1311="not found","not found",IF(H1311="","","ditto"))))</f>
        <v/>
      </c>
    </row>
    <row r="1313" spans="1:8" x14ac:dyDescent="0.25">
      <c r="A1313" s="770"/>
      <c r="B1313" s="770"/>
      <c r="C1313" s="770"/>
      <c r="D1313" s="770"/>
      <c r="E1313" s="778"/>
      <c r="F1313" s="781" t="str">
        <f>IF($A1313="","",IF(NOT($A1313=$A1312),IFERROR(IF(INDEX('40-15 SCALE LABEL INFO'!I$2:I$65,MATCH($A1313,'40-15 SCALE LABEL INFO'!$A$2:$A$65,0))="","",INDEX('40-15 SCALE LABEL INFO'!I$2:I$65,MATCH($A1313,'40-15 SCALE LABEL INFO'!$A$2:$A$65,0))),"not found"),IF(F1312="not found","not found",IF(F1312="","","ditto"))))</f>
        <v/>
      </c>
      <c r="G1313" s="782" t="str">
        <f>IF($A1313="","",IF(NOT($A1313=$A1312),IFERROR(IF(INDEX('40-15 SCALE LABEL INFO'!J$2:J$65,MATCH($A1313,'40-15 SCALE LABEL INFO'!$A$2:$A$65,0))="","",INDEX('40-15 SCALE LABEL INFO'!J$2:J$65,MATCH($A1313,'40-15 SCALE LABEL INFO'!$A$2:$A$65,0))),"not found"),IF(G1312="not found","not found",IF(G1312="","","ditto"))))</f>
        <v/>
      </c>
      <c r="H1313" s="775" t="str">
        <f>IF($A1313="","",IF(NOT($A1313=$A1312),IFERROR(IF(INDEX('40-15 SCALE LABEL INFO'!K$2:K$65,MATCH($A1313,'40-15 SCALE LABEL INFO'!$A$2:$A$65,0))="","",INDEX('40-15 SCALE LABEL INFO'!K$2:K$65,MATCH($A1313,'40-15 SCALE LABEL INFO'!$A$2:$A$65,0))),"not found"),IF(H1312="not found","not found",IF(H1312="","","ditto"))))</f>
        <v/>
      </c>
    </row>
    <row r="1314" spans="1:8" x14ac:dyDescent="0.25">
      <c r="A1314" s="770"/>
      <c r="B1314" s="770"/>
      <c r="C1314" s="770"/>
      <c r="D1314" s="770"/>
      <c r="E1314" s="778"/>
      <c r="F1314" s="781" t="str">
        <f>IF($A1314="","",IF(NOT($A1314=$A1313),IFERROR(IF(INDEX('40-15 SCALE LABEL INFO'!I$2:I$65,MATCH($A1314,'40-15 SCALE LABEL INFO'!$A$2:$A$65,0))="","",INDEX('40-15 SCALE LABEL INFO'!I$2:I$65,MATCH($A1314,'40-15 SCALE LABEL INFO'!$A$2:$A$65,0))),"not found"),IF(F1313="not found","not found",IF(F1313="","","ditto"))))</f>
        <v/>
      </c>
      <c r="G1314" s="782" t="str">
        <f>IF($A1314="","",IF(NOT($A1314=$A1313),IFERROR(IF(INDEX('40-15 SCALE LABEL INFO'!J$2:J$65,MATCH($A1314,'40-15 SCALE LABEL INFO'!$A$2:$A$65,0))="","",INDEX('40-15 SCALE LABEL INFO'!J$2:J$65,MATCH($A1314,'40-15 SCALE LABEL INFO'!$A$2:$A$65,0))),"not found"),IF(G1313="not found","not found",IF(G1313="","","ditto"))))</f>
        <v/>
      </c>
      <c r="H1314" s="775" t="str">
        <f>IF($A1314="","",IF(NOT($A1314=$A1313),IFERROR(IF(INDEX('40-15 SCALE LABEL INFO'!K$2:K$65,MATCH($A1314,'40-15 SCALE LABEL INFO'!$A$2:$A$65,0))="","",INDEX('40-15 SCALE LABEL INFO'!K$2:K$65,MATCH($A1314,'40-15 SCALE LABEL INFO'!$A$2:$A$65,0))),"not found"),IF(H1313="not found","not found",IF(H1313="","","ditto"))))</f>
        <v/>
      </c>
    </row>
    <row r="1315" spans="1:8" x14ac:dyDescent="0.25">
      <c r="A1315" s="770"/>
      <c r="B1315" s="770"/>
      <c r="C1315" s="770"/>
      <c r="D1315" s="770"/>
      <c r="E1315" s="778"/>
      <c r="F1315" s="781" t="str">
        <f>IF($A1315="","",IF(NOT($A1315=$A1314),IFERROR(IF(INDEX('40-15 SCALE LABEL INFO'!I$2:I$65,MATCH($A1315,'40-15 SCALE LABEL INFO'!$A$2:$A$65,0))="","",INDEX('40-15 SCALE LABEL INFO'!I$2:I$65,MATCH($A1315,'40-15 SCALE LABEL INFO'!$A$2:$A$65,0))),"not found"),IF(F1314="not found","not found",IF(F1314="","","ditto"))))</f>
        <v/>
      </c>
      <c r="G1315" s="782" t="str">
        <f>IF($A1315="","",IF(NOT($A1315=$A1314),IFERROR(IF(INDEX('40-15 SCALE LABEL INFO'!J$2:J$65,MATCH($A1315,'40-15 SCALE LABEL INFO'!$A$2:$A$65,0))="","",INDEX('40-15 SCALE LABEL INFO'!J$2:J$65,MATCH($A1315,'40-15 SCALE LABEL INFO'!$A$2:$A$65,0))),"not found"),IF(G1314="not found","not found",IF(G1314="","","ditto"))))</f>
        <v/>
      </c>
      <c r="H1315" s="775" t="str">
        <f>IF($A1315="","",IF(NOT($A1315=$A1314),IFERROR(IF(INDEX('40-15 SCALE LABEL INFO'!K$2:K$65,MATCH($A1315,'40-15 SCALE LABEL INFO'!$A$2:$A$65,0))="","",INDEX('40-15 SCALE LABEL INFO'!K$2:K$65,MATCH($A1315,'40-15 SCALE LABEL INFO'!$A$2:$A$65,0))),"not found"),IF(H1314="not found","not found",IF(H1314="","","ditto"))))</f>
        <v/>
      </c>
    </row>
    <row r="1316" spans="1:8" x14ac:dyDescent="0.25">
      <c r="A1316" s="770"/>
      <c r="B1316" s="770"/>
      <c r="C1316" s="770"/>
      <c r="D1316" s="770"/>
      <c r="E1316" s="778"/>
      <c r="F1316" s="781" t="str">
        <f>IF($A1316="","",IF(NOT($A1316=$A1315),IFERROR(IF(INDEX('40-15 SCALE LABEL INFO'!I$2:I$65,MATCH($A1316,'40-15 SCALE LABEL INFO'!$A$2:$A$65,0))="","",INDEX('40-15 SCALE LABEL INFO'!I$2:I$65,MATCH($A1316,'40-15 SCALE LABEL INFO'!$A$2:$A$65,0))),"not found"),IF(F1315="not found","not found",IF(F1315="","","ditto"))))</f>
        <v/>
      </c>
      <c r="G1316" s="782" t="str">
        <f>IF($A1316="","",IF(NOT($A1316=$A1315),IFERROR(IF(INDEX('40-15 SCALE LABEL INFO'!J$2:J$65,MATCH($A1316,'40-15 SCALE LABEL INFO'!$A$2:$A$65,0))="","",INDEX('40-15 SCALE LABEL INFO'!J$2:J$65,MATCH($A1316,'40-15 SCALE LABEL INFO'!$A$2:$A$65,0))),"not found"),IF(G1315="not found","not found",IF(G1315="","","ditto"))))</f>
        <v/>
      </c>
      <c r="H1316" s="775" t="str">
        <f>IF($A1316="","",IF(NOT($A1316=$A1315),IFERROR(IF(INDEX('40-15 SCALE LABEL INFO'!K$2:K$65,MATCH($A1316,'40-15 SCALE LABEL INFO'!$A$2:$A$65,0))="","",INDEX('40-15 SCALE LABEL INFO'!K$2:K$65,MATCH($A1316,'40-15 SCALE LABEL INFO'!$A$2:$A$65,0))),"not found"),IF(H1315="not found","not found",IF(H1315="","","ditto"))))</f>
        <v/>
      </c>
    </row>
    <row r="1317" spans="1:8" x14ac:dyDescent="0.25">
      <c r="A1317" s="770"/>
      <c r="B1317" s="770"/>
      <c r="C1317" s="770"/>
      <c r="D1317" s="770"/>
      <c r="E1317" s="778"/>
      <c r="F1317" s="781" t="str">
        <f>IF($A1317="","",IF(NOT($A1317=$A1316),IFERROR(IF(INDEX('40-15 SCALE LABEL INFO'!I$2:I$65,MATCH($A1317,'40-15 SCALE LABEL INFO'!$A$2:$A$65,0))="","",INDEX('40-15 SCALE LABEL INFO'!I$2:I$65,MATCH($A1317,'40-15 SCALE LABEL INFO'!$A$2:$A$65,0))),"not found"),IF(F1316="not found","not found",IF(F1316="","","ditto"))))</f>
        <v/>
      </c>
      <c r="G1317" s="782" t="str">
        <f>IF($A1317="","",IF(NOT($A1317=$A1316),IFERROR(IF(INDEX('40-15 SCALE LABEL INFO'!J$2:J$65,MATCH($A1317,'40-15 SCALE LABEL INFO'!$A$2:$A$65,0))="","",INDEX('40-15 SCALE LABEL INFO'!J$2:J$65,MATCH($A1317,'40-15 SCALE LABEL INFO'!$A$2:$A$65,0))),"not found"),IF(G1316="not found","not found",IF(G1316="","","ditto"))))</f>
        <v/>
      </c>
      <c r="H1317" s="775" t="str">
        <f>IF($A1317="","",IF(NOT($A1317=$A1316),IFERROR(IF(INDEX('40-15 SCALE LABEL INFO'!K$2:K$65,MATCH($A1317,'40-15 SCALE LABEL INFO'!$A$2:$A$65,0))="","",INDEX('40-15 SCALE LABEL INFO'!K$2:K$65,MATCH($A1317,'40-15 SCALE LABEL INFO'!$A$2:$A$65,0))),"not found"),IF(H1316="not found","not found",IF(H1316="","","ditto"))))</f>
        <v/>
      </c>
    </row>
    <row r="1318" spans="1:8" x14ac:dyDescent="0.25">
      <c r="A1318" s="770"/>
      <c r="B1318" s="770"/>
      <c r="C1318" s="770"/>
      <c r="D1318" s="770"/>
      <c r="E1318" s="778"/>
      <c r="F1318" s="781" t="str">
        <f>IF($A1318="","",IF(NOT($A1318=$A1317),IFERROR(IF(INDEX('40-15 SCALE LABEL INFO'!I$2:I$65,MATCH($A1318,'40-15 SCALE LABEL INFO'!$A$2:$A$65,0))="","",INDEX('40-15 SCALE LABEL INFO'!I$2:I$65,MATCH($A1318,'40-15 SCALE LABEL INFO'!$A$2:$A$65,0))),"not found"),IF(F1317="not found","not found",IF(F1317="","","ditto"))))</f>
        <v/>
      </c>
      <c r="G1318" s="782" t="str">
        <f>IF($A1318="","",IF(NOT($A1318=$A1317),IFERROR(IF(INDEX('40-15 SCALE LABEL INFO'!J$2:J$65,MATCH($A1318,'40-15 SCALE LABEL INFO'!$A$2:$A$65,0))="","",INDEX('40-15 SCALE LABEL INFO'!J$2:J$65,MATCH($A1318,'40-15 SCALE LABEL INFO'!$A$2:$A$65,0))),"not found"),IF(G1317="not found","not found",IF(G1317="","","ditto"))))</f>
        <v/>
      </c>
      <c r="H1318" s="775" t="str">
        <f>IF($A1318="","",IF(NOT($A1318=$A1317),IFERROR(IF(INDEX('40-15 SCALE LABEL INFO'!K$2:K$65,MATCH($A1318,'40-15 SCALE LABEL INFO'!$A$2:$A$65,0))="","",INDEX('40-15 SCALE LABEL INFO'!K$2:K$65,MATCH($A1318,'40-15 SCALE LABEL INFO'!$A$2:$A$65,0))),"not found"),IF(H1317="not found","not found",IF(H1317="","","ditto"))))</f>
        <v/>
      </c>
    </row>
    <row r="1319" spans="1:8" x14ac:dyDescent="0.25">
      <c r="A1319" s="770"/>
      <c r="B1319" s="770"/>
      <c r="C1319" s="770"/>
      <c r="D1319" s="770"/>
      <c r="E1319" s="778"/>
      <c r="F1319" s="781" t="str">
        <f>IF($A1319="","",IF(NOT($A1319=$A1318),IFERROR(IF(INDEX('40-15 SCALE LABEL INFO'!I$2:I$65,MATCH($A1319,'40-15 SCALE LABEL INFO'!$A$2:$A$65,0))="","",INDEX('40-15 SCALE LABEL INFO'!I$2:I$65,MATCH($A1319,'40-15 SCALE LABEL INFO'!$A$2:$A$65,0))),"not found"),IF(F1318="not found","not found",IF(F1318="","","ditto"))))</f>
        <v/>
      </c>
      <c r="G1319" s="782" t="str">
        <f>IF($A1319="","",IF(NOT($A1319=$A1318),IFERROR(IF(INDEX('40-15 SCALE LABEL INFO'!J$2:J$65,MATCH($A1319,'40-15 SCALE LABEL INFO'!$A$2:$A$65,0))="","",INDEX('40-15 SCALE LABEL INFO'!J$2:J$65,MATCH($A1319,'40-15 SCALE LABEL INFO'!$A$2:$A$65,0))),"not found"),IF(G1318="not found","not found",IF(G1318="","","ditto"))))</f>
        <v/>
      </c>
      <c r="H1319" s="775" t="str">
        <f>IF($A1319="","",IF(NOT($A1319=$A1318),IFERROR(IF(INDEX('40-15 SCALE LABEL INFO'!K$2:K$65,MATCH($A1319,'40-15 SCALE LABEL INFO'!$A$2:$A$65,0))="","",INDEX('40-15 SCALE LABEL INFO'!K$2:K$65,MATCH($A1319,'40-15 SCALE LABEL INFO'!$A$2:$A$65,0))),"not found"),IF(H1318="not found","not found",IF(H1318="","","ditto"))))</f>
        <v/>
      </c>
    </row>
    <row r="1320" spans="1:8" x14ac:dyDescent="0.25">
      <c r="A1320" s="770"/>
      <c r="B1320" s="770"/>
      <c r="C1320" s="770"/>
      <c r="D1320" s="770"/>
      <c r="E1320" s="778"/>
      <c r="F1320" s="781" t="str">
        <f>IF($A1320="","",IF(NOT($A1320=$A1319),IFERROR(IF(INDEX('40-15 SCALE LABEL INFO'!I$2:I$65,MATCH($A1320,'40-15 SCALE LABEL INFO'!$A$2:$A$65,0))="","",INDEX('40-15 SCALE LABEL INFO'!I$2:I$65,MATCH($A1320,'40-15 SCALE LABEL INFO'!$A$2:$A$65,0))),"not found"),IF(F1319="not found","not found",IF(F1319="","","ditto"))))</f>
        <v/>
      </c>
      <c r="G1320" s="782" t="str">
        <f>IF($A1320="","",IF(NOT($A1320=$A1319),IFERROR(IF(INDEX('40-15 SCALE LABEL INFO'!J$2:J$65,MATCH($A1320,'40-15 SCALE LABEL INFO'!$A$2:$A$65,0))="","",INDEX('40-15 SCALE LABEL INFO'!J$2:J$65,MATCH($A1320,'40-15 SCALE LABEL INFO'!$A$2:$A$65,0))),"not found"),IF(G1319="not found","not found",IF(G1319="","","ditto"))))</f>
        <v/>
      </c>
      <c r="H1320" s="775" t="str">
        <f>IF($A1320="","",IF(NOT($A1320=$A1319),IFERROR(IF(INDEX('40-15 SCALE LABEL INFO'!K$2:K$65,MATCH($A1320,'40-15 SCALE LABEL INFO'!$A$2:$A$65,0))="","",INDEX('40-15 SCALE LABEL INFO'!K$2:K$65,MATCH($A1320,'40-15 SCALE LABEL INFO'!$A$2:$A$65,0))),"not found"),IF(H1319="not found","not found",IF(H1319="","","ditto"))))</f>
        <v/>
      </c>
    </row>
    <row r="1321" spans="1:8" x14ac:dyDescent="0.25">
      <c r="A1321" s="770"/>
      <c r="B1321" s="770"/>
      <c r="C1321" s="770"/>
      <c r="D1321" s="770"/>
      <c r="E1321" s="778"/>
      <c r="F1321" s="781" t="str">
        <f>IF($A1321="","",IF(NOT($A1321=$A1320),IFERROR(IF(INDEX('40-15 SCALE LABEL INFO'!I$2:I$65,MATCH($A1321,'40-15 SCALE LABEL INFO'!$A$2:$A$65,0))="","",INDEX('40-15 SCALE LABEL INFO'!I$2:I$65,MATCH($A1321,'40-15 SCALE LABEL INFO'!$A$2:$A$65,0))),"not found"),IF(F1320="not found","not found",IF(F1320="","","ditto"))))</f>
        <v/>
      </c>
      <c r="G1321" s="782" t="str">
        <f>IF($A1321="","",IF(NOT($A1321=$A1320),IFERROR(IF(INDEX('40-15 SCALE LABEL INFO'!J$2:J$65,MATCH($A1321,'40-15 SCALE LABEL INFO'!$A$2:$A$65,0))="","",INDEX('40-15 SCALE LABEL INFO'!J$2:J$65,MATCH($A1321,'40-15 SCALE LABEL INFO'!$A$2:$A$65,0))),"not found"),IF(G1320="not found","not found",IF(G1320="","","ditto"))))</f>
        <v/>
      </c>
      <c r="H1321" s="775" t="str">
        <f>IF($A1321="","",IF(NOT($A1321=$A1320),IFERROR(IF(INDEX('40-15 SCALE LABEL INFO'!K$2:K$65,MATCH($A1321,'40-15 SCALE LABEL INFO'!$A$2:$A$65,0))="","",INDEX('40-15 SCALE LABEL INFO'!K$2:K$65,MATCH($A1321,'40-15 SCALE LABEL INFO'!$A$2:$A$65,0))),"not found"),IF(H1320="not found","not found",IF(H1320="","","ditto"))))</f>
        <v/>
      </c>
    </row>
    <row r="1322" spans="1:8" x14ac:dyDescent="0.25">
      <c r="A1322" s="770"/>
      <c r="B1322" s="770"/>
      <c r="C1322" s="770"/>
      <c r="D1322" s="770"/>
      <c r="E1322" s="778"/>
      <c r="F1322" s="781" t="str">
        <f>IF($A1322="","",IF(NOT($A1322=$A1321),IFERROR(IF(INDEX('40-15 SCALE LABEL INFO'!I$2:I$65,MATCH($A1322,'40-15 SCALE LABEL INFO'!$A$2:$A$65,0))="","",INDEX('40-15 SCALE LABEL INFO'!I$2:I$65,MATCH($A1322,'40-15 SCALE LABEL INFO'!$A$2:$A$65,0))),"not found"),IF(F1321="not found","not found",IF(F1321="","","ditto"))))</f>
        <v/>
      </c>
      <c r="G1322" s="782" t="str">
        <f>IF($A1322="","",IF(NOT($A1322=$A1321),IFERROR(IF(INDEX('40-15 SCALE LABEL INFO'!J$2:J$65,MATCH($A1322,'40-15 SCALE LABEL INFO'!$A$2:$A$65,0))="","",INDEX('40-15 SCALE LABEL INFO'!J$2:J$65,MATCH($A1322,'40-15 SCALE LABEL INFO'!$A$2:$A$65,0))),"not found"),IF(G1321="not found","not found",IF(G1321="","","ditto"))))</f>
        <v/>
      </c>
      <c r="H1322" s="775" t="str">
        <f>IF($A1322="","",IF(NOT($A1322=$A1321),IFERROR(IF(INDEX('40-15 SCALE LABEL INFO'!K$2:K$65,MATCH($A1322,'40-15 SCALE LABEL INFO'!$A$2:$A$65,0))="","",INDEX('40-15 SCALE LABEL INFO'!K$2:K$65,MATCH($A1322,'40-15 SCALE LABEL INFO'!$A$2:$A$65,0))),"not found"),IF(H1321="not found","not found",IF(H1321="","","ditto"))))</f>
        <v/>
      </c>
    </row>
    <row r="1323" spans="1:8" x14ac:dyDescent="0.25">
      <c r="A1323" s="770"/>
      <c r="B1323" s="770"/>
      <c r="C1323" s="770"/>
      <c r="D1323" s="770"/>
      <c r="E1323" s="778"/>
      <c r="F1323" s="781" t="str">
        <f>IF($A1323="","",IF(NOT($A1323=$A1322),IFERROR(IF(INDEX('40-15 SCALE LABEL INFO'!I$2:I$65,MATCH($A1323,'40-15 SCALE LABEL INFO'!$A$2:$A$65,0))="","",INDEX('40-15 SCALE LABEL INFO'!I$2:I$65,MATCH($A1323,'40-15 SCALE LABEL INFO'!$A$2:$A$65,0))),"not found"),IF(F1322="not found","not found",IF(F1322="","","ditto"))))</f>
        <v/>
      </c>
      <c r="G1323" s="782" t="str">
        <f>IF($A1323="","",IF(NOT($A1323=$A1322),IFERROR(IF(INDEX('40-15 SCALE LABEL INFO'!J$2:J$65,MATCH($A1323,'40-15 SCALE LABEL INFO'!$A$2:$A$65,0))="","",INDEX('40-15 SCALE LABEL INFO'!J$2:J$65,MATCH($A1323,'40-15 SCALE LABEL INFO'!$A$2:$A$65,0))),"not found"),IF(G1322="not found","not found",IF(G1322="","","ditto"))))</f>
        <v/>
      </c>
      <c r="H1323" s="775" t="str">
        <f>IF($A1323="","",IF(NOT($A1323=$A1322),IFERROR(IF(INDEX('40-15 SCALE LABEL INFO'!K$2:K$65,MATCH($A1323,'40-15 SCALE LABEL INFO'!$A$2:$A$65,0))="","",INDEX('40-15 SCALE LABEL INFO'!K$2:K$65,MATCH($A1323,'40-15 SCALE LABEL INFO'!$A$2:$A$65,0))),"not found"),IF(H1322="not found","not found",IF(H1322="","","ditto"))))</f>
        <v/>
      </c>
    </row>
    <row r="1324" spans="1:8" x14ac:dyDescent="0.25">
      <c r="A1324" s="770"/>
      <c r="B1324" s="770"/>
      <c r="C1324" s="770"/>
      <c r="D1324" s="770"/>
      <c r="E1324" s="778"/>
      <c r="F1324" s="781" t="str">
        <f>IF($A1324="","",IF(NOT($A1324=$A1323),IFERROR(IF(INDEX('40-15 SCALE LABEL INFO'!I$2:I$65,MATCH($A1324,'40-15 SCALE LABEL INFO'!$A$2:$A$65,0))="","",INDEX('40-15 SCALE LABEL INFO'!I$2:I$65,MATCH($A1324,'40-15 SCALE LABEL INFO'!$A$2:$A$65,0))),"not found"),IF(F1323="not found","not found",IF(F1323="","","ditto"))))</f>
        <v/>
      </c>
      <c r="G1324" s="782" t="str">
        <f>IF($A1324="","",IF(NOT($A1324=$A1323),IFERROR(IF(INDEX('40-15 SCALE LABEL INFO'!J$2:J$65,MATCH($A1324,'40-15 SCALE LABEL INFO'!$A$2:$A$65,0))="","",INDEX('40-15 SCALE LABEL INFO'!J$2:J$65,MATCH($A1324,'40-15 SCALE LABEL INFO'!$A$2:$A$65,0))),"not found"),IF(G1323="not found","not found",IF(G1323="","","ditto"))))</f>
        <v/>
      </c>
      <c r="H1324" s="775" t="str">
        <f>IF($A1324="","",IF(NOT($A1324=$A1323),IFERROR(IF(INDEX('40-15 SCALE LABEL INFO'!K$2:K$65,MATCH($A1324,'40-15 SCALE LABEL INFO'!$A$2:$A$65,0))="","",INDEX('40-15 SCALE LABEL INFO'!K$2:K$65,MATCH($A1324,'40-15 SCALE LABEL INFO'!$A$2:$A$65,0))),"not found"),IF(H1323="not found","not found",IF(H1323="","","ditto"))))</f>
        <v/>
      </c>
    </row>
    <row r="1325" spans="1:8" x14ac:dyDescent="0.25">
      <c r="A1325" s="770"/>
      <c r="B1325" s="770"/>
      <c r="C1325" s="770"/>
      <c r="D1325" s="770"/>
      <c r="E1325" s="778"/>
      <c r="F1325" s="781" t="str">
        <f>IF($A1325="","",IF(NOT($A1325=$A1324),IFERROR(IF(INDEX('40-15 SCALE LABEL INFO'!I$2:I$65,MATCH($A1325,'40-15 SCALE LABEL INFO'!$A$2:$A$65,0))="","",INDEX('40-15 SCALE LABEL INFO'!I$2:I$65,MATCH($A1325,'40-15 SCALE LABEL INFO'!$A$2:$A$65,0))),"not found"),IF(F1324="not found","not found",IF(F1324="","","ditto"))))</f>
        <v/>
      </c>
      <c r="G1325" s="782" t="str">
        <f>IF($A1325="","",IF(NOT($A1325=$A1324),IFERROR(IF(INDEX('40-15 SCALE LABEL INFO'!J$2:J$65,MATCH($A1325,'40-15 SCALE LABEL INFO'!$A$2:$A$65,0))="","",INDEX('40-15 SCALE LABEL INFO'!J$2:J$65,MATCH($A1325,'40-15 SCALE LABEL INFO'!$A$2:$A$65,0))),"not found"),IF(G1324="not found","not found",IF(G1324="","","ditto"))))</f>
        <v/>
      </c>
      <c r="H1325" s="775" t="str">
        <f>IF($A1325="","",IF(NOT($A1325=$A1324),IFERROR(IF(INDEX('40-15 SCALE LABEL INFO'!K$2:K$65,MATCH($A1325,'40-15 SCALE LABEL INFO'!$A$2:$A$65,0))="","",INDEX('40-15 SCALE LABEL INFO'!K$2:K$65,MATCH($A1325,'40-15 SCALE LABEL INFO'!$A$2:$A$65,0))),"not found"),IF(H1324="not found","not found",IF(H1324="","","ditto"))))</f>
        <v/>
      </c>
    </row>
    <row r="1326" spans="1:8" x14ac:dyDescent="0.25">
      <c r="A1326" s="770"/>
      <c r="B1326" s="770"/>
      <c r="C1326" s="770"/>
      <c r="D1326" s="770"/>
      <c r="E1326" s="778"/>
      <c r="F1326" s="781" t="str">
        <f>IF($A1326="","",IF(NOT($A1326=$A1325),IFERROR(IF(INDEX('40-15 SCALE LABEL INFO'!I$2:I$65,MATCH($A1326,'40-15 SCALE LABEL INFO'!$A$2:$A$65,0))="","",INDEX('40-15 SCALE LABEL INFO'!I$2:I$65,MATCH($A1326,'40-15 SCALE LABEL INFO'!$A$2:$A$65,0))),"not found"),IF(F1325="not found","not found",IF(F1325="","","ditto"))))</f>
        <v/>
      </c>
      <c r="G1326" s="782" t="str">
        <f>IF($A1326="","",IF(NOT($A1326=$A1325),IFERROR(IF(INDEX('40-15 SCALE LABEL INFO'!J$2:J$65,MATCH($A1326,'40-15 SCALE LABEL INFO'!$A$2:$A$65,0))="","",INDEX('40-15 SCALE LABEL INFO'!J$2:J$65,MATCH($A1326,'40-15 SCALE LABEL INFO'!$A$2:$A$65,0))),"not found"),IF(G1325="not found","not found",IF(G1325="","","ditto"))))</f>
        <v/>
      </c>
      <c r="H1326" s="775" t="str">
        <f>IF($A1326="","",IF(NOT($A1326=$A1325),IFERROR(IF(INDEX('40-15 SCALE LABEL INFO'!K$2:K$65,MATCH($A1326,'40-15 SCALE LABEL INFO'!$A$2:$A$65,0))="","",INDEX('40-15 SCALE LABEL INFO'!K$2:K$65,MATCH($A1326,'40-15 SCALE LABEL INFO'!$A$2:$A$65,0))),"not found"),IF(H1325="not found","not found",IF(H1325="","","ditto"))))</f>
        <v/>
      </c>
    </row>
    <row r="1327" spans="1:8" x14ac:dyDescent="0.25">
      <c r="A1327" s="770"/>
      <c r="B1327" s="770"/>
      <c r="C1327" s="770"/>
      <c r="D1327" s="770"/>
      <c r="E1327" s="778"/>
      <c r="F1327" s="781" t="str">
        <f>IF($A1327="","",IF(NOT($A1327=$A1326),IFERROR(IF(INDEX('40-15 SCALE LABEL INFO'!I$2:I$65,MATCH($A1327,'40-15 SCALE LABEL INFO'!$A$2:$A$65,0))="","",INDEX('40-15 SCALE LABEL INFO'!I$2:I$65,MATCH($A1327,'40-15 SCALE LABEL INFO'!$A$2:$A$65,0))),"not found"),IF(F1326="not found","not found",IF(F1326="","","ditto"))))</f>
        <v/>
      </c>
      <c r="G1327" s="782" t="str">
        <f>IF($A1327="","",IF(NOT($A1327=$A1326),IFERROR(IF(INDEX('40-15 SCALE LABEL INFO'!J$2:J$65,MATCH($A1327,'40-15 SCALE LABEL INFO'!$A$2:$A$65,0))="","",INDEX('40-15 SCALE LABEL INFO'!J$2:J$65,MATCH($A1327,'40-15 SCALE LABEL INFO'!$A$2:$A$65,0))),"not found"),IF(G1326="not found","not found",IF(G1326="","","ditto"))))</f>
        <v/>
      </c>
      <c r="H1327" s="775" t="str">
        <f>IF($A1327="","",IF(NOT($A1327=$A1326),IFERROR(IF(INDEX('40-15 SCALE LABEL INFO'!K$2:K$65,MATCH($A1327,'40-15 SCALE LABEL INFO'!$A$2:$A$65,0))="","",INDEX('40-15 SCALE LABEL INFO'!K$2:K$65,MATCH($A1327,'40-15 SCALE LABEL INFO'!$A$2:$A$65,0))),"not found"),IF(H1326="not found","not found",IF(H1326="","","ditto"))))</f>
        <v/>
      </c>
    </row>
    <row r="1328" spans="1:8" x14ac:dyDescent="0.25">
      <c r="A1328" s="770"/>
      <c r="B1328" s="770"/>
      <c r="C1328" s="770"/>
      <c r="D1328" s="770"/>
      <c r="E1328" s="778"/>
      <c r="F1328" s="781" t="str">
        <f>IF($A1328="","",IF(NOT($A1328=$A1327),IFERROR(IF(INDEX('40-15 SCALE LABEL INFO'!I$2:I$65,MATCH($A1328,'40-15 SCALE LABEL INFO'!$A$2:$A$65,0))="","",INDEX('40-15 SCALE LABEL INFO'!I$2:I$65,MATCH($A1328,'40-15 SCALE LABEL INFO'!$A$2:$A$65,0))),"not found"),IF(F1327="not found","not found",IF(F1327="","","ditto"))))</f>
        <v/>
      </c>
      <c r="G1328" s="782" t="str">
        <f>IF($A1328="","",IF(NOT($A1328=$A1327),IFERROR(IF(INDEX('40-15 SCALE LABEL INFO'!J$2:J$65,MATCH($A1328,'40-15 SCALE LABEL INFO'!$A$2:$A$65,0))="","",INDEX('40-15 SCALE LABEL INFO'!J$2:J$65,MATCH($A1328,'40-15 SCALE LABEL INFO'!$A$2:$A$65,0))),"not found"),IF(G1327="not found","not found",IF(G1327="","","ditto"))))</f>
        <v/>
      </c>
      <c r="H1328" s="775" t="str">
        <f>IF($A1328="","",IF(NOT($A1328=$A1327),IFERROR(IF(INDEX('40-15 SCALE LABEL INFO'!K$2:K$65,MATCH($A1328,'40-15 SCALE LABEL INFO'!$A$2:$A$65,0))="","",INDEX('40-15 SCALE LABEL INFO'!K$2:K$65,MATCH($A1328,'40-15 SCALE LABEL INFO'!$A$2:$A$65,0))),"not found"),IF(H1327="not found","not found",IF(H1327="","","ditto"))))</f>
        <v/>
      </c>
    </row>
    <row r="1329" spans="1:8" x14ac:dyDescent="0.25">
      <c r="A1329" s="770"/>
      <c r="B1329" s="770"/>
      <c r="C1329" s="770"/>
      <c r="D1329" s="770"/>
      <c r="E1329" s="778"/>
      <c r="F1329" s="781" t="str">
        <f>IF($A1329="","",IF(NOT($A1329=$A1328),IFERROR(IF(INDEX('40-15 SCALE LABEL INFO'!I$2:I$65,MATCH($A1329,'40-15 SCALE LABEL INFO'!$A$2:$A$65,0))="","",INDEX('40-15 SCALE LABEL INFO'!I$2:I$65,MATCH($A1329,'40-15 SCALE LABEL INFO'!$A$2:$A$65,0))),"not found"),IF(F1328="not found","not found",IF(F1328="","","ditto"))))</f>
        <v/>
      </c>
      <c r="G1329" s="782" t="str">
        <f>IF($A1329="","",IF(NOT($A1329=$A1328),IFERROR(IF(INDEX('40-15 SCALE LABEL INFO'!J$2:J$65,MATCH($A1329,'40-15 SCALE LABEL INFO'!$A$2:$A$65,0))="","",INDEX('40-15 SCALE LABEL INFO'!J$2:J$65,MATCH($A1329,'40-15 SCALE LABEL INFO'!$A$2:$A$65,0))),"not found"),IF(G1328="not found","not found",IF(G1328="","","ditto"))))</f>
        <v/>
      </c>
      <c r="H1329" s="775" t="str">
        <f>IF($A1329="","",IF(NOT($A1329=$A1328),IFERROR(IF(INDEX('40-15 SCALE LABEL INFO'!K$2:K$65,MATCH($A1329,'40-15 SCALE LABEL INFO'!$A$2:$A$65,0))="","",INDEX('40-15 SCALE LABEL INFO'!K$2:K$65,MATCH($A1329,'40-15 SCALE LABEL INFO'!$A$2:$A$65,0))),"not found"),IF(H1328="not found","not found",IF(H1328="","","ditto"))))</f>
        <v/>
      </c>
    </row>
    <row r="1330" spans="1:8" x14ac:dyDescent="0.25">
      <c r="A1330" s="770"/>
      <c r="B1330" s="770"/>
      <c r="C1330" s="770"/>
      <c r="D1330" s="770"/>
      <c r="E1330" s="778"/>
      <c r="F1330" s="781" t="str">
        <f>IF($A1330="","",IF(NOT($A1330=$A1329),IFERROR(IF(INDEX('40-15 SCALE LABEL INFO'!I$2:I$65,MATCH($A1330,'40-15 SCALE LABEL INFO'!$A$2:$A$65,0))="","",INDEX('40-15 SCALE LABEL INFO'!I$2:I$65,MATCH($A1330,'40-15 SCALE LABEL INFO'!$A$2:$A$65,0))),"not found"),IF(F1329="not found","not found",IF(F1329="","","ditto"))))</f>
        <v/>
      </c>
      <c r="G1330" s="782" t="str">
        <f>IF($A1330="","",IF(NOT($A1330=$A1329),IFERROR(IF(INDEX('40-15 SCALE LABEL INFO'!J$2:J$65,MATCH($A1330,'40-15 SCALE LABEL INFO'!$A$2:$A$65,0))="","",INDEX('40-15 SCALE LABEL INFO'!J$2:J$65,MATCH($A1330,'40-15 SCALE LABEL INFO'!$A$2:$A$65,0))),"not found"),IF(G1329="not found","not found",IF(G1329="","","ditto"))))</f>
        <v/>
      </c>
      <c r="H1330" s="775" t="str">
        <f>IF($A1330="","",IF(NOT($A1330=$A1329),IFERROR(IF(INDEX('40-15 SCALE LABEL INFO'!K$2:K$65,MATCH($A1330,'40-15 SCALE LABEL INFO'!$A$2:$A$65,0))="","",INDEX('40-15 SCALE LABEL INFO'!K$2:K$65,MATCH($A1330,'40-15 SCALE LABEL INFO'!$A$2:$A$65,0))),"not found"),IF(H1329="not found","not found",IF(H1329="","","ditto"))))</f>
        <v/>
      </c>
    </row>
    <row r="1331" spans="1:8" x14ac:dyDescent="0.25">
      <c r="A1331" s="770"/>
      <c r="B1331" s="770"/>
      <c r="C1331" s="770"/>
      <c r="D1331" s="770"/>
      <c r="E1331" s="778"/>
      <c r="F1331" s="781" t="str">
        <f>IF($A1331="","",IF(NOT($A1331=$A1330),IFERROR(IF(INDEX('40-15 SCALE LABEL INFO'!I$2:I$65,MATCH($A1331,'40-15 SCALE LABEL INFO'!$A$2:$A$65,0))="","",INDEX('40-15 SCALE LABEL INFO'!I$2:I$65,MATCH($A1331,'40-15 SCALE LABEL INFO'!$A$2:$A$65,0))),"not found"),IF(F1330="not found","not found",IF(F1330="","","ditto"))))</f>
        <v/>
      </c>
      <c r="G1331" s="782" t="str">
        <f>IF($A1331="","",IF(NOT($A1331=$A1330),IFERROR(IF(INDEX('40-15 SCALE LABEL INFO'!J$2:J$65,MATCH($A1331,'40-15 SCALE LABEL INFO'!$A$2:$A$65,0))="","",INDEX('40-15 SCALE LABEL INFO'!J$2:J$65,MATCH($A1331,'40-15 SCALE LABEL INFO'!$A$2:$A$65,0))),"not found"),IF(G1330="not found","not found",IF(G1330="","","ditto"))))</f>
        <v/>
      </c>
      <c r="H1331" s="775" t="str">
        <f>IF($A1331="","",IF(NOT($A1331=$A1330),IFERROR(IF(INDEX('40-15 SCALE LABEL INFO'!K$2:K$65,MATCH($A1331,'40-15 SCALE LABEL INFO'!$A$2:$A$65,0))="","",INDEX('40-15 SCALE LABEL INFO'!K$2:K$65,MATCH($A1331,'40-15 SCALE LABEL INFO'!$A$2:$A$65,0))),"not found"),IF(H1330="not found","not found",IF(H1330="","","ditto"))))</f>
        <v/>
      </c>
    </row>
    <row r="1332" spans="1:8" x14ac:dyDescent="0.25">
      <c r="A1332" s="770"/>
      <c r="B1332" s="770"/>
      <c r="C1332" s="770"/>
      <c r="D1332" s="770"/>
      <c r="E1332" s="778"/>
      <c r="F1332" s="781" t="str">
        <f>IF($A1332="","",IF(NOT($A1332=$A1331),IFERROR(IF(INDEX('40-15 SCALE LABEL INFO'!I$2:I$65,MATCH($A1332,'40-15 SCALE LABEL INFO'!$A$2:$A$65,0))="","",INDEX('40-15 SCALE LABEL INFO'!I$2:I$65,MATCH($A1332,'40-15 SCALE LABEL INFO'!$A$2:$A$65,0))),"not found"),IF(F1331="not found","not found",IF(F1331="","","ditto"))))</f>
        <v/>
      </c>
      <c r="G1332" s="782" t="str">
        <f>IF($A1332="","",IF(NOT($A1332=$A1331),IFERROR(IF(INDEX('40-15 SCALE LABEL INFO'!J$2:J$65,MATCH($A1332,'40-15 SCALE LABEL INFO'!$A$2:$A$65,0))="","",INDEX('40-15 SCALE LABEL INFO'!J$2:J$65,MATCH($A1332,'40-15 SCALE LABEL INFO'!$A$2:$A$65,0))),"not found"),IF(G1331="not found","not found",IF(G1331="","","ditto"))))</f>
        <v/>
      </c>
      <c r="H1332" s="775" t="str">
        <f>IF($A1332="","",IF(NOT($A1332=$A1331),IFERROR(IF(INDEX('40-15 SCALE LABEL INFO'!K$2:K$65,MATCH($A1332,'40-15 SCALE LABEL INFO'!$A$2:$A$65,0))="","",INDEX('40-15 SCALE LABEL INFO'!K$2:K$65,MATCH($A1332,'40-15 SCALE LABEL INFO'!$A$2:$A$65,0))),"not found"),IF(H1331="not found","not found",IF(H1331="","","ditto"))))</f>
        <v/>
      </c>
    </row>
    <row r="1333" spans="1:8" x14ac:dyDescent="0.25">
      <c r="A1333" s="770"/>
      <c r="B1333" s="770"/>
      <c r="C1333" s="770"/>
      <c r="D1333" s="770"/>
      <c r="E1333" s="778"/>
      <c r="F1333" s="781" t="str">
        <f>IF($A1333="","",IF(NOT($A1333=$A1332),IFERROR(IF(INDEX('40-15 SCALE LABEL INFO'!I$2:I$65,MATCH($A1333,'40-15 SCALE LABEL INFO'!$A$2:$A$65,0))="","",INDEX('40-15 SCALE LABEL INFO'!I$2:I$65,MATCH($A1333,'40-15 SCALE LABEL INFO'!$A$2:$A$65,0))),"not found"),IF(F1332="not found","not found",IF(F1332="","","ditto"))))</f>
        <v/>
      </c>
      <c r="G1333" s="782" t="str">
        <f>IF($A1333="","",IF(NOT($A1333=$A1332),IFERROR(IF(INDEX('40-15 SCALE LABEL INFO'!J$2:J$65,MATCH($A1333,'40-15 SCALE LABEL INFO'!$A$2:$A$65,0))="","",INDEX('40-15 SCALE LABEL INFO'!J$2:J$65,MATCH($A1333,'40-15 SCALE LABEL INFO'!$A$2:$A$65,0))),"not found"),IF(G1332="not found","not found",IF(G1332="","","ditto"))))</f>
        <v/>
      </c>
      <c r="H1333" s="775" t="str">
        <f>IF($A1333="","",IF(NOT($A1333=$A1332),IFERROR(IF(INDEX('40-15 SCALE LABEL INFO'!K$2:K$65,MATCH($A1333,'40-15 SCALE LABEL INFO'!$A$2:$A$65,0))="","",INDEX('40-15 SCALE LABEL INFO'!K$2:K$65,MATCH($A1333,'40-15 SCALE LABEL INFO'!$A$2:$A$65,0))),"not found"),IF(H1332="not found","not found",IF(H1332="","","ditto"))))</f>
        <v/>
      </c>
    </row>
    <row r="1334" spans="1:8" x14ac:dyDescent="0.25">
      <c r="A1334" s="770"/>
      <c r="B1334" s="770"/>
      <c r="C1334" s="770"/>
      <c r="D1334" s="770"/>
      <c r="E1334" s="778"/>
      <c r="F1334" s="781" t="str">
        <f>IF($A1334="","",IF(NOT($A1334=$A1333),IFERROR(IF(INDEX('40-15 SCALE LABEL INFO'!I$2:I$65,MATCH($A1334,'40-15 SCALE LABEL INFO'!$A$2:$A$65,0))="","",INDEX('40-15 SCALE LABEL INFO'!I$2:I$65,MATCH($A1334,'40-15 SCALE LABEL INFO'!$A$2:$A$65,0))),"not found"),IF(F1333="not found","not found",IF(F1333="","","ditto"))))</f>
        <v/>
      </c>
      <c r="G1334" s="782" t="str">
        <f>IF($A1334="","",IF(NOT($A1334=$A1333),IFERROR(IF(INDEX('40-15 SCALE LABEL INFO'!J$2:J$65,MATCH($A1334,'40-15 SCALE LABEL INFO'!$A$2:$A$65,0))="","",INDEX('40-15 SCALE LABEL INFO'!J$2:J$65,MATCH($A1334,'40-15 SCALE LABEL INFO'!$A$2:$A$65,0))),"not found"),IF(G1333="not found","not found",IF(G1333="","","ditto"))))</f>
        <v/>
      </c>
      <c r="H1334" s="775" t="str">
        <f>IF($A1334="","",IF(NOT($A1334=$A1333),IFERROR(IF(INDEX('40-15 SCALE LABEL INFO'!K$2:K$65,MATCH($A1334,'40-15 SCALE LABEL INFO'!$A$2:$A$65,0))="","",INDEX('40-15 SCALE LABEL INFO'!K$2:K$65,MATCH($A1334,'40-15 SCALE LABEL INFO'!$A$2:$A$65,0))),"not found"),IF(H1333="not found","not found",IF(H1333="","","ditto"))))</f>
        <v/>
      </c>
    </row>
    <row r="1335" spans="1:8" x14ac:dyDescent="0.25">
      <c r="A1335" s="770"/>
      <c r="B1335" s="770"/>
      <c r="C1335" s="770"/>
      <c r="D1335" s="770"/>
      <c r="E1335" s="778"/>
      <c r="F1335" s="781" t="str">
        <f>IF($A1335="","",IF(NOT($A1335=$A1334),IFERROR(IF(INDEX('40-15 SCALE LABEL INFO'!I$2:I$65,MATCH($A1335,'40-15 SCALE LABEL INFO'!$A$2:$A$65,0))="","",INDEX('40-15 SCALE LABEL INFO'!I$2:I$65,MATCH($A1335,'40-15 SCALE LABEL INFO'!$A$2:$A$65,0))),"not found"),IF(F1334="not found","not found",IF(F1334="","","ditto"))))</f>
        <v/>
      </c>
      <c r="G1335" s="782" t="str">
        <f>IF($A1335="","",IF(NOT($A1335=$A1334),IFERROR(IF(INDEX('40-15 SCALE LABEL INFO'!J$2:J$65,MATCH($A1335,'40-15 SCALE LABEL INFO'!$A$2:$A$65,0))="","",INDEX('40-15 SCALE LABEL INFO'!J$2:J$65,MATCH($A1335,'40-15 SCALE LABEL INFO'!$A$2:$A$65,0))),"not found"),IF(G1334="not found","not found",IF(G1334="","","ditto"))))</f>
        <v/>
      </c>
      <c r="H1335" s="775" t="str">
        <f>IF($A1335="","",IF(NOT($A1335=$A1334),IFERROR(IF(INDEX('40-15 SCALE LABEL INFO'!K$2:K$65,MATCH($A1335,'40-15 SCALE LABEL INFO'!$A$2:$A$65,0))="","",INDEX('40-15 SCALE LABEL INFO'!K$2:K$65,MATCH($A1335,'40-15 SCALE LABEL INFO'!$A$2:$A$65,0))),"not found"),IF(H1334="not found","not found",IF(H1334="","","ditto"))))</f>
        <v/>
      </c>
    </row>
    <row r="1336" spans="1:8" x14ac:dyDescent="0.25">
      <c r="A1336" s="770"/>
      <c r="B1336" s="770"/>
      <c r="C1336" s="770"/>
      <c r="D1336" s="770"/>
      <c r="E1336" s="778"/>
      <c r="F1336" s="781" t="str">
        <f>IF($A1336="","",IF(NOT($A1336=$A1335),IFERROR(IF(INDEX('40-15 SCALE LABEL INFO'!I$2:I$65,MATCH($A1336,'40-15 SCALE LABEL INFO'!$A$2:$A$65,0))="","",INDEX('40-15 SCALE LABEL INFO'!I$2:I$65,MATCH($A1336,'40-15 SCALE LABEL INFO'!$A$2:$A$65,0))),"not found"),IF(F1335="not found","not found",IF(F1335="","","ditto"))))</f>
        <v/>
      </c>
      <c r="G1336" s="782" t="str">
        <f>IF($A1336="","",IF(NOT($A1336=$A1335),IFERROR(IF(INDEX('40-15 SCALE LABEL INFO'!J$2:J$65,MATCH($A1336,'40-15 SCALE LABEL INFO'!$A$2:$A$65,0))="","",INDEX('40-15 SCALE LABEL INFO'!J$2:J$65,MATCH($A1336,'40-15 SCALE LABEL INFO'!$A$2:$A$65,0))),"not found"),IF(G1335="not found","not found",IF(G1335="","","ditto"))))</f>
        <v/>
      </c>
      <c r="H1336" s="775" t="str">
        <f>IF($A1336="","",IF(NOT($A1336=$A1335),IFERROR(IF(INDEX('40-15 SCALE LABEL INFO'!K$2:K$65,MATCH($A1336,'40-15 SCALE LABEL INFO'!$A$2:$A$65,0))="","",INDEX('40-15 SCALE LABEL INFO'!K$2:K$65,MATCH($A1336,'40-15 SCALE LABEL INFO'!$A$2:$A$65,0))),"not found"),IF(H1335="not found","not found",IF(H1335="","","ditto"))))</f>
        <v/>
      </c>
    </row>
    <row r="1337" spans="1:8" x14ac:dyDescent="0.25">
      <c r="A1337" s="770"/>
      <c r="B1337" s="770"/>
      <c r="C1337" s="770"/>
      <c r="D1337" s="770"/>
      <c r="E1337" s="778"/>
      <c r="F1337" s="781" t="str">
        <f>IF($A1337="","",IF(NOT($A1337=$A1336),IFERROR(IF(INDEX('40-15 SCALE LABEL INFO'!I$2:I$65,MATCH($A1337,'40-15 SCALE LABEL INFO'!$A$2:$A$65,0))="","",INDEX('40-15 SCALE LABEL INFO'!I$2:I$65,MATCH($A1337,'40-15 SCALE LABEL INFO'!$A$2:$A$65,0))),"not found"),IF(F1336="not found","not found",IF(F1336="","","ditto"))))</f>
        <v/>
      </c>
      <c r="G1337" s="782" t="str">
        <f>IF($A1337="","",IF(NOT($A1337=$A1336),IFERROR(IF(INDEX('40-15 SCALE LABEL INFO'!J$2:J$65,MATCH($A1337,'40-15 SCALE LABEL INFO'!$A$2:$A$65,0))="","",INDEX('40-15 SCALE LABEL INFO'!J$2:J$65,MATCH($A1337,'40-15 SCALE LABEL INFO'!$A$2:$A$65,0))),"not found"),IF(G1336="not found","not found",IF(G1336="","","ditto"))))</f>
        <v/>
      </c>
      <c r="H1337" s="775" t="str">
        <f>IF($A1337="","",IF(NOT($A1337=$A1336),IFERROR(IF(INDEX('40-15 SCALE LABEL INFO'!K$2:K$65,MATCH($A1337,'40-15 SCALE LABEL INFO'!$A$2:$A$65,0))="","",INDEX('40-15 SCALE LABEL INFO'!K$2:K$65,MATCH($A1337,'40-15 SCALE LABEL INFO'!$A$2:$A$65,0))),"not found"),IF(H1336="not found","not found",IF(H1336="","","ditto"))))</f>
        <v/>
      </c>
    </row>
    <row r="1338" spans="1:8" x14ac:dyDescent="0.25">
      <c r="A1338" s="770"/>
      <c r="B1338" s="770"/>
      <c r="C1338" s="770"/>
      <c r="D1338" s="770"/>
      <c r="E1338" s="778"/>
      <c r="F1338" s="781" t="str">
        <f>IF($A1338="","",IF(NOT($A1338=$A1337),IFERROR(IF(INDEX('40-15 SCALE LABEL INFO'!I$2:I$65,MATCH($A1338,'40-15 SCALE LABEL INFO'!$A$2:$A$65,0))="","",INDEX('40-15 SCALE LABEL INFO'!I$2:I$65,MATCH($A1338,'40-15 SCALE LABEL INFO'!$A$2:$A$65,0))),"not found"),IF(F1337="not found","not found",IF(F1337="","","ditto"))))</f>
        <v/>
      </c>
      <c r="G1338" s="782" t="str">
        <f>IF($A1338="","",IF(NOT($A1338=$A1337),IFERROR(IF(INDEX('40-15 SCALE LABEL INFO'!J$2:J$65,MATCH($A1338,'40-15 SCALE LABEL INFO'!$A$2:$A$65,0))="","",INDEX('40-15 SCALE LABEL INFO'!J$2:J$65,MATCH($A1338,'40-15 SCALE LABEL INFO'!$A$2:$A$65,0))),"not found"),IF(G1337="not found","not found",IF(G1337="","","ditto"))))</f>
        <v/>
      </c>
      <c r="H1338" s="775" t="str">
        <f>IF($A1338="","",IF(NOT($A1338=$A1337),IFERROR(IF(INDEX('40-15 SCALE LABEL INFO'!K$2:K$65,MATCH($A1338,'40-15 SCALE LABEL INFO'!$A$2:$A$65,0))="","",INDEX('40-15 SCALE LABEL INFO'!K$2:K$65,MATCH($A1338,'40-15 SCALE LABEL INFO'!$A$2:$A$65,0))),"not found"),IF(H1337="not found","not found",IF(H1337="","","ditto"))))</f>
        <v/>
      </c>
    </row>
    <row r="1339" spans="1:8" x14ac:dyDescent="0.25">
      <c r="A1339" s="770"/>
      <c r="B1339" s="770"/>
      <c r="C1339" s="770"/>
      <c r="D1339" s="770"/>
      <c r="E1339" s="778"/>
      <c r="F1339" s="781" t="str">
        <f>IF($A1339="","",IF(NOT($A1339=$A1338),IFERROR(IF(INDEX('40-15 SCALE LABEL INFO'!I$2:I$65,MATCH($A1339,'40-15 SCALE LABEL INFO'!$A$2:$A$65,0))="","",INDEX('40-15 SCALE LABEL INFO'!I$2:I$65,MATCH($A1339,'40-15 SCALE LABEL INFO'!$A$2:$A$65,0))),"not found"),IF(F1338="not found","not found",IF(F1338="","","ditto"))))</f>
        <v/>
      </c>
      <c r="G1339" s="782" t="str">
        <f>IF($A1339="","",IF(NOT($A1339=$A1338),IFERROR(IF(INDEX('40-15 SCALE LABEL INFO'!J$2:J$65,MATCH($A1339,'40-15 SCALE LABEL INFO'!$A$2:$A$65,0))="","",INDEX('40-15 SCALE LABEL INFO'!J$2:J$65,MATCH($A1339,'40-15 SCALE LABEL INFO'!$A$2:$A$65,0))),"not found"),IF(G1338="not found","not found",IF(G1338="","","ditto"))))</f>
        <v/>
      </c>
      <c r="H1339" s="775" t="str">
        <f>IF($A1339="","",IF(NOT($A1339=$A1338),IFERROR(IF(INDEX('40-15 SCALE LABEL INFO'!K$2:K$65,MATCH($A1339,'40-15 SCALE LABEL INFO'!$A$2:$A$65,0))="","",INDEX('40-15 SCALE LABEL INFO'!K$2:K$65,MATCH($A1339,'40-15 SCALE LABEL INFO'!$A$2:$A$65,0))),"not found"),IF(H1338="not found","not found",IF(H1338="","","ditto"))))</f>
        <v/>
      </c>
    </row>
    <row r="1340" spans="1:8" x14ac:dyDescent="0.25">
      <c r="A1340" s="770"/>
      <c r="B1340" s="770"/>
      <c r="C1340" s="770"/>
      <c r="D1340" s="770"/>
      <c r="E1340" s="778"/>
      <c r="F1340" s="781" t="str">
        <f>IF($A1340="","",IF(NOT($A1340=$A1339),IFERROR(IF(INDEX('40-15 SCALE LABEL INFO'!I$2:I$65,MATCH($A1340,'40-15 SCALE LABEL INFO'!$A$2:$A$65,0))="","",INDEX('40-15 SCALE LABEL INFO'!I$2:I$65,MATCH($A1340,'40-15 SCALE LABEL INFO'!$A$2:$A$65,0))),"not found"),IF(F1339="not found","not found",IF(F1339="","","ditto"))))</f>
        <v/>
      </c>
      <c r="G1340" s="782" t="str">
        <f>IF($A1340="","",IF(NOT($A1340=$A1339),IFERROR(IF(INDEX('40-15 SCALE LABEL INFO'!J$2:J$65,MATCH($A1340,'40-15 SCALE LABEL INFO'!$A$2:$A$65,0))="","",INDEX('40-15 SCALE LABEL INFO'!J$2:J$65,MATCH($A1340,'40-15 SCALE LABEL INFO'!$A$2:$A$65,0))),"not found"),IF(G1339="not found","not found",IF(G1339="","","ditto"))))</f>
        <v/>
      </c>
      <c r="H1340" s="775" t="str">
        <f>IF($A1340="","",IF(NOT($A1340=$A1339),IFERROR(IF(INDEX('40-15 SCALE LABEL INFO'!K$2:K$65,MATCH($A1340,'40-15 SCALE LABEL INFO'!$A$2:$A$65,0))="","",INDEX('40-15 SCALE LABEL INFO'!K$2:K$65,MATCH($A1340,'40-15 SCALE LABEL INFO'!$A$2:$A$65,0))),"not found"),IF(H1339="not found","not found",IF(H1339="","","ditto"))))</f>
        <v/>
      </c>
    </row>
    <row r="1341" spans="1:8" x14ac:dyDescent="0.25">
      <c r="A1341" s="770"/>
      <c r="B1341" s="770"/>
      <c r="C1341" s="770"/>
      <c r="D1341" s="770"/>
      <c r="E1341" s="778"/>
      <c r="F1341" s="781" t="str">
        <f>IF($A1341="","",IF(NOT($A1341=$A1340),IFERROR(IF(INDEX('40-15 SCALE LABEL INFO'!I$2:I$65,MATCH($A1341,'40-15 SCALE LABEL INFO'!$A$2:$A$65,0))="","",INDEX('40-15 SCALE LABEL INFO'!I$2:I$65,MATCH($A1341,'40-15 SCALE LABEL INFO'!$A$2:$A$65,0))),"not found"),IF(F1340="not found","not found",IF(F1340="","","ditto"))))</f>
        <v/>
      </c>
      <c r="G1341" s="782" t="str">
        <f>IF($A1341="","",IF(NOT($A1341=$A1340),IFERROR(IF(INDEX('40-15 SCALE LABEL INFO'!J$2:J$65,MATCH($A1341,'40-15 SCALE LABEL INFO'!$A$2:$A$65,0))="","",INDEX('40-15 SCALE LABEL INFO'!J$2:J$65,MATCH($A1341,'40-15 SCALE LABEL INFO'!$A$2:$A$65,0))),"not found"),IF(G1340="not found","not found",IF(G1340="","","ditto"))))</f>
        <v/>
      </c>
      <c r="H1341" s="775" t="str">
        <f>IF($A1341="","",IF(NOT($A1341=$A1340),IFERROR(IF(INDEX('40-15 SCALE LABEL INFO'!K$2:K$65,MATCH($A1341,'40-15 SCALE LABEL INFO'!$A$2:$A$65,0))="","",INDEX('40-15 SCALE LABEL INFO'!K$2:K$65,MATCH($A1341,'40-15 SCALE LABEL INFO'!$A$2:$A$65,0))),"not found"),IF(H1340="not found","not found",IF(H1340="","","ditto"))))</f>
        <v/>
      </c>
    </row>
    <row r="1342" spans="1:8" x14ac:dyDescent="0.25">
      <c r="A1342" s="770"/>
      <c r="B1342" s="770"/>
      <c r="C1342" s="770"/>
      <c r="D1342" s="770"/>
      <c r="E1342" s="778"/>
      <c r="F1342" s="781" t="str">
        <f>IF($A1342="","",IF(NOT($A1342=$A1341),IFERROR(IF(INDEX('40-15 SCALE LABEL INFO'!I$2:I$65,MATCH($A1342,'40-15 SCALE LABEL INFO'!$A$2:$A$65,0))="","",INDEX('40-15 SCALE LABEL INFO'!I$2:I$65,MATCH($A1342,'40-15 SCALE LABEL INFO'!$A$2:$A$65,0))),"not found"),IF(F1341="not found","not found",IF(F1341="","","ditto"))))</f>
        <v/>
      </c>
      <c r="G1342" s="782" t="str">
        <f>IF($A1342="","",IF(NOT($A1342=$A1341),IFERROR(IF(INDEX('40-15 SCALE LABEL INFO'!J$2:J$65,MATCH($A1342,'40-15 SCALE LABEL INFO'!$A$2:$A$65,0))="","",INDEX('40-15 SCALE LABEL INFO'!J$2:J$65,MATCH($A1342,'40-15 SCALE LABEL INFO'!$A$2:$A$65,0))),"not found"),IF(G1341="not found","not found",IF(G1341="","","ditto"))))</f>
        <v/>
      </c>
      <c r="H1342" s="775" t="str">
        <f>IF($A1342="","",IF(NOT($A1342=$A1341),IFERROR(IF(INDEX('40-15 SCALE LABEL INFO'!K$2:K$65,MATCH($A1342,'40-15 SCALE LABEL INFO'!$A$2:$A$65,0))="","",INDEX('40-15 SCALE LABEL INFO'!K$2:K$65,MATCH($A1342,'40-15 SCALE LABEL INFO'!$A$2:$A$65,0))),"not found"),IF(H1341="not found","not found",IF(H1341="","","ditto"))))</f>
        <v/>
      </c>
    </row>
    <row r="1343" spans="1:8" x14ac:dyDescent="0.25">
      <c r="A1343" s="770"/>
      <c r="B1343" s="770"/>
      <c r="C1343" s="770"/>
      <c r="D1343" s="770"/>
      <c r="E1343" s="778"/>
      <c r="F1343" s="781" t="str">
        <f>IF($A1343="","",IF(NOT($A1343=$A1342),IFERROR(IF(INDEX('40-15 SCALE LABEL INFO'!I$2:I$65,MATCH($A1343,'40-15 SCALE LABEL INFO'!$A$2:$A$65,0))="","",INDEX('40-15 SCALE LABEL INFO'!I$2:I$65,MATCH($A1343,'40-15 SCALE LABEL INFO'!$A$2:$A$65,0))),"not found"),IF(F1342="not found","not found",IF(F1342="","","ditto"))))</f>
        <v/>
      </c>
      <c r="G1343" s="782" t="str">
        <f>IF($A1343="","",IF(NOT($A1343=$A1342),IFERROR(IF(INDEX('40-15 SCALE LABEL INFO'!J$2:J$65,MATCH($A1343,'40-15 SCALE LABEL INFO'!$A$2:$A$65,0))="","",INDEX('40-15 SCALE LABEL INFO'!J$2:J$65,MATCH($A1343,'40-15 SCALE LABEL INFO'!$A$2:$A$65,0))),"not found"),IF(G1342="not found","not found",IF(G1342="","","ditto"))))</f>
        <v/>
      </c>
      <c r="H1343" s="775" t="str">
        <f>IF($A1343="","",IF(NOT($A1343=$A1342),IFERROR(IF(INDEX('40-15 SCALE LABEL INFO'!K$2:K$65,MATCH($A1343,'40-15 SCALE LABEL INFO'!$A$2:$A$65,0))="","",INDEX('40-15 SCALE LABEL INFO'!K$2:K$65,MATCH($A1343,'40-15 SCALE LABEL INFO'!$A$2:$A$65,0))),"not found"),IF(H1342="not found","not found",IF(H1342="","","ditto"))))</f>
        <v/>
      </c>
    </row>
    <row r="1344" spans="1:8" x14ac:dyDescent="0.25">
      <c r="A1344" s="770"/>
      <c r="B1344" s="770"/>
      <c r="C1344" s="770"/>
      <c r="D1344" s="770"/>
      <c r="E1344" s="778"/>
      <c r="F1344" s="781" t="str">
        <f>IF($A1344="","",IF(NOT($A1344=$A1343),IFERROR(IF(INDEX('40-15 SCALE LABEL INFO'!I$2:I$65,MATCH($A1344,'40-15 SCALE LABEL INFO'!$A$2:$A$65,0))="","",INDEX('40-15 SCALE LABEL INFO'!I$2:I$65,MATCH($A1344,'40-15 SCALE LABEL INFO'!$A$2:$A$65,0))),"not found"),IF(F1343="not found","not found",IF(F1343="","","ditto"))))</f>
        <v/>
      </c>
      <c r="G1344" s="782" t="str">
        <f>IF($A1344="","",IF(NOT($A1344=$A1343),IFERROR(IF(INDEX('40-15 SCALE LABEL INFO'!J$2:J$65,MATCH($A1344,'40-15 SCALE LABEL INFO'!$A$2:$A$65,0))="","",INDEX('40-15 SCALE LABEL INFO'!J$2:J$65,MATCH($A1344,'40-15 SCALE LABEL INFO'!$A$2:$A$65,0))),"not found"),IF(G1343="not found","not found",IF(G1343="","","ditto"))))</f>
        <v/>
      </c>
      <c r="H1344" s="775" t="str">
        <f>IF($A1344="","",IF(NOT($A1344=$A1343),IFERROR(IF(INDEX('40-15 SCALE LABEL INFO'!K$2:K$65,MATCH($A1344,'40-15 SCALE LABEL INFO'!$A$2:$A$65,0))="","",INDEX('40-15 SCALE LABEL INFO'!K$2:K$65,MATCH($A1344,'40-15 SCALE LABEL INFO'!$A$2:$A$65,0))),"not found"),IF(H1343="not found","not found",IF(H1343="","","ditto"))))</f>
        <v/>
      </c>
    </row>
    <row r="1345" spans="1:8" x14ac:dyDescent="0.25">
      <c r="A1345" s="770"/>
      <c r="B1345" s="770"/>
      <c r="C1345" s="770"/>
      <c r="D1345" s="770"/>
      <c r="E1345" s="778"/>
      <c r="F1345" s="781" t="str">
        <f>IF($A1345="","",IF(NOT($A1345=$A1344),IFERROR(IF(INDEX('40-15 SCALE LABEL INFO'!I$2:I$65,MATCH($A1345,'40-15 SCALE LABEL INFO'!$A$2:$A$65,0))="","",INDEX('40-15 SCALE LABEL INFO'!I$2:I$65,MATCH($A1345,'40-15 SCALE LABEL INFO'!$A$2:$A$65,0))),"not found"),IF(F1344="not found","not found",IF(F1344="","","ditto"))))</f>
        <v/>
      </c>
      <c r="G1345" s="782" t="str">
        <f>IF($A1345="","",IF(NOT($A1345=$A1344),IFERROR(IF(INDEX('40-15 SCALE LABEL INFO'!J$2:J$65,MATCH($A1345,'40-15 SCALE LABEL INFO'!$A$2:$A$65,0))="","",INDEX('40-15 SCALE LABEL INFO'!J$2:J$65,MATCH($A1345,'40-15 SCALE LABEL INFO'!$A$2:$A$65,0))),"not found"),IF(G1344="not found","not found",IF(G1344="","","ditto"))))</f>
        <v/>
      </c>
      <c r="H1345" s="775" t="str">
        <f>IF($A1345="","",IF(NOT($A1345=$A1344),IFERROR(IF(INDEX('40-15 SCALE LABEL INFO'!K$2:K$65,MATCH($A1345,'40-15 SCALE LABEL INFO'!$A$2:$A$65,0))="","",INDEX('40-15 SCALE LABEL INFO'!K$2:K$65,MATCH($A1345,'40-15 SCALE LABEL INFO'!$A$2:$A$65,0))),"not found"),IF(H1344="not found","not found",IF(H1344="","","ditto"))))</f>
        <v/>
      </c>
    </row>
    <row r="1346" spans="1:8" x14ac:dyDescent="0.25">
      <c r="A1346" s="770"/>
      <c r="B1346" s="770"/>
      <c r="C1346" s="770"/>
      <c r="D1346" s="770"/>
      <c r="E1346" s="778"/>
      <c r="F1346" s="781" t="str">
        <f>IF($A1346="","",IF(NOT($A1346=$A1345),IFERROR(IF(INDEX('40-15 SCALE LABEL INFO'!I$2:I$65,MATCH($A1346,'40-15 SCALE LABEL INFO'!$A$2:$A$65,0))="","",INDEX('40-15 SCALE LABEL INFO'!I$2:I$65,MATCH($A1346,'40-15 SCALE LABEL INFO'!$A$2:$A$65,0))),"not found"),IF(F1345="not found","not found",IF(F1345="","","ditto"))))</f>
        <v/>
      </c>
      <c r="G1346" s="782" t="str">
        <f>IF($A1346="","",IF(NOT($A1346=$A1345),IFERROR(IF(INDEX('40-15 SCALE LABEL INFO'!J$2:J$65,MATCH($A1346,'40-15 SCALE LABEL INFO'!$A$2:$A$65,0))="","",INDEX('40-15 SCALE LABEL INFO'!J$2:J$65,MATCH($A1346,'40-15 SCALE LABEL INFO'!$A$2:$A$65,0))),"not found"),IF(G1345="not found","not found",IF(G1345="","","ditto"))))</f>
        <v/>
      </c>
      <c r="H1346" s="775" t="str">
        <f>IF($A1346="","",IF(NOT($A1346=$A1345),IFERROR(IF(INDEX('40-15 SCALE LABEL INFO'!K$2:K$65,MATCH($A1346,'40-15 SCALE LABEL INFO'!$A$2:$A$65,0))="","",INDEX('40-15 SCALE LABEL INFO'!K$2:K$65,MATCH($A1346,'40-15 SCALE LABEL INFO'!$A$2:$A$65,0))),"not found"),IF(H1345="not found","not found",IF(H1345="","","ditto"))))</f>
        <v/>
      </c>
    </row>
    <row r="1347" spans="1:8" x14ac:dyDescent="0.25">
      <c r="A1347" s="770"/>
      <c r="B1347" s="770"/>
      <c r="C1347" s="770"/>
      <c r="D1347" s="770"/>
      <c r="E1347" s="778"/>
      <c r="F1347" s="781" t="str">
        <f>IF($A1347="","",IF(NOT($A1347=$A1346),IFERROR(IF(INDEX('40-15 SCALE LABEL INFO'!I$2:I$65,MATCH($A1347,'40-15 SCALE LABEL INFO'!$A$2:$A$65,0))="","",INDEX('40-15 SCALE LABEL INFO'!I$2:I$65,MATCH($A1347,'40-15 SCALE LABEL INFO'!$A$2:$A$65,0))),"not found"),IF(F1346="not found","not found",IF(F1346="","","ditto"))))</f>
        <v/>
      </c>
      <c r="G1347" s="782" t="str">
        <f>IF($A1347="","",IF(NOT($A1347=$A1346),IFERROR(IF(INDEX('40-15 SCALE LABEL INFO'!J$2:J$65,MATCH($A1347,'40-15 SCALE LABEL INFO'!$A$2:$A$65,0))="","",INDEX('40-15 SCALE LABEL INFO'!J$2:J$65,MATCH($A1347,'40-15 SCALE LABEL INFO'!$A$2:$A$65,0))),"not found"),IF(G1346="not found","not found",IF(G1346="","","ditto"))))</f>
        <v/>
      </c>
      <c r="H1347" s="775" t="str">
        <f>IF($A1347="","",IF(NOT($A1347=$A1346),IFERROR(IF(INDEX('40-15 SCALE LABEL INFO'!K$2:K$65,MATCH($A1347,'40-15 SCALE LABEL INFO'!$A$2:$A$65,0))="","",INDEX('40-15 SCALE LABEL INFO'!K$2:K$65,MATCH($A1347,'40-15 SCALE LABEL INFO'!$A$2:$A$65,0))),"not found"),IF(H1346="not found","not found",IF(H1346="","","ditto"))))</f>
        <v/>
      </c>
    </row>
    <row r="1348" spans="1:8" x14ac:dyDescent="0.25">
      <c r="A1348" s="770"/>
      <c r="B1348" s="770"/>
      <c r="C1348" s="770"/>
      <c r="D1348" s="770"/>
      <c r="E1348" s="778"/>
      <c r="F1348" s="781" t="str">
        <f>IF($A1348="","",IF(NOT($A1348=$A1347),IFERROR(IF(INDEX('40-15 SCALE LABEL INFO'!I$2:I$65,MATCH($A1348,'40-15 SCALE LABEL INFO'!$A$2:$A$65,0))="","",INDEX('40-15 SCALE LABEL INFO'!I$2:I$65,MATCH($A1348,'40-15 SCALE LABEL INFO'!$A$2:$A$65,0))),"not found"),IF(F1347="not found","not found",IF(F1347="","","ditto"))))</f>
        <v/>
      </c>
      <c r="G1348" s="782" t="str">
        <f>IF($A1348="","",IF(NOT($A1348=$A1347),IFERROR(IF(INDEX('40-15 SCALE LABEL INFO'!J$2:J$65,MATCH($A1348,'40-15 SCALE LABEL INFO'!$A$2:$A$65,0))="","",INDEX('40-15 SCALE LABEL INFO'!J$2:J$65,MATCH($A1348,'40-15 SCALE LABEL INFO'!$A$2:$A$65,0))),"not found"),IF(G1347="not found","not found",IF(G1347="","","ditto"))))</f>
        <v/>
      </c>
      <c r="H1348" s="775" t="str">
        <f>IF($A1348="","",IF(NOT($A1348=$A1347),IFERROR(IF(INDEX('40-15 SCALE LABEL INFO'!K$2:K$65,MATCH($A1348,'40-15 SCALE LABEL INFO'!$A$2:$A$65,0))="","",INDEX('40-15 SCALE LABEL INFO'!K$2:K$65,MATCH($A1348,'40-15 SCALE LABEL INFO'!$A$2:$A$65,0))),"not found"),IF(H1347="not found","not found",IF(H1347="","","ditto"))))</f>
        <v/>
      </c>
    </row>
    <row r="1349" spans="1:8" x14ac:dyDescent="0.25">
      <c r="A1349" s="770"/>
      <c r="B1349" s="770"/>
      <c r="C1349" s="770"/>
      <c r="D1349" s="770"/>
      <c r="E1349" s="778"/>
      <c r="F1349" s="781" t="str">
        <f>IF($A1349="","",IF(NOT($A1349=$A1348),IFERROR(IF(INDEX('40-15 SCALE LABEL INFO'!I$2:I$65,MATCH($A1349,'40-15 SCALE LABEL INFO'!$A$2:$A$65,0))="","",INDEX('40-15 SCALE LABEL INFO'!I$2:I$65,MATCH($A1349,'40-15 SCALE LABEL INFO'!$A$2:$A$65,0))),"not found"),IF(F1348="not found","not found",IF(F1348="","","ditto"))))</f>
        <v/>
      </c>
      <c r="G1349" s="782" t="str">
        <f>IF($A1349="","",IF(NOT($A1349=$A1348),IFERROR(IF(INDEX('40-15 SCALE LABEL INFO'!J$2:J$65,MATCH($A1349,'40-15 SCALE LABEL INFO'!$A$2:$A$65,0))="","",INDEX('40-15 SCALE LABEL INFO'!J$2:J$65,MATCH($A1349,'40-15 SCALE LABEL INFO'!$A$2:$A$65,0))),"not found"),IF(G1348="not found","not found",IF(G1348="","","ditto"))))</f>
        <v/>
      </c>
      <c r="H1349" s="775" t="str">
        <f>IF($A1349="","",IF(NOT($A1349=$A1348),IFERROR(IF(INDEX('40-15 SCALE LABEL INFO'!K$2:K$65,MATCH($A1349,'40-15 SCALE LABEL INFO'!$A$2:$A$65,0))="","",INDEX('40-15 SCALE LABEL INFO'!K$2:K$65,MATCH($A1349,'40-15 SCALE LABEL INFO'!$A$2:$A$65,0))),"not found"),IF(H1348="not found","not found",IF(H1348="","","ditto"))))</f>
        <v/>
      </c>
    </row>
    <row r="1350" spans="1:8" x14ac:dyDescent="0.25">
      <c r="A1350" s="770"/>
      <c r="B1350" s="770"/>
      <c r="C1350" s="770"/>
      <c r="D1350" s="770"/>
      <c r="E1350" s="778"/>
      <c r="F1350" s="781" t="str">
        <f>IF($A1350="","",IF(NOT($A1350=$A1349),IFERROR(IF(INDEX('40-15 SCALE LABEL INFO'!I$2:I$65,MATCH($A1350,'40-15 SCALE LABEL INFO'!$A$2:$A$65,0))="","",INDEX('40-15 SCALE LABEL INFO'!I$2:I$65,MATCH($A1350,'40-15 SCALE LABEL INFO'!$A$2:$A$65,0))),"not found"),IF(F1349="not found","not found",IF(F1349="","","ditto"))))</f>
        <v/>
      </c>
      <c r="G1350" s="782" t="str">
        <f>IF($A1350="","",IF(NOT($A1350=$A1349),IFERROR(IF(INDEX('40-15 SCALE LABEL INFO'!J$2:J$65,MATCH($A1350,'40-15 SCALE LABEL INFO'!$A$2:$A$65,0))="","",INDEX('40-15 SCALE LABEL INFO'!J$2:J$65,MATCH($A1350,'40-15 SCALE LABEL INFO'!$A$2:$A$65,0))),"not found"),IF(G1349="not found","not found",IF(G1349="","","ditto"))))</f>
        <v/>
      </c>
      <c r="H1350" s="775" t="str">
        <f>IF($A1350="","",IF(NOT($A1350=$A1349),IFERROR(IF(INDEX('40-15 SCALE LABEL INFO'!K$2:K$65,MATCH($A1350,'40-15 SCALE LABEL INFO'!$A$2:$A$65,0))="","",INDEX('40-15 SCALE LABEL INFO'!K$2:K$65,MATCH($A1350,'40-15 SCALE LABEL INFO'!$A$2:$A$65,0))),"not found"),IF(H1349="not found","not found",IF(H1349="","","ditto"))))</f>
        <v/>
      </c>
    </row>
    <row r="1351" spans="1:8" x14ac:dyDescent="0.25">
      <c r="A1351" s="770"/>
      <c r="B1351" s="770"/>
      <c r="C1351" s="770"/>
      <c r="D1351" s="770"/>
      <c r="E1351" s="778"/>
      <c r="F1351" s="781" t="str">
        <f>IF($A1351="","",IF(NOT($A1351=$A1350),IFERROR(IF(INDEX('40-15 SCALE LABEL INFO'!I$2:I$65,MATCH($A1351,'40-15 SCALE LABEL INFO'!$A$2:$A$65,0))="","",INDEX('40-15 SCALE LABEL INFO'!I$2:I$65,MATCH($A1351,'40-15 SCALE LABEL INFO'!$A$2:$A$65,0))),"not found"),IF(F1350="not found","not found",IF(F1350="","","ditto"))))</f>
        <v/>
      </c>
      <c r="G1351" s="782" t="str">
        <f>IF($A1351="","",IF(NOT($A1351=$A1350),IFERROR(IF(INDEX('40-15 SCALE LABEL INFO'!J$2:J$65,MATCH($A1351,'40-15 SCALE LABEL INFO'!$A$2:$A$65,0))="","",INDEX('40-15 SCALE LABEL INFO'!J$2:J$65,MATCH($A1351,'40-15 SCALE LABEL INFO'!$A$2:$A$65,0))),"not found"),IF(G1350="not found","not found",IF(G1350="","","ditto"))))</f>
        <v/>
      </c>
      <c r="H1351" s="775" t="str">
        <f>IF($A1351="","",IF(NOT($A1351=$A1350),IFERROR(IF(INDEX('40-15 SCALE LABEL INFO'!K$2:K$65,MATCH($A1351,'40-15 SCALE LABEL INFO'!$A$2:$A$65,0))="","",INDEX('40-15 SCALE LABEL INFO'!K$2:K$65,MATCH($A1351,'40-15 SCALE LABEL INFO'!$A$2:$A$65,0))),"not found"),IF(H1350="not found","not found",IF(H1350="","","ditto"))))</f>
        <v/>
      </c>
    </row>
    <row r="1352" spans="1:8" x14ac:dyDescent="0.25">
      <c r="A1352" s="770"/>
      <c r="B1352" s="770"/>
      <c r="C1352" s="770"/>
      <c r="D1352" s="770"/>
      <c r="E1352" s="778"/>
      <c r="F1352" s="781" t="str">
        <f>IF($A1352="","",IF(NOT($A1352=$A1351),IFERROR(IF(INDEX('40-15 SCALE LABEL INFO'!I$2:I$65,MATCH($A1352,'40-15 SCALE LABEL INFO'!$A$2:$A$65,0))="","",INDEX('40-15 SCALE LABEL INFO'!I$2:I$65,MATCH($A1352,'40-15 SCALE LABEL INFO'!$A$2:$A$65,0))),"not found"),IF(F1351="not found","not found",IF(F1351="","","ditto"))))</f>
        <v/>
      </c>
      <c r="G1352" s="782" t="str">
        <f>IF($A1352="","",IF(NOT($A1352=$A1351),IFERROR(IF(INDEX('40-15 SCALE LABEL INFO'!J$2:J$65,MATCH($A1352,'40-15 SCALE LABEL INFO'!$A$2:$A$65,0))="","",INDEX('40-15 SCALE LABEL INFO'!J$2:J$65,MATCH($A1352,'40-15 SCALE LABEL INFO'!$A$2:$A$65,0))),"not found"),IF(G1351="not found","not found",IF(G1351="","","ditto"))))</f>
        <v/>
      </c>
      <c r="H1352" s="775" t="str">
        <f>IF($A1352="","",IF(NOT($A1352=$A1351),IFERROR(IF(INDEX('40-15 SCALE LABEL INFO'!K$2:K$65,MATCH($A1352,'40-15 SCALE LABEL INFO'!$A$2:$A$65,0))="","",INDEX('40-15 SCALE LABEL INFO'!K$2:K$65,MATCH($A1352,'40-15 SCALE LABEL INFO'!$A$2:$A$65,0))),"not found"),IF(H1351="not found","not found",IF(H1351="","","ditto"))))</f>
        <v/>
      </c>
    </row>
    <row r="1353" spans="1:8" x14ac:dyDescent="0.25">
      <c r="A1353" s="770"/>
      <c r="B1353" s="770"/>
      <c r="C1353" s="770"/>
      <c r="D1353" s="770"/>
      <c r="E1353" s="778"/>
      <c r="F1353" s="781" t="str">
        <f>IF($A1353="","",IF(NOT($A1353=$A1352),IFERROR(IF(INDEX('40-15 SCALE LABEL INFO'!I$2:I$65,MATCH($A1353,'40-15 SCALE LABEL INFO'!$A$2:$A$65,0))="","",INDEX('40-15 SCALE LABEL INFO'!I$2:I$65,MATCH($A1353,'40-15 SCALE LABEL INFO'!$A$2:$A$65,0))),"not found"),IF(F1352="not found","not found",IF(F1352="","","ditto"))))</f>
        <v/>
      </c>
      <c r="G1353" s="782" t="str">
        <f>IF($A1353="","",IF(NOT($A1353=$A1352),IFERROR(IF(INDEX('40-15 SCALE LABEL INFO'!J$2:J$65,MATCH($A1353,'40-15 SCALE LABEL INFO'!$A$2:$A$65,0))="","",INDEX('40-15 SCALE LABEL INFO'!J$2:J$65,MATCH($A1353,'40-15 SCALE LABEL INFO'!$A$2:$A$65,0))),"not found"),IF(G1352="not found","not found",IF(G1352="","","ditto"))))</f>
        <v/>
      </c>
      <c r="H1353" s="775" t="str">
        <f>IF($A1353="","",IF(NOT($A1353=$A1352),IFERROR(IF(INDEX('40-15 SCALE LABEL INFO'!K$2:K$65,MATCH($A1353,'40-15 SCALE LABEL INFO'!$A$2:$A$65,0))="","",INDEX('40-15 SCALE LABEL INFO'!K$2:K$65,MATCH($A1353,'40-15 SCALE LABEL INFO'!$A$2:$A$65,0))),"not found"),IF(H1352="not found","not found",IF(H1352="","","ditto"))))</f>
        <v/>
      </c>
    </row>
    <row r="1354" spans="1:8" x14ac:dyDescent="0.25">
      <c r="A1354" s="770"/>
      <c r="B1354" s="770"/>
      <c r="C1354" s="770"/>
      <c r="D1354" s="770"/>
      <c r="E1354" s="778"/>
      <c r="F1354" s="781" t="str">
        <f>IF($A1354="","",IF(NOT($A1354=$A1353),IFERROR(IF(INDEX('40-15 SCALE LABEL INFO'!I$2:I$65,MATCH($A1354,'40-15 SCALE LABEL INFO'!$A$2:$A$65,0))="","",INDEX('40-15 SCALE LABEL INFO'!I$2:I$65,MATCH($A1354,'40-15 SCALE LABEL INFO'!$A$2:$A$65,0))),"not found"),IF(F1353="not found","not found",IF(F1353="","","ditto"))))</f>
        <v/>
      </c>
      <c r="G1354" s="782" t="str">
        <f>IF($A1354="","",IF(NOT($A1354=$A1353),IFERROR(IF(INDEX('40-15 SCALE LABEL INFO'!J$2:J$65,MATCH($A1354,'40-15 SCALE LABEL INFO'!$A$2:$A$65,0))="","",INDEX('40-15 SCALE LABEL INFO'!J$2:J$65,MATCH($A1354,'40-15 SCALE LABEL INFO'!$A$2:$A$65,0))),"not found"),IF(G1353="not found","not found",IF(G1353="","","ditto"))))</f>
        <v/>
      </c>
      <c r="H1354" s="775" t="str">
        <f>IF($A1354="","",IF(NOT($A1354=$A1353),IFERROR(IF(INDEX('40-15 SCALE LABEL INFO'!K$2:K$65,MATCH($A1354,'40-15 SCALE LABEL INFO'!$A$2:$A$65,0))="","",INDEX('40-15 SCALE LABEL INFO'!K$2:K$65,MATCH($A1354,'40-15 SCALE LABEL INFO'!$A$2:$A$65,0))),"not found"),IF(H1353="not found","not found",IF(H1353="","","ditto"))))</f>
        <v/>
      </c>
    </row>
    <row r="1355" spans="1:8" x14ac:dyDescent="0.25">
      <c r="A1355" s="770"/>
      <c r="B1355" s="770"/>
      <c r="C1355" s="770"/>
      <c r="D1355" s="770"/>
      <c r="E1355" s="778"/>
      <c r="F1355" s="781" t="str">
        <f>IF($A1355="","",IF(NOT($A1355=$A1354),IFERROR(IF(INDEX('40-15 SCALE LABEL INFO'!I$2:I$65,MATCH($A1355,'40-15 SCALE LABEL INFO'!$A$2:$A$65,0))="","",INDEX('40-15 SCALE LABEL INFO'!I$2:I$65,MATCH($A1355,'40-15 SCALE LABEL INFO'!$A$2:$A$65,0))),"not found"),IF(F1354="not found","not found",IF(F1354="","","ditto"))))</f>
        <v/>
      </c>
      <c r="G1355" s="782" t="str">
        <f>IF($A1355="","",IF(NOT($A1355=$A1354),IFERROR(IF(INDEX('40-15 SCALE LABEL INFO'!J$2:J$65,MATCH($A1355,'40-15 SCALE LABEL INFO'!$A$2:$A$65,0))="","",INDEX('40-15 SCALE LABEL INFO'!J$2:J$65,MATCH($A1355,'40-15 SCALE LABEL INFO'!$A$2:$A$65,0))),"not found"),IF(G1354="not found","not found",IF(G1354="","","ditto"))))</f>
        <v/>
      </c>
      <c r="H1355" s="775" t="str">
        <f>IF($A1355="","",IF(NOT($A1355=$A1354),IFERROR(IF(INDEX('40-15 SCALE LABEL INFO'!K$2:K$65,MATCH($A1355,'40-15 SCALE LABEL INFO'!$A$2:$A$65,0))="","",INDEX('40-15 SCALE LABEL INFO'!K$2:K$65,MATCH($A1355,'40-15 SCALE LABEL INFO'!$A$2:$A$65,0))),"not found"),IF(H1354="not found","not found",IF(H1354="","","ditto"))))</f>
        <v/>
      </c>
    </row>
    <row r="1356" spans="1:8" x14ac:dyDescent="0.25">
      <c r="A1356" s="770"/>
      <c r="B1356" s="770"/>
      <c r="C1356" s="770"/>
      <c r="D1356" s="770"/>
      <c r="E1356" s="778"/>
      <c r="F1356" s="781" t="str">
        <f>IF($A1356="","",IF(NOT($A1356=$A1355),IFERROR(IF(INDEX('40-15 SCALE LABEL INFO'!I$2:I$65,MATCH($A1356,'40-15 SCALE LABEL INFO'!$A$2:$A$65,0))="","",INDEX('40-15 SCALE LABEL INFO'!I$2:I$65,MATCH($A1356,'40-15 SCALE LABEL INFO'!$A$2:$A$65,0))),"not found"),IF(F1355="not found","not found",IF(F1355="","","ditto"))))</f>
        <v/>
      </c>
      <c r="G1356" s="782" t="str">
        <f>IF($A1356="","",IF(NOT($A1356=$A1355),IFERROR(IF(INDEX('40-15 SCALE LABEL INFO'!J$2:J$65,MATCH($A1356,'40-15 SCALE LABEL INFO'!$A$2:$A$65,0))="","",INDEX('40-15 SCALE LABEL INFO'!J$2:J$65,MATCH($A1356,'40-15 SCALE LABEL INFO'!$A$2:$A$65,0))),"not found"),IF(G1355="not found","not found",IF(G1355="","","ditto"))))</f>
        <v/>
      </c>
      <c r="H1356" s="775" t="str">
        <f>IF($A1356="","",IF(NOT($A1356=$A1355),IFERROR(IF(INDEX('40-15 SCALE LABEL INFO'!K$2:K$65,MATCH($A1356,'40-15 SCALE LABEL INFO'!$A$2:$A$65,0))="","",INDEX('40-15 SCALE LABEL INFO'!K$2:K$65,MATCH($A1356,'40-15 SCALE LABEL INFO'!$A$2:$A$65,0))),"not found"),IF(H1355="not found","not found",IF(H1355="","","ditto"))))</f>
        <v/>
      </c>
    </row>
    <row r="1357" spans="1:8" x14ac:dyDescent="0.25">
      <c r="A1357" s="770"/>
      <c r="B1357" s="770"/>
      <c r="C1357" s="770"/>
      <c r="D1357" s="770"/>
      <c r="E1357" s="778"/>
      <c r="F1357" s="781" t="str">
        <f>IF($A1357="","",IF(NOT($A1357=$A1356),IFERROR(IF(INDEX('40-15 SCALE LABEL INFO'!I$2:I$65,MATCH($A1357,'40-15 SCALE LABEL INFO'!$A$2:$A$65,0))="","",INDEX('40-15 SCALE LABEL INFO'!I$2:I$65,MATCH($A1357,'40-15 SCALE LABEL INFO'!$A$2:$A$65,0))),"not found"),IF(F1356="not found","not found",IF(F1356="","","ditto"))))</f>
        <v/>
      </c>
      <c r="G1357" s="782" t="str">
        <f>IF($A1357="","",IF(NOT($A1357=$A1356),IFERROR(IF(INDEX('40-15 SCALE LABEL INFO'!J$2:J$65,MATCH($A1357,'40-15 SCALE LABEL INFO'!$A$2:$A$65,0))="","",INDEX('40-15 SCALE LABEL INFO'!J$2:J$65,MATCH($A1357,'40-15 SCALE LABEL INFO'!$A$2:$A$65,0))),"not found"),IF(G1356="not found","not found",IF(G1356="","","ditto"))))</f>
        <v/>
      </c>
      <c r="H1357" s="775" t="str">
        <f>IF($A1357="","",IF(NOT($A1357=$A1356),IFERROR(IF(INDEX('40-15 SCALE LABEL INFO'!K$2:K$65,MATCH($A1357,'40-15 SCALE LABEL INFO'!$A$2:$A$65,0))="","",INDEX('40-15 SCALE LABEL INFO'!K$2:K$65,MATCH($A1357,'40-15 SCALE LABEL INFO'!$A$2:$A$65,0))),"not found"),IF(H1356="not found","not found",IF(H1356="","","ditto"))))</f>
        <v/>
      </c>
    </row>
    <row r="1358" spans="1:8" x14ac:dyDescent="0.25">
      <c r="A1358" s="770"/>
      <c r="B1358" s="770"/>
      <c r="C1358" s="770"/>
      <c r="D1358" s="770"/>
      <c r="E1358" s="778"/>
      <c r="F1358" s="781" t="str">
        <f>IF($A1358="","",IF(NOT($A1358=$A1357),IFERROR(IF(INDEX('40-15 SCALE LABEL INFO'!I$2:I$65,MATCH($A1358,'40-15 SCALE LABEL INFO'!$A$2:$A$65,0))="","",INDEX('40-15 SCALE LABEL INFO'!I$2:I$65,MATCH($A1358,'40-15 SCALE LABEL INFO'!$A$2:$A$65,0))),"not found"),IF(F1357="not found","not found",IF(F1357="","","ditto"))))</f>
        <v/>
      </c>
      <c r="G1358" s="782" t="str">
        <f>IF($A1358="","",IF(NOT($A1358=$A1357),IFERROR(IF(INDEX('40-15 SCALE LABEL INFO'!J$2:J$65,MATCH($A1358,'40-15 SCALE LABEL INFO'!$A$2:$A$65,0))="","",INDEX('40-15 SCALE LABEL INFO'!J$2:J$65,MATCH($A1358,'40-15 SCALE LABEL INFO'!$A$2:$A$65,0))),"not found"),IF(G1357="not found","not found",IF(G1357="","","ditto"))))</f>
        <v/>
      </c>
      <c r="H1358" s="775" t="str">
        <f>IF($A1358="","",IF(NOT($A1358=$A1357),IFERROR(IF(INDEX('40-15 SCALE LABEL INFO'!K$2:K$65,MATCH($A1358,'40-15 SCALE LABEL INFO'!$A$2:$A$65,0))="","",INDEX('40-15 SCALE LABEL INFO'!K$2:K$65,MATCH($A1358,'40-15 SCALE LABEL INFO'!$A$2:$A$65,0))),"not found"),IF(H1357="not found","not found",IF(H1357="","","ditto"))))</f>
        <v/>
      </c>
    </row>
    <row r="1359" spans="1:8" x14ac:dyDescent="0.25">
      <c r="A1359" s="770"/>
      <c r="B1359" s="770"/>
      <c r="C1359" s="770"/>
      <c r="D1359" s="770"/>
      <c r="E1359" s="778"/>
      <c r="F1359" s="781" t="str">
        <f>IF($A1359="","",IF(NOT($A1359=$A1358),IFERROR(IF(INDEX('40-15 SCALE LABEL INFO'!I$2:I$65,MATCH($A1359,'40-15 SCALE LABEL INFO'!$A$2:$A$65,0))="","",INDEX('40-15 SCALE LABEL INFO'!I$2:I$65,MATCH($A1359,'40-15 SCALE LABEL INFO'!$A$2:$A$65,0))),"not found"),IF(F1358="not found","not found",IF(F1358="","","ditto"))))</f>
        <v/>
      </c>
      <c r="G1359" s="782" t="str">
        <f>IF($A1359="","",IF(NOT($A1359=$A1358),IFERROR(IF(INDEX('40-15 SCALE LABEL INFO'!J$2:J$65,MATCH($A1359,'40-15 SCALE LABEL INFO'!$A$2:$A$65,0))="","",INDEX('40-15 SCALE LABEL INFO'!J$2:J$65,MATCH($A1359,'40-15 SCALE LABEL INFO'!$A$2:$A$65,0))),"not found"),IF(G1358="not found","not found",IF(G1358="","","ditto"))))</f>
        <v/>
      </c>
      <c r="H1359" s="775" t="str">
        <f>IF($A1359="","",IF(NOT($A1359=$A1358),IFERROR(IF(INDEX('40-15 SCALE LABEL INFO'!K$2:K$65,MATCH($A1359,'40-15 SCALE LABEL INFO'!$A$2:$A$65,0))="","",INDEX('40-15 SCALE LABEL INFO'!K$2:K$65,MATCH($A1359,'40-15 SCALE LABEL INFO'!$A$2:$A$65,0))),"not found"),IF(H1358="not found","not found",IF(H1358="","","ditto"))))</f>
        <v/>
      </c>
    </row>
    <row r="1360" spans="1:8" x14ac:dyDescent="0.25">
      <c r="A1360" s="770"/>
      <c r="B1360" s="770"/>
      <c r="C1360" s="770"/>
      <c r="D1360" s="770"/>
      <c r="E1360" s="778"/>
      <c r="F1360" s="781" t="str">
        <f>IF($A1360="","",IF(NOT($A1360=$A1359),IFERROR(IF(INDEX('40-15 SCALE LABEL INFO'!I$2:I$65,MATCH($A1360,'40-15 SCALE LABEL INFO'!$A$2:$A$65,0))="","",INDEX('40-15 SCALE LABEL INFO'!I$2:I$65,MATCH($A1360,'40-15 SCALE LABEL INFO'!$A$2:$A$65,0))),"not found"),IF(F1359="not found","not found",IF(F1359="","","ditto"))))</f>
        <v/>
      </c>
      <c r="G1360" s="782" t="str">
        <f>IF($A1360="","",IF(NOT($A1360=$A1359),IFERROR(IF(INDEX('40-15 SCALE LABEL INFO'!J$2:J$65,MATCH($A1360,'40-15 SCALE LABEL INFO'!$A$2:$A$65,0))="","",INDEX('40-15 SCALE LABEL INFO'!J$2:J$65,MATCH($A1360,'40-15 SCALE LABEL INFO'!$A$2:$A$65,0))),"not found"),IF(G1359="not found","not found",IF(G1359="","","ditto"))))</f>
        <v/>
      </c>
      <c r="H1360" s="775" t="str">
        <f>IF($A1360="","",IF(NOT($A1360=$A1359),IFERROR(IF(INDEX('40-15 SCALE LABEL INFO'!K$2:K$65,MATCH($A1360,'40-15 SCALE LABEL INFO'!$A$2:$A$65,0))="","",INDEX('40-15 SCALE LABEL INFO'!K$2:K$65,MATCH($A1360,'40-15 SCALE LABEL INFO'!$A$2:$A$65,0))),"not found"),IF(H1359="not found","not found",IF(H1359="","","ditto"))))</f>
        <v/>
      </c>
    </row>
    <row r="1361" spans="1:8" x14ac:dyDescent="0.25">
      <c r="A1361" s="770"/>
      <c r="B1361" s="770"/>
      <c r="C1361" s="770"/>
      <c r="D1361" s="770"/>
      <c r="E1361" s="778"/>
      <c r="F1361" s="781" t="str">
        <f>IF($A1361="","",IF(NOT($A1361=$A1360),IFERROR(IF(INDEX('40-15 SCALE LABEL INFO'!I$2:I$65,MATCH($A1361,'40-15 SCALE LABEL INFO'!$A$2:$A$65,0))="","",INDEX('40-15 SCALE LABEL INFO'!I$2:I$65,MATCH($A1361,'40-15 SCALE LABEL INFO'!$A$2:$A$65,0))),"not found"),IF(F1360="not found","not found",IF(F1360="","","ditto"))))</f>
        <v/>
      </c>
      <c r="G1361" s="782" t="str">
        <f>IF($A1361="","",IF(NOT($A1361=$A1360),IFERROR(IF(INDEX('40-15 SCALE LABEL INFO'!J$2:J$65,MATCH($A1361,'40-15 SCALE LABEL INFO'!$A$2:$A$65,0))="","",INDEX('40-15 SCALE LABEL INFO'!J$2:J$65,MATCH($A1361,'40-15 SCALE LABEL INFO'!$A$2:$A$65,0))),"not found"),IF(G1360="not found","not found",IF(G1360="","","ditto"))))</f>
        <v/>
      </c>
      <c r="H1361" s="775" t="str">
        <f>IF($A1361="","",IF(NOT($A1361=$A1360),IFERROR(IF(INDEX('40-15 SCALE LABEL INFO'!K$2:K$65,MATCH($A1361,'40-15 SCALE LABEL INFO'!$A$2:$A$65,0))="","",INDEX('40-15 SCALE LABEL INFO'!K$2:K$65,MATCH($A1361,'40-15 SCALE LABEL INFO'!$A$2:$A$65,0))),"not found"),IF(H1360="not found","not found",IF(H1360="","","ditto"))))</f>
        <v/>
      </c>
    </row>
    <row r="1362" spans="1:8" x14ac:dyDescent="0.25">
      <c r="A1362" s="770"/>
      <c r="B1362" s="770"/>
      <c r="C1362" s="770"/>
      <c r="D1362" s="770"/>
      <c r="E1362" s="778"/>
      <c r="F1362" s="781" t="str">
        <f>IF($A1362="","",IF(NOT($A1362=$A1361),IFERROR(IF(INDEX('40-15 SCALE LABEL INFO'!I$2:I$65,MATCH($A1362,'40-15 SCALE LABEL INFO'!$A$2:$A$65,0))="","",INDEX('40-15 SCALE LABEL INFO'!I$2:I$65,MATCH($A1362,'40-15 SCALE LABEL INFO'!$A$2:$A$65,0))),"not found"),IF(F1361="not found","not found",IF(F1361="","","ditto"))))</f>
        <v/>
      </c>
      <c r="G1362" s="782" t="str">
        <f>IF($A1362="","",IF(NOT($A1362=$A1361),IFERROR(IF(INDEX('40-15 SCALE LABEL INFO'!J$2:J$65,MATCH($A1362,'40-15 SCALE LABEL INFO'!$A$2:$A$65,0))="","",INDEX('40-15 SCALE LABEL INFO'!J$2:J$65,MATCH($A1362,'40-15 SCALE LABEL INFO'!$A$2:$A$65,0))),"not found"),IF(G1361="not found","not found",IF(G1361="","","ditto"))))</f>
        <v/>
      </c>
      <c r="H1362" s="775" t="str">
        <f>IF($A1362="","",IF(NOT($A1362=$A1361),IFERROR(IF(INDEX('40-15 SCALE LABEL INFO'!K$2:K$65,MATCH($A1362,'40-15 SCALE LABEL INFO'!$A$2:$A$65,0))="","",INDEX('40-15 SCALE LABEL INFO'!K$2:K$65,MATCH($A1362,'40-15 SCALE LABEL INFO'!$A$2:$A$65,0))),"not found"),IF(H1361="not found","not found",IF(H1361="","","ditto"))))</f>
        <v/>
      </c>
    </row>
    <row r="1363" spans="1:8" x14ac:dyDescent="0.25">
      <c r="A1363" s="770"/>
      <c r="B1363" s="770"/>
      <c r="C1363" s="770"/>
      <c r="D1363" s="770"/>
      <c r="E1363" s="778"/>
      <c r="F1363" s="781" t="str">
        <f>IF($A1363="","",IF(NOT($A1363=$A1362),IFERROR(IF(INDEX('40-15 SCALE LABEL INFO'!I$2:I$65,MATCH($A1363,'40-15 SCALE LABEL INFO'!$A$2:$A$65,0))="","",INDEX('40-15 SCALE LABEL INFO'!I$2:I$65,MATCH($A1363,'40-15 SCALE LABEL INFO'!$A$2:$A$65,0))),"not found"),IF(F1362="not found","not found",IF(F1362="","","ditto"))))</f>
        <v/>
      </c>
      <c r="G1363" s="782" t="str">
        <f>IF($A1363="","",IF(NOT($A1363=$A1362),IFERROR(IF(INDEX('40-15 SCALE LABEL INFO'!J$2:J$65,MATCH($A1363,'40-15 SCALE LABEL INFO'!$A$2:$A$65,0))="","",INDEX('40-15 SCALE LABEL INFO'!J$2:J$65,MATCH($A1363,'40-15 SCALE LABEL INFO'!$A$2:$A$65,0))),"not found"),IF(G1362="not found","not found",IF(G1362="","","ditto"))))</f>
        <v/>
      </c>
      <c r="H1363" s="775" t="str">
        <f>IF($A1363="","",IF(NOT($A1363=$A1362),IFERROR(IF(INDEX('40-15 SCALE LABEL INFO'!K$2:K$65,MATCH($A1363,'40-15 SCALE LABEL INFO'!$A$2:$A$65,0))="","",INDEX('40-15 SCALE LABEL INFO'!K$2:K$65,MATCH($A1363,'40-15 SCALE LABEL INFO'!$A$2:$A$65,0))),"not found"),IF(H1362="not found","not found",IF(H1362="","","ditto"))))</f>
        <v/>
      </c>
    </row>
    <row r="1364" spans="1:8" x14ac:dyDescent="0.25">
      <c r="A1364" s="770"/>
      <c r="B1364" s="770"/>
      <c r="C1364" s="770"/>
      <c r="D1364" s="770"/>
      <c r="E1364" s="778"/>
      <c r="F1364" s="781" t="str">
        <f>IF($A1364="","",IF(NOT($A1364=$A1363),IFERROR(IF(INDEX('40-15 SCALE LABEL INFO'!I$2:I$65,MATCH($A1364,'40-15 SCALE LABEL INFO'!$A$2:$A$65,0))="","",INDEX('40-15 SCALE LABEL INFO'!I$2:I$65,MATCH($A1364,'40-15 SCALE LABEL INFO'!$A$2:$A$65,0))),"not found"),IF(F1363="not found","not found",IF(F1363="","","ditto"))))</f>
        <v/>
      </c>
      <c r="G1364" s="782" t="str">
        <f>IF($A1364="","",IF(NOT($A1364=$A1363),IFERROR(IF(INDEX('40-15 SCALE LABEL INFO'!J$2:J$65,MATCH($A1364,'40-15 SCALE LABEL INFO'!$A$2:$A$65,0))="","",INDEX('40-15 SCALE LABEL INFO'!J$2:J$65,MATCH($A1364,'40-15 SCALE LABEL INFO'!$A$2:$A$65,0))),"not found"),IF(G1363="not found","not found",IF(G1363="","","ditto"))))</f>
        <v/>
      </c>
      <c r="H1364" s="775" t="str">
        <f>IF($A1364="","",IF(NOT($A1364=$A1363),IFERROR(IF(INDEX('40-15 SCALE LABEL INFO'!K$2:K$65,MATCH($A1364,'40-15 SCALE LABEL INFO'!$A$2:$A$65,0))="","",INDEX('40-15 SCALE LABEL INFO'!K$2:K$65,MATCH($A1364,'40-15 SCALE LABEL INFO'!$A$2:$A$65,0))),"not found"),IF(H1363="not found","not found",IF(H1363="","","ditto"))))</f>
        <v/>
      </c>
    </row>
    <row r="1365" spans="1:8" x14ac:dyDescent="0.25">
      <c r="A1365" s="770"/>
      <c r="B1365" s="770"/>
      <c r="C1365" s="770"/>
      <c r="D1365" s="770"/>
      <c r="E1365" s="778"/>
      <c r="F1365" s="781" t="str">
        <f>IF($A1365="","",IF(NOT($A1365=$A1364),IFERROR(IF(INDEX('40-15 SCALE LABEL INFO'!I$2:I$65,MATCH($A1365,'40-15 SCALE LABEL INFO'!$A$2:$A$65,0))="","",INDEX('40-15 SCALE LABEL INFO'!I$2:I$65,MATCH($A1365,'40-15 SCALE LABEL INFO'!$A$2:$A$65,0))),"not found"),IF(F1364="not found","not found",IF(F1364="","","ditto"))))</f>
        <v/>
      </c>
      <c r="G1365" s="782" t="str">
        <f>IF($A1365="","",IF(NOT($A1365=$A1364),IFERROR(IF(INDEX('40-15 SCALE LABEL INFO'!J$2:J$65,MATCH($A1365,'40-15 SCALE LABEL INFO'!$A$2:$A$65,0))="","",INDEX('40-15 SCALE LABEL INFO'!J$2:J$65,MATCH($A1365,'40-15 SCALE LABEL INFO'!$A$2:$A$65,0))),"not found"),IF(G1364="not found","not found",IF(G1364="","","ditto"))))</f>
        <v/>
      </c>
      <c r="H1365" s="775" t="str">
        <f>IF($A1365="","",IF(NOT($A1365=$A1364),IFERROR(IF(INDEX('40-15 SCALE LABEL INFO'!K$2:K$65,MATCH($A1365,'40-15 SCALE LABEL INFO'!$A$2:$A$65,0))="","",INDEX('40-15 SCALE LABEL INFO'!K$2:K$65,MATCH($A1365,'40-15 SCALE LABEL INFO'!$A$2:$A$65,0))),"not found"),IF(H1364="not found","not found",IF(H1364="","","ditto"))))</f>
        <v/>
      </c>
    </row>
    <row r="1366" spans="1:8" x14ac:dyDescent="0.25">
      <c r="A1366" s="770"/>
      <c r="B1366" s="770"/>
      <c r="C1366" s="770"/>
      <c r="D1366" s="770"/>
      <c r="E1366" s="778"/>
      <c r="F1366" s="781" t="str">
        <f>IF($A1366="","",IF(NOT($A1366=$A1365),IFERROR(IF(INDEX('40-15 SCALE LABEL INFO'!I$2:I$65,MATCH($A1366,'40-15 SCALE LABEL INFO'!$A$2:$A$65,0))="","",INDEX('40-15 SCALE LABEL INFO'!I$2:I$65,MATCH($A1366,'40-15 SCALE LABEL INFO'!$A$2:$A$65,0))),"not found"),IF(F1365="not found","not found",IF(F1365="","","ditto"))))</f>
        <v/>
      </c>
      <c r="G1366" s="782" t="str">
        <f>IF($A1366="","",IF(NOT($A1366=$A1365),IFERROR(IF(INDEX('40-15 SCALE LABEL INFO'!J$2:J$65,MATCH($A1366,'40-15 SCALE LABEL INFO'!$A$2:$A$65,0))="","",INDEX('40-15 SCALE LABEL INFO'!J$2:J$65,MATCH($A1366,'40-15 SCALE LABEL INFO'!$A$2:$A$65,0))),"not found"),IF(G1365="not found","not found",IF(G1365="","","ditto"))))</f>
        <v/>
      </c>
      <c r="H1366" s="775" t="str">
        <f>IF($A1366="","",IF(NOT($A1366=$A1365),IFERROR(IF(INDEX('40-15 SCALE LABEL INFO'!K$2:K$65,MATCH($A1366,'40-15 SCALE LABEL INFO'!$A$2:$A$65,0))="","",INDEX('40-15 SCALE LABEL INFO'!K$2:K$65,MATCH($A1366,'40-15 SCALE LABEL INFO'!$A$2:$A$65,0))),"not found"),IF(H1365="not found","not found",IF(H1365="","","ditto"))))</f>
        <v/>
      </c>
    </row>
    <row r="1367" spans="1:8" x14ac:dyDescent="0.25">
      <c r="A1367" s="770"/>
      <c r="B1367" s="770"/>
      <c r="C1367" s="770"/>
      <c r="D1367" s="770"/>
      <c r="E1367" s="778"/>
      <c r="F1367" s="781" t="str">
        <f>IF($A1367="","",IF(NOT($A1367=$A1366),IFERROR(IF(INDEX('40-15 SCALE LABEL INFO'!I$2:I$65,MATCH($A1367,'40-15 SCALE LABEL INFO'!$A$2:$A$65,0))="","",INDEX('40-15 SCALE LABEL INFO'!I$2:I$65,MATCH($A1367,'40-15 SCALE LABEL INFO'!$A$2:$A$65,0))),"not found"),IF(F1366="not found","not found",IF(F1366="","","ditto"))))</f>
        <v/>
      </c>
      <c r="G1367" s="782" t="str">
        <f>IF($A1367="","",IF(NOT($A1367=$A1366),IFERROR(IF(INDEX('40-15 SCALE LABEL INFO'!J$2:J$65,MATCH($A1367,'40-15 SCALE LABEL INFO'!$A$2:$A$65,0))="","",INDEX('40-15 SCALE LABEL INFO'!J$2:J$65,MATCH($A1367,'40-15 SCALE LABEL INFO'!$A$2:$A$65,0))),"not found"),IF(G1366="not found","not found",IF(G1366="","","ditto"))))</f>
        <v/>
      </c>
      <c r="H1367" s="775" t="str">
        <f>IF($A1367="","",IF(NOT($A1367=$A1366),IFERROR(IF(INDEX('40-15 SCALE LABEL INFO'!K$2:K$65,MATCH($A1367,'40-15 SCALE LABEL INFO'!$A$2:$A$65,0))="","",INDEX('40-15 SCALE LABEL INFO'!K$2:K$65,MATCH($A1367,'40-15 SCALE LABEL INFO'!$A$2:$A$65,0))),"not found"),IF(H1366="not found","not found",IF(H1366="","","ditto"))))</f>
        <v/>
      </c>
    </row>
    <row r="1368" spans="1:8" x14ac:dyDescent="0.25">
      <c r="A1368" s="770"/>
      <c r="B1368" s="770"/>
      <c r="C1368" s="770"/>
      <c r="D1368" s="770"/>
      <c r="E1368" s="778"/>
      <c r="F1368" s="781" t="str">
        <f>IF($A1368="","",IF(NOT($A1368=$A1367),IFERROR(IF(INDEX('40-15 SCALE LABEL INFO'!I$2:I$65,MATCH($A1368,'40-15 SCALE LABEL INFO'!$A$2:$A$65,0))="","",INDEX('40-15 SCALE LABEL INFO'!I$2:I$65,MATCH($A1368,'40-15 SCALE LABEL INFO'!$A$2:$A$65,0))),"not found"),IF(F1367="not found","not found",IF(F1367="","","ditto"))))</f>
        <v/>
      </c>
      <c r="G1368" s="782" t="str">
        <f>IF($A1368="","",IF(NOT($A1368=$A1367),IFERROR(IF(INDEX('40-15 SCALE LABEL INFO'!J$2:J$65,MATCH($A1368,'40-15 SCALE LABEL INFO'!$A$2:$A$65,0))="","",INDEX('40-15 SCALE LABEL INFO'!J$2:J$65,MATCH($A1368,'40-15 SCALE LABEL INFO'!$A$2:$A$65,0))),"not found"),IF(G1367="not found","not found",IF(G1367="","","ditto"))))</f>
        <v/>
      </c>
      <c r="H1368" s="775" t="str">
        <f>IF($A1368="","",IF(NOT($A1368=$A1367),IFERROR(IF(INDEX('40-15 SCALE LABEL INFO'!K$2:K$65,MATCH($A1368,'40-15 SCALE LABEL INFO'!$A$2:$A$65,0))="","",INDEX('40-15 SCALE LABEL INFO'!K$2:K$65,MATCH($A1368,'40-15 SCALE LABEL INFO'!$A$2:$A$65,0))),"not found"),IF(H1367="not found","not found",IF(H1367="","","ditto"))))</f>
        <v/>
      </c>
    </row>
    <row r="1369" spans="1:8" x14ac:dyDescent="0.25">
      <c r="A1369" s="770"/>
      <c r="B1369" s="770"/>
      <c r="C1369" s="770"/>
      <c r="D1369" s="770"/>
      <c r="E1369" s="778"/>
      <c r="F1369" s="781" t="str">
        <f>IF($A1369="","",IF(NOT($A1369=$A1368),IFERROR(IF(INDEX('40-15 SCALE LABEL INFO'!I$2:I$65,MATCH($A1369,'40-15 SCALE LABEL INFO'!$A$2:$A$65,0))="","",INDEX('40-15 SCALE LABEL INFO'!I$2:I$65,MATCH($A1369,'40-15 SCALE LABEL INFO'!$A$2:$A$65,0))),"not found"),IF(F1368="not found","not found",IF(F1368="","","ditto"))))</f>
        <v/>
      </c>
      <c r="G1369" s="782" t="str">
        <f>IF($A1369="","",IF(NOT($A1369=$A1368),IFERROR(IF(INDEX('40-15 SCALE LABEL INFO'!J$2:J$65,MATCH($A1369,'40-15 SCALE LABEL INFO'!$A$2:$A$65,0))="","",INDEX('40-15 SCALE LABEL INFO'!J$2:J$65,MATCH($A1369,'40-15 SCALE LABEL INFO'!$A$2:$A$65,0))),"not found"),IF(G1368="not found","not found",IF(G1368="","","ditto"))))</f>
        <v/>
      </c>
      <c r="H1369" s="775" t="str">
        <f>IF($A1369="","",IF(NOT($A1369=$A1368),IFERROR(IF(INDEX('40-15 SCALE LABEL INFO'!K$2:K$65,MATCH($A1369,'40-15 SCALE LABEL INFO'!$A$2:$A$65,0))="","",INDEX('40-15 SCALE LABEL INFO'!K$2:K$65,MATCH($A1369,'40-15 SCALE LABEL INFO'!$A$2:$A$65,0))),"not found"),IF(H1368="not found","not found",IF(H1368="","","ditto"))))</f>
        <v/>
      </c>
    </row>
    <row r="1370" spans="1:8" x14ac:dyDescent="0.25">
      <c r="A1370" s="770"/>
      <c r="B1370" s="770"/>
      <c r="C1370" s="770"/>
      <c r="D1370" s="770"/>
      <c r="E1370" s="778"/>
      <c r="F1370" s="781" t="str">
        <f>IF($A1370="","",IF(NOT($A1370=$A1369),IFERROR(IF(INDEX('40-15 SCALE LABEL INFO'!I$2:I$65,MATCH($A1370,'40-15 SCALE LABEL INFO'!$A$2:$A$65,0))="","",INDEX('40-15 SCALE LABEL INFO'!I$2:I$65,MATCH($A1370,'40-15 SCALE LABEL INFO'!$A$2:$A$65,0))),"not found"),IF(F1369="not found","not found",IF(F1369="","","ditto"))))</f>
        <v/>
      </c>
      <c r="G1370" s="782" t="str">
        <f>IF($A1370="","",IF(NOT($A1370=$A1369),IFERROR(IF(INDEX('40-15 SCALE LABEL INFO'!J$2:J$65,MATCH($A1370,'40-15 SCALE LABEL INFO'!$A$2:$A$65,0))="","",INDEX('40-15 SCALE LABEL INFO'!J$2:J$65,MATCH($A1370,'40-15 SCALE LABEL INFO'!$A$2:$A$65,0))),"not found"),IF(G1369="not found","not found",IF(G1369="","","ditto"))))</f>
        <v/>
      </c>
      <c r="H1370" s="775" t="str">
        <f>IF($A1370="","",IF(NOT($A1370=$A1369),IFERROR(IF(INDEX('40-15 SCALE LABEL INFO'!K$2:K$65,MATCH($A1370,'40-15 SCALE LABEL INFO'!$A$2:$A$65,0))="","",INDEX('40-15 SCALE LABEL INFO'!K$2:K$65,MATCH($A1370,'40-15 SCALE LABEL INFO'!$A$2:$A$65,0))),"not found"),IF(H1369="not found","not found",IF(H1369="","","ditto"))))</f>
        <v/>
      </c>
    </row>
    <row r="1371" spans="1:8" x14ac:dyDescent="0.25">
      <c r="A1371" s="770"/>
      <c r="B1371" s="770"/>
      <c r="C1371" s="770"/>
      <c r="D1371" s="770"/>
      <c r="E1371" s="778"/>
      <c r="F1371" s="781" t="str">
        <f>IF($A1371="","",IF(NOT($A1371=$A1370),IFERROR(IF(INDEX('40-15 SCALE LABEL INFO'!I$2:I$65,MATCH($A1371,'40-15 SCALE LABEL INFO'!$A$2:$A$65,0))="","",INDEX('40-15 SCALE LABEL INFO'!I$2:I$65,MATCH($A1371,'40-15 SCALE LABEL INFO'!$A$2:$A$65,0))),"not found"),IF(F1370="not found","not found",IF(F1370="","","ditto"))))</f>
        <v/>
      </c>
      <c r="G1371" s="782" t="str">
        <f>IF($A1371="","",IF(NOT($A1371=$A1370),IFERROR(IF(INDEX('40-15 SCALE LABEL INFO'!J$2:J$65,MATCH($A1371,'40-15 SCALE LABEL INFO'!$A$2:$A$65,0))="","",INDEX('40-15 SCALE LABEL INFO'!J$2:J$65,MATCH($A1371,'40-15 SCALE LABEL INFO'!$A$2:$A$65,0))),"not found"),IF(G1370="not found","not found",IF(G1370="","","ditto"))))</f>
        <v/>
      </c>
      <c r="H1371" s="775" t="str">
        <f>IF($A1371="","",IF(NOT($A1371=$A1370),IFERROR(IF(INDEX('40-15 SCALE LABEL INFO'!K$2:K$65,MATCH($A1371,'40-15 SCALE LABEL INFO'!$A$2:$A$65,0))="","",INDEX('40-15 SCALE LABEL INFO'!K$2:K$65,MATCH($A1371,'40-15 SCALE LABEL INFO'!$A$2:$A$65,0))),"not found"),IF(H1370="not found","not found",IF(H1370="","","ditto"))))</f>
        <v/>
      </c>
    </row>
    <row r="1372" spans="1:8" x14ac:dyDescent="0.25">
      <c r="A1372" s="770"/>
      <c r="B1372" s="770"/>
      <c r="C1372" s="770"/>
      <c r="D1372" s="770"/>
      <c r="E1372" s="778"/>
      <c r="F1372" s="781" t="str">
        <f>IF($A1372="","",IF(NOT($A1372=$A1371),IFERROR(IF(INDEX('40-15 SCALE LABEL INFO'!I$2:I$65,MATCH($A1372,'40-15 SCALE LABEL INFO'!$A$2:$A$65,0))="","",INDEX('40-15 SCALE LABEL INFO'!I$2:I$65,MATCH($A1372,'40-15 SCALE LABEL INFO'!$A$2:$A$65,0))),"not found"),IF(F1371="not found","not found",IF(F1371="","","ditto"))))</f>
        <v/>
      </c>
      <c r="G1372" s="782" t="str">
        <f>IF($A1372="","",IF(NOT($A1372=$A1371),IFERROR(IF(INDEX('40-15 SCALE LABEL INFO'!J$2:J$65,MATCH($A1372,'40-15 SCALE LABEL INFO'!$A$2:$A$65,0))="","",INDEX('40-15 SCALE LABEL INFO'!J$2:J$65,MATCH($A1372,'40-15 SCALE LABEL INFO'!$A$2:$A$65,0))),"not found"),IF(G1371="not found","not found",IF(G1371="","","ditto"))))</f>
        <v/>
      </c>
      <c r="H1372" s="775" t="str">
        <f>IF($A1372="","",IF(NOT($A1372=$A1371),IFERROR(IF(INDEX('40-15 SCALE LABEL INFO'!K$2:K$65,MATCH($A1372,'40-15 SCALE LABEL INFO'!$A$2:$A$65,0))="","",INDEX('40-15 SCALE LABEL INFO'!K$2:K$65,MATCH($A1372,'40-15 SCALE LABEL INFO'!$A$2:$A$65,0))),"not found"),IF(H1371="not found","not found",IF(H1371="","","ditto"))))</f>
        <v/>
      </c>
    </row>
    <row r="1373" spans="1:8" x14ac:dyDescent="0.25">
      <c r="A1373" s="770"/>
      <c r="B1373" s="770"/>
      <c r="C1373" s="770"/>
      <c r="D1373" s="770"/>
      <c r="E1373" s="778"/>
      <c r="F1373" s="781" t="str">
        <f>IF($A1373="","",IF(NOT($A1373=$A1372),IFERROR(IF(INDEX('40-15 SCALE LABEL INFO'!I$2:I$65,MATCH($A1373,'40-15 SCALE LABEL INFO'!$A$2:$A$65,0))="","",INDEX('40-15 SCALE LABEL INFO'!I$2:I$65,MATCH($A1373,'40-15 SCALE LABEL INFO'!$A$2:$A$65,0))),"not found"),IF(F1372="not found","not found",IF(F1372="","","ditto"))))</f>
        <v/>
      </c>
      <c r="G1373" s="782" t="str">
        <f>IF($A1373="","",IF(NOT($A1373=$A1372),IFERROR(IF(INDEX('40-15 SCALE LABEL INFO'!J$2:J$65,MATCH($A1373,'40-15 SCALE LABEL INFO'!$A$2:$A$65,0))="","",INDEX('40-15 SCALE LABEL INFO'!J$2:J$65,MATCH($A1373,'40-15 SCALE LABEL INFO'!$A$2:$A$65,0))),"not found"),IF(G1372="not found","not found",IF(G1372="","","ditto"))))</f>
        <v/>
      </c>
      <c r="H1373" s="775" t="str">
        <f>IF($A1373="","",IF(NOT($A1373=$A1372),IFERROR(IF(INDEX('40-15 SCALE LABEL INFO'!K$2:K$65,MATCH($A1373,'40-15 SCALE LABEL INFO'!$A$2:$A$65,0))="","",INDEX('40-15 SCALE LABEL INFO'!K$2:K$65,MATCH($A1373,'40-15 SCALE LABEL INFO'!$A$2:$A$65,0))),"not found"),IF(H1372="not found","not found",IF(H1372="","","ditto"))))</f>
        <v/>
      </c>
    </row>
    <row r="1374" spans="1:8" x14ac:dyDescent="0.25">
      <c r="A1374" s="770"/>
      <c r="B1374" s="770"/>
      <c r="C1374" s="770"/>
      <c r="D1374" s="770"/>
      <c r="E1374" s="778"/>
      <c r="F1374" s="781" t="str">
        <f>IF($A1374="","",IF(NOT($A1374=$A1373),IFERROR(IF(INDEX('40-15 SCALE LABEL INFO'!I$2:I$65,MATCH($A1374,'40-15 SCALE LABEL INFO'!$A$2:$A$65,0))="","",INDEX('40-15 SCALE LABEL INFO'!I$2:I$65,MATCH($A1374,'40-15 SCALE LABEL INFO'!$A$2:$A$65,0))),"not found"),IF(F1373="not found","not found",IF(F1373="","","ditto"))))</f>
        <v/>
      </c>
      <c r="G1374" s="782" t="str">
        <f>IF($A1374="","",IF(NOT($A1374=$A1373),IFERROR(IF(INDEX('40-15 SCALE LABEL INFO'!J$2:J$65,MATCH($A1374,'40-15 SCALE LABEL INFO'!$A$2:$A$65,0))="","",INDEX('40-15 SCALE LABEL INFO'!J$2:J$65,MATCH($A1374,'40-15 SCALE LABEL INFO'!$A$2:$A$65,0))),"not found"),IF(G1373="not found","not found",IF(G1373="","","ditto"))))</f>
        <v/>
      </c>
      <c r="H1374" s="775" t="str">
        <f>IF($A1374="","",IF(NOT($A1374=$A1373),IFERROR(IF(INDEX('40-15 SCALE LABEL INFO'!K$2:K$65,MATCH($A1374,'40-15 SCALE LABEL INFO'!$A$2:$A$65,0))="","",INDEX('40-15 SCALE LABEL INFO'!K$2:K$65,MATCH($A1374,'40-15 SCALE LABEL INFO'!$A$2:$A$65,0))),"not found"),IF(H1373="not found","not found",IF(H1373="","","ditto"))))</f>
        <v/>
      </c>
    </row>
    <row r="1375" spans="1:8" x14ac:dyDescent="0.25">
      <c r="A1375" s="770"/>
      <c r="B1375" s="770"/>
      <c r="C1375" s="770"/>
      <c r="D1375" s="770"/>
      <c r="E1375" s="778"/>
      <c r="F1375" s="781" t="str">
        <f>IF($A1375="","",IF(NOT($A1375=$A1374),IFERROR(IF(INDEX('40-15 SCALE LABEL INFO'!I$2:I$65,MATCH($A1375,'40-15 SCALE LABEL INFO'!$A$2:$A$65,0))="","",INDEX('40-15 SCALE LABEL INFO'!I$2:I$65,MATCH($A1375,'40-15 SCALE LABEL INFO'!$A$2:$A$65,0))),"not found"),IF(F1374="not found","not found",IF(F1374="","","ditto"))))</f>
        <v/>
      </c>
      <c r="G1375" s="782" t="str">
        <f>IF($A1375="","",IF(NOT($A1375=$A1374),IFERROR(IF(INDEX('40-15 SCALE LABEL INFO'!J$2:J$65,MATCH($A1375,'40-15 SCALE LABEL INFO'!$A$2:$A$65,0))="","",INDEX('40-15 SCALE LABEL INFO'!J$2:J$65,MATCH($A1375,'40-15 SCALE LABEL INFO'!$A$2:$A$65,0))),"not found"),IF(G1374="not found","not found",IF(G1374="","","ditto"))))</f>
        <v/>
      </c>
      <c r="H1375" s="775" t="str">
        <f>IF($A1375="","",IF(NOT($A1375=$A1374),IFERROR(IF(INDEX('40-15 SCALE LABEL INFO'!K$2:K$65,MATCH($A1375,'40-15 SCALE LABEL INFO'!$A$2:$A$65,0))="","",INDEX('40-15 SCALE LABEL INFO'!K$2:K$65,MATCH($A1375,'40-15 SCALE LABEL INFO'!$A$2:$A$65,0))),"not found"),IF(H1374="not found","not found",IF(H1374="","","ditto"))))</f>
        <v/>
      </c>
    </row>
    <row r="1376" spans="1:8" x14ac:dyDescent="0.25">
      <c r="A1376" s="770"/>
      <c r="B1376" s="770"/>
      <c r="C1376" s="770"/>
      <c r="D1376" s="770"/>
      <c r="E1376" s="778"/>
      <c r="F1376" s="781" t="str">
        <f>IF($A1376="","",IF(NOT($A1376=$A1375),IFERROR(IF(INDEX('40-15 SCALE LABEL INFO'!I$2:I$65,MATCH($A1376,'40-15 SCALE LABEL INFO'!$A$2:$A$65,0))="","",INDEX('40-15 SCALE LABEL INFO'!I$2:I$65,MATCH($A1376,'40-15 SCALE LABEL INFO'!$A$2:$A$65,0))),"not found"),IF(F1375="not found","not found",IF(F1375="","","ditto"))))</f>
        <v/>
      </c>
      <c r="G1376" s="782" t="str">
        <f>IF($A1376="","",IF(NOT($A1376=$A1375),IFERROR(IF(INDEX('40-15 SCALE LABEL INFO'!J$2:J$65,MATCH($A1376,'40-15 SCALE LABEL INFO'!$A$2:$A$65,0))="","",INDEX('40-15 SCALE LABEL INFO'!J$2:J$65,MATCH($A1376,'40-15 SCALE LABEL INFO'!$A$2:$A$65,0))),"not found"),IF(G1375="not found","not found",IF(G1375="","","ditto"))))</f>
        <v/>
      </c>
      <c r="H1376" s="775" t="str">
        <f>IF($A1376="","",IF(NOT($A1376=$A1375),IFERROR(IF(INDEX('40-15 SCALE LABEL INFO'!K$2:K$65,MATCH($A1376,'40-15 SCALE LABEL INFO'!$A$2:$A$65,0))="","",INDEX('40-15 SCALE LABEL INFO'!K$2:K$65,MATCH($A1376,'40-15 SCALE LABEL INFO'!$A$2:$A$65,0))),"not found"),IF(H1375="not found","not found",IF(H1375="","","ditto"))))</f>
        <v/>
      </c>
    </row>
    <row r="1377" spans="1:8" x14ac:dyDescent="0.25">
      <c r="A1377" s="770"/>
      <c r="B1377" s="770"/>
      <c r="C1377" s="770"/>
      <c r="D1377" s="770"/>
      <c r="E1377" s="778"/>
      <c r="F1377" s="781" t="str">
        <f>IF($A1377="","",IF(NOT($A1377=$A1376),IFERROR(IF(INDEX('40-15 SCALE LABEL INFO'!I$2:I$65,MATCH($A1377,'40-15 SCALE LABEL INFO'!$A$2:$A$65,0))="","",INDEX('40-15 SCALE LABEL INFO'!I$2:I$65,MATCH($A1377,'40-15 SCALE LABEL INFO'!$A$2:$A$65,0))),"not found"),IF(F1376="not found","not found",IF(F1376="","","ditto"))))</f>
        <v/>
      </c>
      <c r="G1377" s="782" t="str">
        <f>IF($A1377="","",IF(NOT($A1377=$A1376),IFERROR(IF(INDEX('40-15 SCALE LABEL INFO'!J$2:J$65,MATCH($A1377,'40-15 SCALE LABEL INFO'!$A$2:$A$65,0))="","",INDEX('40-15 SCALE LABEL INFO'!J$2:J$65,MATCH($A1377,'40-15 SCALE LABEL INFO'!$A$2:$A$65,0))),"not found"),IF(G1376="not found","not found",IF(G1376="","","ditto"))))</f>
        <v/>
      </c>
      <c r="H1377" s="775" t="str">
        <f>IF($A1377="","",IF(NOT($A1377=$A1376),IFERROR(IF(INDEX('40-15 SCALE LABEL INFO'!K$2:K$65,MATCH($A1377,'40-15 SCALE LABEL INFO'!$A$2:$A$65,0))="","",INDEX('40-15 SCALE LABEL INFO'!K$2:K$65,MATCH($A1377,'40-15 SCALE LABEL INFO'!$A$2:$A$65,0))),"not found"),IF(H1376="not found","not found",IF(H1376="","","ditto"))))</f>
        <v/>
      </c>
    </row>
    <row r="1378" spans="1:8" x14ac:dyDescent="0.25">
      <c r="A1378" s="770"/>
      <c r="B1378" s="770"/>
      <c r="C1378" s="770"/>
      <c r="D1378" s="770"/>
      <c r="E1378" s="778"/>
      <c r="F1378" s="781" t="str">
        <f>IF($A1378="","",IF(NOT($A1378=$A1377),IFERROR(IF(INDEX('40-15 SCALE LABEL INFO'!I$2:I$65,MATCH($A1378,'40-15 SCALE LABEL INFO'!$A$2:$A$65,0))="","",INDEX('40-15 SCALE LABEL INFO'!I$2:I$65,MATCH($A1378,'40-15 SCALE LABEL INFO'!$A$2:$A$65,0))),"not found"),IF(F1377="not found","not found",IF(F1377="","","ditto"))))</f>
        <v/>
      </c>
      <c r="G1378" s="782" t="str">
        <f>IF($A1378="","",IF(NOT($A1378=$A1377),IFERROR(IF(INDEX('40-15 SCALE LABEL INFO'!J$2:J$65,MATCH($A1378,'40-15 SCALE LABEL INFO'!$A$2:$A$65,0))="","",INDEX('40-15 SCALE LABEL INFO'!J$2:J$65,MATCH($A1378,'40-15 SCALE LABEL INFO'!$A$2:$A$65,0))),"not found"),IF(G1377="not found","not found",IF(G1377="","","ditto"))))</f>
        <v/>
      </c>
      <c r="H1378" s="775" t="str">
        <f>IF($A1378="","",IF(NOT($A1378=$A1377),IFERROR(IF(INDEX('40-15 SCALE LABEL INFO'!K$2:K$65,MATCH($A1378,'40-15 SCALE LABEL INFO'!$A$2:$A$65,0))="","",INDEX('40-15 SCALE LABEL INFO'!K$2:K$65,MATCH($A1378,'40-15 SCALE LABEL INFO'!$A$2:$A$65,0))),"not found"),IF(H1377="not found","not found",IF(H1377="","","ditto"))))</f>
        <v/>
      </c>
    </row>
    <row r="1379" spans="1:8" x14ac:dyDescent="0.25">
      <c r="A1379" s="770"/>
      <c r="B1379" s="770"/>
      <c r="C1379" s="770"/>
      <c r="D1379" s="770"/>
      <c r="E1379" s="778"/>
      <c r="F1379" s="781" t="str">
        <f>IF($A1379="","",IF(NOT($A1379=$A1378),IFERROR(IF(INDEX('40-15 SCALE LABEL INFO'!I$2:I$65,MATCH($A1379,'40-15 SCALE LABEL INFO'!$A$2:$A$65,0))="","",INDEX('40-15 SCALE LABEL INFO'!I$2:I$65,MATCH($A1379,'40-15 SCALE LABEL INFO'!$A$2:$A$65,0))),"not found"),IF(F1378="not found","not found",IF(F1378="","","ditto"))))</f>
        <v/>
      </c>
      <c r="G1379" s="782" t="str">
        <f>IF($A1379="","",IF(NOT($A1379=$A1378),IFERROR(IF(INDEX('40-15 SCALE LABEL INFO'!J$2:J$65,MATCH($A1379,'40-15 SCALE LABEL INFO'!$A$2:$A$65,0))="","",INDEX('40-15 SCALE LABEL INFO'!J$2:J$65,MATCH($A1379,'40-15 SCALE LABEL INFO'!$A$2:$A$65,0))),"not found"),IF(G1378="not found","not found",IF(G1378="","","ditto"))))</f>
        <v/>
      </c>
      <c r="H1379" s="775" t="str">
        <f>IF($A1379="","",IF(NOT($A1379=$A1378),IFERROR(IF(INDEX('40-15 SCALE LABEL INFO'!K$2:K$65,MATCH($A1379,'40-15 SCALE LABEL INFO'!$A$2:$A$65,0))="","",INDEX('40-15 SCALE LABEL INFO'!K$2:K$65,MATCH($A1379,'40-15 SCALE LABEL INFO'!$A$2:$A$65,0))),"not found"),IF(H1378="not found","not found",IF(H1378="","","ditto"))))</f>
        <v/>
      </c>
    </row>
    <row r="1380" spans="1:8" x14ac:dyDescent="0.25">
      <c r="A1380" s="770"/>
      <c r="B1380" s="770"/>
      <c r="C1380" s="770"/>
      <c r="D1380" s="770"/>
      <c r="E1380" s="778"/>
      <c r="F1380" s="781" t="str">
        <f>IF($A1380="","",IF(NOT($A1380=$A1379),IFERROR(IF(INDEX('40-15 SCALE LABEL INFO'!I$2:I$65,MATCH($A1380,'40-15 SCALE LABEL INFO'!$A$2:$A$65,0))="","",INDEX('40-15 SCALE LABEL INFO'!I$2:I$65,MATCH($A1380,'40-15 SCALE LABEL INFO'!$A$2:$A$65,0))),"not found"),IF(F1379="not found","not found",IF(F1379="","","ditto"))))</f>
        <v/>
      </c>
      <c r="G1380" s="782" t="str">
        <f>IF($A1380="","",IF(NOT($A1380=$A1379),IFERROR(IF(INDEX('40-15 SCALE LABEL INFO'!J$2:J$65,MATCH($A1380,'40-15 SCALE LABEL INFO'!$A$2:$A$65,0))="","",INDEX('40-15 SCALE LABEL INFO'!J$2:J$65,MATCH($A1380,'40-15 SCALE LABEL INFO'!$A$2:$A$65,0))),"not found"),IF(G1379="not found","not found",IF(G1379="","","ditto"))))</f>
        <v/>
      </c>
      <c r="H1380" s="775" t="str">
        <f>IF($A1380="","",IF(NOT($A1380=$A1379),IFERROR(IF(INDEX('40-15 SCALE LABEL INFO'!K$2:K$65,MATCH($A1380,'40-15 SCALE LABEL INFO'!$A$2:$A$65,0))="","",INDEX('40-15 SCALE LABEL INFO'!K$2:K$65,MATCH($A1380,'40-15 SCALE LABEL INFO'!$A$2:$A$65,0))),"not found"),IF(H1379="not found","not found",IF(H1379="","","ditto"))))</f>
        <v/>
      </c>
    </row>
    <row r="1381" spans="1:8" x14ac:dyDescent="0.25">
      <c r="A1381" s="770"/>
      <c r="B1381" s="770"/>
      <c r="C1381" s="770"/>
      <c r="D1381" s="770"/>
      <c r="E1381" s="778"/>
      <c r="F1381" s="781" t="str">
        <f>IF($A1381="","",IF(NOT($A1381=$A1380),IFERROR(IF(INDEX('40-15 SCALE LABEL INFO'!I$2:I$65,MATCH($A1381,'40-15 SCALE LABEL INFO'!$A$2:$A$65,0))="","",INDEX('40-15 SCALE LABEL INFO'!I$2:I$65,MATCH($A1381,'40-15 SCALE LABEL INFO'!$A$2:$A$65,0))),"not found"),IF(F1380="not found","not found",IF(F1380="","","ditto"))))</f>
        <v/>
      </c>
      <c r="G1381" s="782" t="str">
        <f>IF($A1381="","",IF(NOT($A1381=$A1380),IFERROR(IF(INDEX('40-15 SCALE LABEL INFO'!J$2:J$65,MATCH($A1381,'40-15 SCALE LABEL INFO'!$A$2:$A$65,0))="","",INDEX('40-15 SCALE LABEL INFO'!J$2:J$65,MATCH($A1381,'40-15 SCALE LABEL INFO'!$A$2:$A$65,0))),"not found"),IF(G1380="not found","not found",IF(G1380="","","ditto"))))</f>
        <v/>
      </c>
      <c r="H1381" s="775" t="str">
        <f>IF($A1381="","",IF(NOT($A1381=$A1380),IFERROR(IF(INDEX('40-15 SCALE LABEL INFO'!K$2:K$65,MATCH($A1381,'40-15 SCALE LABEL INFO'!$A$2:$A$65,0))="","",INDEX('40-15 SCALE LABEL INFO'!K$2:K$65,MATCH($A1381,'40-15 SCALE LABEL INFO'!$A$2:$A$65,0))),"not found"),IF(H1380="not found","not found",IF(H1380="","","ditto"))))</f>
        <v/>
      </c>
    </row>
    <row r="1382" spans="1:8" x14ac:dyDescent="0.25">
      <c r="A1382" s="770"/>
      <c r="B1382" s="770"/>
      <c r="C1382" s="770"/>
      <c r="D1382" s="770"/>
      <c r="E1382" s="778"/>
      <c r="F1382" s="781" t="str">
        <f>IF($A1382="","",IF(NOT($A1382=$A1381),IFERROR(IF(INDEX('40-15 SCALE LABEL INFO'!I$2:I$65,MATCH($A1382,'40-15 SCALE LABEL INFO'!$A$2:$A$65,0))="","",INDEX('40-15 SCALE LABEL INFO'!I$2:I$65,MATCH($A1382,'40-15 SCALE LABEL INFO'!$A$2:$A$65,0))),"not found"),IF(F1381="not found","not found",IF(F1381="","","ditto"))))</f>
        <v/>
      </c>
      <c r="G1382" s="782" t="str">
        <f>IF($A1382="","",IF(NOT($A1382=$A1381),IFERROR(IF(INDEX('40-15 SCALE LABEL INFO'!J$2:J$65,MATCH($A1382,'40-15 SCALE LABEL INFO'!$A$2:$A$65,0))="","",INDEX('40-15 SCALE LABEL INFO'!J$2:J$65,MATCH($A1382,'40-15 SCALE LABEL INFO'!$A$2:$A$65,0))),"not found"),IF(G1381="not found","not found",IF(G1381="","","ditto"))))</f>
        <v/>
      </c>
      <c r="H1382" s="775" t="str">
        <f>IF($A1382="","",IF(NOT($A1382=$A1381),IFERROR(IF(INDEX('40-15 SCALE LABEL INFO'!K$2:K$65,MATCH($A1382,'40-15 SCALE LABEL INFO'!$A$2:$A$65,0))="","",INDEX('40-15 SCALE LABEL INFO'!K$2:K$65,MATCH($A1382,'40-15 SCALE LABEL INFO'!$A$2:$A$65,0))),"not found"),IF(H1381="not found","not found",IF(H1381="","","ditto"))))</f>
        <v/>
      </c>
    </row>
    <row r="1383" spans="1:8" x14ac:dyDescent="0.25">
      <c r="A1383" s="770"/>
      <c r="B1383" s="770"/>
      <c r="C1383" s="770"/>
      <c r="D1383" s="770"/>
      <c r="E1383" s="778"/>
      <c r="F1383" s="781" t="str">
        <f>IF($A1383="","",IF(NOT($A1383=$A1382),IFERROR(IF(INDEX('40-15 SCALE LABEL INFO'!I$2:I$65,MATCH($A1383,'40-15 SCALE LABEL INFO'!$A$2:$A$65,0))="","",INDEX('40-15 SCALE LABEL INFO'!I$2:I$65,MATCH($A1383,'40-15 SCALE LABEL INFO'!$A$2:$A$65,0))),"not found"),IF(F1382="not found","not found",IF(F1382="","","ditto"))))</f>
        <v/>
      </c>
      <c r="G1383" s="782" t="str">
        <f>IF($A1383="","",IF(NOT($A1383=$A1382),IFERROR(IF(INDEX('40-15 SCALE LABEL INFO'!J$2:J$65,MATCH($A1383,'40-15 SCALE LABEL INFO'!$A$2:$A$65,0))="","",INDEX('40-15 SCALE LABEL INFO'!J$2:J$65,MATCH($A1383,'40-15 SCALE LABEL INFO'!$A$2:$A$65,0))),"not found"),IF(G1382="not found","not found",IF(G1382="","","ditto"))))</f>
        <v/>
      </c>
      <c r="H1383" s="775" t="str">
        <f>IF($A1383="","",IF(NOT($A1383=$A1382),IFERROR(IF(INDEX('40-15 SCALE LABEL INFO'!K$2:K$65,MATCH($A1383,'40-15 SCALE LABEL INFO'!$A$2:$A$65,0))="","",INDEX('40-15 SCALE LABEL INFO'!K$2:K$65,MATCH($A1383,'40-15 SCALE LABEL INFO'!$A$2:$A$65,0))),"not found"),IF(H1382="not found","not found",IF(H1382="","","ditto"))))</f>
        <v/>
      </c>
    </row>
    <row r="1384" spans="1:8" x14ac:dyDescent="0.25">
      <c r="A1384" s="770"/>
      <c r="B1384" s="770"/>
      <c r="C1384" s="770"/>
      <c r="D1384" s="770"/>
      <c r="E1384" s="778"/>
      <c r="F1384" s="781" t="str">
        <f>IF($A1384="","",IF(NOT($A1384=$A1383),IFERROR(IF(INDEX('40-15 SCALE LABEL INFO'!I$2:I$65,MATCH($A1384,'40-15 SCALE LABEL INFO'!$A$2:$A$65,0))="","",INDEX('40-15 SCALE LABEL INFO'!I$2:I$65,MATCH($A1384,'40-15 SCALE LABEL INFO'!$A$2:$A$65,0))),"not found"),IF(F1383="not found","not found",IF(F1383="","","ditto"))))</f>
        <v/>
      </c>
      <c r="G1384" s="782" t="str">
        <f>IF($A1384="","",IF(NOT($A1384=$A1383),IFERROR(IF(INDEX('40-15 SCALE LABEL INFO'!J$2:J$65,MATCH($A1384,'40-15 SCALE LABEL INFO'!$A$2:$A$65,0))="","",INDEX('40-15 SCALE LABEL INFO'!J$2:J$65,MATCH($A1384,'40-15 SCALE LABEL INFO'!$A$2:$A$65,0))),"not found"),IF(G1383="not found","not found",IF(G1383="","","ditto"))))</f>
        <v/>
      </c>
      <c r="H1384" s="775" t="str">
        <f>IF($A1384="","",IF(NOT($A1384=$A1383),IFERROR(IF(INDEX('40-15 SCALE LABEL INFO'!K$2:K$65,MATCH($A1384,'40-15 SCALE LABEL INFO'!$A$2:$A$65,0))="","",INDEX('40-15 SCALE LABEL INFO'!K$2:K$65,MATCH($A1384,'40-15 SCALE LABEL INFO'!$A$2:$A$65,0))),"not found"),IF(H1383="not found","not found",IF(H1383="","","ditto"))))</f>
        <v/>
      </c>
    </row>
    <row r="1385" spans="1:8" x14ac:dyDescent="0.25">
      <c r="A1385" s="770"/>
      <c r="B1385" s="770"/>
      <c r="C1385" s="770"/>
      <c r="D1385" s="770"/>
      <c r="E1385" s="778"/>
      <c r="F1385" s="781" t="str">
        <f>IF($A1385="","",IF(NOT($A1385=$A1384),IFERROR(IF(INDEX('40-15 SCALE LABEL INFO'!I$2:I$65,MATCH($A1385,'40-15 SCALE LABEL INFO'!$A$2:$A$65,0))="","",INDEX('40-15 SCALE LABEL INFO'!I$2:I$65,MATCH($A1385,'40-15 SCALE LABEL INFO'!$A$2:$A$65,0))),"not found"),IF(F1384="not found","not found",IF(F1384="","","ditto"))))</f>
        <v/>
      </c>
      <c r="G1385" s="782" t="str">
        <f>IF($A1385="","",IF(NOT($A1385=$A1384),IFERROR(IF(INDEX('40-15 SCALE LABEL INFO'!J$2:J$65,MATCH($A1385,'40-15 SCALE LABEL INFO'!$A$2:$A$65,0))="","",INDEX('40-15 SCALE LABEL INFO'!J$2:J$65,MATCH($A1385,'40-15 SCALE LABEL INFO'!$A$2:$A$65,0))),"not found"),IF(G1384="not found","not found",IF(G1384="","","ditto"))))</f>
        <v/>
      </c>
      <c r="H1385" s="775" t="str">
        <f>IF($A1385="","",IF(NOT($A1385=$A1384),IFERROR(IF(INDEX('40-15 SCALE LABEL INFO'!K$2:K$65,MATCH($A1385,'40-15 SCALE LABEL INFO'!$A$2:$A$65,0))="","",INDEX('40-15 SCALE LABEL INFO'!K$2:K$65,MATCH($A1385,'40-15 SCALE LABEL INFO'!$A$2:$A$65,0))),"not found"),IF(H1384="not found","not found",IF(H1384="","","ditto"))))</f>
        <v/>
      </c>
    </row>
    <row r="1386" spans="1:8" x14ac:dyDescent="0.25">
      <c r="A1386" s="770"/>
      <c r="B1386" s="770"/>
      <c r="C1386" s="770"/>
      <c r="D1386" s="770"/>
      <c r="E1386" s="778"/>
      <c r="F1386" s="781" t="str">
        <f>IF($A1386="","",IF(NOT($A1386=$A1385),IFERROR(IF(INDEX('40-15 SCALE LABEL INFO'!I$2:I$65,MATCH($A1386,'40-15 SCALE LABEL INFO'!$A$2:$A$65,0))="","",INDEX('40-15 SCALE LABEL INFO'!I$2:I$65,MATCH($A1386,'40-15 SCALE LABEL INFO'!$A$2:$A$65,0))),"not found"),IF(F1385="not found","not found",IF(F1385="","","ditto"))))</f>
        <v/>
      </c>
      <c r="G1386" s="782" t="str">
        <f>IF($A1386="","",IF(NOT($A1386=$A1385),IFERROR(IF(INDEX('40-15 SCALE LABEL INFO'!J$2:J$65,MATCH($A1386,'40-15 SCALE LABEL INFO'!$A$2:$A$65,0))="","",INDEX('40-15 SCALE LABEL INFO'!J$2:J$65,MATCH($A1386,'40-15 SCALE LABEL INFO'!$A$2:$A$65,0))),"not found"),IF(G1385="not found","not found",IF(G1385="","","ditto"))))</f>
        <v/>
      </c>
      <c r="H1386" s="775" t="str">
        <f>IF($A1386="","",IF(NOT($A1386=$A1385),IFERROR(IF(INDEX('40-15 SCALE LABEL INFO'!K$2:K$65,MATCH($A1386,'40-15 SCALE LABEL INFO'!$A$2:$A$65,0))="","",INDEX('40-15 SCALE LABEL INFO'!K$2:K$65,MATCH($A1386,'40-15 SCALE LABEL INFO'!$A$2:$A$65,0))),"not found"),IF(H1385="not found","not found",IF(H1385="","","ditto"))))</f>
        <v/>
      </c>
    </row>
    <row r="1387" spans="1:8" x14ac:dyDescent="0.25">
      <c r="A1387" s="770"/>
      <c r="B1387" s="770"/>
      <c r="C1387" s="770"/>
      <c r="D1387" s="770"/>
      <c r="E1387" s="778"/>
      <c r="F1387" s="781" t="str">
        <f>IF($A1387="","",IF(NOT($A1387=$A1386),IFERROR(IF(INDEX('40-15 SCALE LABEL INFO'!I$2:I$65,MATCH($A1387,'40-15 SCALE LABEL INFO'!$A$2:$A$65,0))="","",INDEX('40-15 SCALE LABEL INFO'!I$2:I$65,MATCH($A1387,'40-15 SCALE LABEL INFO'!$A$2:$A$65,0))),"not found"),IF(F1386="not found","not found",IF(F1386="","","ditto"))))</f>
        <v/>
      </c>
      <c r="G1387" s="782" t="str">
        <f>IF($A1387="","",IF(NOT($A1387=$A1386),IFERROR(IF(INDEX('40-15 SCALE LABEL INFO'!J$2:J$65,MATCH($A1387,'40-15 SCALE LABEL INFO'!$A$2:$A$65,0))="","",INDEX('40-15 SCALE LABEL INFO'!J$2:J$65,MATCH($A1387,'40-15 SCALE LABEL INFO'!$A$2:$A$65,0))),"not found"),IF(G1386="not found","not found",IF(G1386="","","ditto"))))</f>
        <v/>
      </c>
      <c r="H1387" s="775" t="str">
        <f>IF($A1387="","",IF(NOT($A1387=$A1386),IFERROR(IF(INDEX('40-15 SCALE LABEL INFO'!K$2:K$65,MATCH($A1387,'40-15 SCALE LABEL INFO'!$A$2:$A$65,0))="","",INDEX('40-15 SCALE LABEL INFO'!K$2:K$65,MATCH($A1387,'40-15 SCALE LABEL INFO'!$A$2:$A$65,0))),"not found"),IF(H1386="not found","not found",IF(H1386="","","ditto"))))</f>
        <v/>
      </c>
    </row>
    <row r="1388" spans="1:8" x14ac:dyDescent="0.25">
      <c r="A1388" s="770"/>
      <c r="B1388" s="770"/>
      <c r="C1388" s="770"/>
      <c r="D1388" s="770"/>
      <c r="E1388" s="778"/>
      <c r="F1388" s="781" t="str">
        <f>IF($A1388="","",IF(NOT($A1388=$A1387),IFERROR(IF(INDEX('40-15 SCALE LABEL INFO'!I$2:I$65,MATCH($A1388,'40-15 SCALE LABEL INFO'!$A$2:$A$65,0))="","",INDEX('40-15 SCALE LABEL INFO'!I$2:I$65,MATCH($A1388,'40-15 SCALE LABEL INFO'!$A$2:$A$65,0))),"not found"),IF(F1387="not found","not found",IF(F1387="","","ditto"))))</f>
        <v/>
      </c>
      <c r="G1388" s="782" t="str">
        <f>IF($A1388="","",IF(NOT($A1388=$A1387),IFERROR(IF(INDEX('40-15 SCALE LABEL INFO'!J$2:J$65,MATCH($A1388,'40-15 SCALE LABEL INFO'!$A$2:$A$65,0))="","",INDEX('40-15 SCALE LABEL INFO'!J$2:J$65,MATCH($A1388,'40-15 SCALE LABEL INFO'!$A$2:$A$65,0))),"not found"),IF(G1387="not found","not found",IF(G1387="","","ditto"))))</f>
        <v/>
      </c>
      <c r="H1388" s="775" t="str">
        <f>IF($A1388="","",IF(NOT($A1388=$A1387),IFERROR(IF(INDEX('40-15 SCALE LABEL INFO'!K$2:K$65,MATCH($A1388,'40-15 SCALE LABEL INFO'!$A$2:$A$65,0))="","",INDEX('40-15 SCALE LABEL INFO'!K$2:K$65,MATCH($A1388,'40-15 SCALE LABEL INFO'!$A$2:$A$65,0))),"not found"),IF(H1387="not found","not found",IF(H1387="","","ditto"))))</f>
        <v/>
      </c>
    </row>
    <row r="1389" spans="1:8" x14ac:dyDescent="0.25">
      <c r="A1389" s="770"/>
      <c r="B1389" s="770"/>
      <c r="C1389" s="770"/>
      <c r="D1389" s="770"/>
      <c r="E1389" s="778"/>
      <c r="F1389" s="781" t="str">
        <f>IF($A1389="","",IF(NOT($A1389=$A1388),IFERROR(IF(INDEX('40-15 SCALE LABEL INFO'!I$2:I$65,MATCH($A1389,'40-15 SCALE LABEL INFO'!$A$2:$A$65,0))="","",INDEX('40-15 SCALE LABEL INFO'!I$2:I$65,MATCH($A1389,'40-15 SCALE LABEL INFO'!$A$2:$A$65,0))),"not found"),IF(F1388="not found","not found",IF(F1388="","","ditto"))))</f>
        <v/>
      </c>
      <c r="G1389" s="782" t="str">
        <f>IF($A1389="","",IF(NOT($A1389=$A1388),IFERROR(IF(INDEX('40-15 SCALE LABEL INFO'!J$2:J$65,MATCH($A1389,'40-15 SCALE LABEL INFO'!$A$2:$A$65,0))="","",INDEX('40-15 SCALE LABEL INFO'!J$2:J$65,MATCH($A1389,'40-15 SCALE LABEL INFO'!$A$2:$A$65,0))),"not found"),IF(G1388="not found","not found",IF(G1388="","","ditto"))))</f>
        <v/>
      </c>
      <c r="H1389" s="775" t="str">
        <f>IF($A1389="","",IF(NOT($A1389=$A1388),IFERROR(IF(INDEX('40-15 SCALE LABEL INFO'!K$2:K$65,MATCH($A1389,'40-15 SCALE LABEL INFO'!$A$2:$A$65,0))="","",INDEX('40-15 SCALE LABEL INFO'!K$2:K$65,MATCH($A1389,'40-15 SCALE LABEL INFO'!$A$2:$A$65,0))),"not found"),IF(H1388="not found","not found",IF(H1388="","","ditto"))))</f>
        <v/>
      </c>
    </row>
    <row r="1390" spans="1:8" x14ac:dyDescent="0.25">
      <c r="A1390" s="770"/>
      <c r="B1390" s="770"/>
      <c r="C1390" s="770"/>
      <c r="D1390" s="770"/>
      <c r="E1390" s="778"/>
      <c r="F1390" s="781" t="str">
        <f>IF($A1390="","",IF(NOT($A1390=$A1389),IFERROR(IF(INDEX('40-15 SCALE LABEL INFO'!I$2:I$65,MATCH($A1390,'40-15 SCALE LABEL INFO'!$A$2:$A$65,0))="","",INDEX('40-15 SCALE LABEL INFO'!I$2:I$65,MATCH($A1390,'40-15 SCALE LABEL INFO'!$A$2:$A$65,0))),"not found"),IF(F1389="not found","not found",IF(F1389="","","ditto"))))</f>
        <v/>
      </c>
      <c r="G1390" s="782" t="str">
        <f>IF($A1390="","",IF(NOT($A1390=$A1389),IFERROR(IF(INDEX('40-15 SCALE LABEL INFO'!J$2:J$65,MATCH($A1390,'40-15 SCALE LABEL INFO'!$A$2:$A$65,0))="","",INDEX('40-15 SCALE LABEL INFO'!J$2:J$65,MATCH($A1390,'40-15 SCALE LABEL INFO'!$A$2:$A$65,0))),"not found"),IF(G1389="not found","not found",IF(G1389="","","ditto"))))</f>
        <v/>
      </c>
      <c r="H1390" s="775" t="str">
        <f>IF($A1390="","",IF(NOT($A1390=$A1389),IFERROR(IF(INDEX('40-15 SCALE LABEL INFO'!K$2:K$65,MATCH($A1390,'40-15 SCALE LABEL INFO'!$A$2:$A$65,0))="","",INDEX('40-15 SCALE LABEL INFO'!K$2:K$65,MATCH($A1390,'40-15 SCALE LABEL INFO'!$A$2:$A$65,0))),"not found"),IF(H1389="not found","not found",IF(H1389="","","ditto"))))</f>
        <v/>
      </c>
    </row>
    <row r="1391" spans="1:8" x14ac:dyDescent="0.25">
      <c r="A1391" s="770"/>
      <c r="B1391" s="770"/>
      <c r="C1391" s="770"/>
      <c r="D1391" s="770"/>
      <c r="E1391" s="778"/>
      <c r="F1391" s="781" t="str">
        <f>IF($A1391="","",IF(NOT($A1391=$A1390),IFERROR(IF(INDEX('40-15 SCALE LABEL INFO'!I$2:I$65,MATCH($A1391,'40-15 SCALE LABEL INFO'!$A$2:$A$65,0))="","",INDEX('40-15 SCALE LABEL INFO'!I$2:I$65,MATCH($A1391,'40-15 SCALE LABEL INFO'!$A$2:$A$65,0))),"not found"),IF(F1390="not found","not found",IF(F1390="","","ditto"))))</f>
        <v/>
      </c>
      <c r="G1391" s="782" t="str">
        <f>IF($A1391="","",IF(NOT($A1391=$A1390),IFERROR(IF(INDEX('40-15 SCALE LABEL INFO'!J$2:J$65,MATCH($A1391,'40-15 SCALE LABEL INFO'!$A$2:$A$65,0))="","",INDEX('40-15 SCALE LABEL INFO'!J$2:J$65,MATCH($A1391,'40-15 SCALE LABEL INFO'!$A$2:$A$65,0))),"not found"),IF(G1390="not found","not found",IF(G1390="","","ditto"))))</f>
        <v/>
      </c>
      <c r="H1391" s="775" t="str">
        <f>IF($A1391="","",IF(NOT($A1391=$A1390),IFERROR(IF(INDEX('40-15 SCALE LABEL INFO'!K$2:K$65,MATCH($A1391,'40-15 SCALE LABEL INFO'!$A$2:$A$65,0))="","",INDEX('40-15 SCALE LABEL INFO'!K$2:K$65,MATCH($A1391,'40-15 SCALE LABEL INFO'!$A$2:$A$65,0))),"not found"),IF(H1390="not found","not found",IF(H1390="","","ditto"))))</f>
        <v/>
      </c>
    </row>
    <row r="1392" spans="1:8" x14ac:dyDescent="0.25">
      <c r="A1392" s="770"/>
      <c r="B1392" s="770"/>
      <c r="C1392" s="770"/>
      <c r="D1392" s="770"/>
      <c r="E1392" s="778"/>
      <c r="F1392" s="781" t="str">
        <f>IF($A1392="","",IF(NOT($A1392=$A1391),IFERROR(IF(INDEX('40-15 SCALE LABEL INFO'!I$2:I$65,MATCH($A1392,'40-15 SCALE LABEL INFO'!$A$2:$A$65,0))="","",INDEX('40-15 SCALE LABEL INFO'!I$2:I$65,MATCH($A1392,'40-15 SCALE LABEL INFO'!$A$2:$A$65,0))),"not found"),IF(F1391="not found","not found",IF(F1391="","","ditto"))))</f>
        <v/>
      </c>
      <c r="G1392" s="782" t="str">
        <f>IF($A1392="","",IF(NOT($A1392=$A1391),IFERROR(IF(INDEX('40-15 SCALE LABEL INFO'!J$2:J$65,MATCH($A1392,'40-15 SCALE LABEL INFO'!$A$2:$A$65,0))="","",INDEX('40-15 SCALE LABEL INFO'!J$2:J$65,MATCH($A1392,'40-15 SCALE LABEL INFO'!$A$2:$A$65,0))),"not found"),IF(G1391="not found","not found",IF(G1391="","","ditto"))))</f>
        <v/>
      </c>
      <c r="H1392" s="775" t="str">
        <f>IF($A1392="","",IF(NOT($A1392=$A1391),IFERROR(IF(INDEX('40-15 SCALE LABEL INFO'!K$2:K$65,MATCH($A1392,'40-15 SCALE LABEL INFO'!$A$2:$A$65,0))="","",INDEX('40-15 SCALE LABEL INFO'!K$2:K$65,MATCH($A1392,'40-15 SCALE LABEL INFO'!$A$2:$A$65,0))),"not found"),IF(H1391="not found","not found",IF(H1391="","","ditto"))))</f>
        <v/>
      </c>
    </row>
    <row r="1393" spans="1:8" x14ac:dyDescent="0.25">
      <c r="A1393" s="770"/>
      <c r="B1393" s="770"/>
      <c r="C1393" s="770"/>
      <c r="D1393" s="770"/>
      <c r="E1393" s="778"/>
      <c r="F1393" s="781" t="str">
        <f>IF($A1393="","",IF(NOT($A1393=$A1392),IFERROR(IF(INDEX('40-15 SCALE LABEL INFO'!I$2:I$65,MATCH($A1393,'40-15 SCALE LABEL INFO'!$A$2:$A$65,0))="","",INDEX('40-15 SCALE LABEL INFO'!I$2:I$65,MATCH($A1393,'40-15 SCALE LABEL INFO'!$A$2:$A$65,0))),"not found"),IF(F1392="not found","not found",IF(F1392="","","ditto"))))</f>
        <v/>
      </c>
      <c r="G1393" s="782" t="str">
        <f>IF($A1393="","",IF(NOT($A1393=$A1392),IFERROR(IF(INDEX('40-15 SCALE LABEL INFO'!J$2:J$65,MATCH($A1393,'40-15 SCALE LABEL INFO'!$A$2:$A$65,0))="","",INDEX('40-15 SCALE LABEL INFO'!J$2:J$65,MATCH($A1393,'40-15 SCALE LABEL INFO'!$A$2:$A$65,0))),"not found"),IF(G1392="not found","not found",IF(G1392="","","ditto"))))</f>
        <v/>
      </c>
      <c r="H1393" s="775" t="str">
        <f>IF($A1393="","",IF(NOT($A1393=$A1392),IFERROR(IF(INDEX('40-15 SCALE LABEL INFO'!K$2:K$65,MATCH($A1393,'40-15 SCALE LABEL INFO'!$A$2:$A$65,0))="","",INDEX('40-15 SCALE LABEL INFO'!K$2:K$65,MATCH($A1393,'40-15 SCALE LABEL INFO'!$A$2:$A$65,0))),"not found"),IF(H1392="not found","not found",IF(H1392="","","ditto"))))</f>
        <v/>
      </c>
    </row>
    <row r="1394" spans="1:8" x14ac:dyDescent="0.25">
      <c r="A1394" s="770"/>
      <c r="B1394" s="770"/>
      <c r="C1394" s="770"/>
      <c r="D1394" s="770"/>
      <c r="E1394" s="778"/>
      <c r="F1394" s="781" t="str">
        <f>IF($A1394="","",IF(NOT($A1394=$A1393),IFERROR(IF(INDEX('40-15 SCALE LABEL INFO'!I$2:I$65,MATCH($A1394,'40-15 SCALE LABEL INFO'!$A$2:$A$65,0))="","",INDEX('40-15 SCALE LABEL INFO'!I$2:I$65,MATCH($A1394,'40-15 SCALE LABEL INFO'!$A$2:$A$65,0))),"not found"),IF(F1393="not found","not found",IF(F1393="","","ditto"))))</f>
        <v/>
      </c>
      <c r="G1394" s="782" t="str">
        <f>IF($A1394="","",IF(NOT($A1394=$A1393),IFERROR(IF(INDEX('40-15 SCALE LABEL INFO'!J$2:J$65,MATCH($A1394,'40-15 SCALE LABEL INFO'!$A$2:$A$65,0))="","",INDEX('40-15 SCALE LABEL INFO'!J$2:J$65,MATCH($A1394,'40-15 SCALE LABEL INFO'!$A$2:$A$65,0))),"not found"),IF(G1393="not found","not found",IF(G1393="","","ditto"))))</f>
        <v/>
      </c>
      <c r="H1394" s="775" t="str">
        <f>IF($A1394="","",IF(NOT($A1394=$A1393),IFERROR(IF(INDEX('40-15 SCALE LABEL INFO'!K$2:K$65,MATCH($A1394,'40-15 SCALE LABEL INFO'!$A$2:$A$65,0))="","",INDEX('40-15 SCALE LABEL INFO'!K$2:K$65,MATCH($A1394,'40-15 SCALE LABEL INFO'!$A$2:$A$65,0))),"not found"),IF(H1393="not found","not found",IF(H1393="","","ditto"))))</f>
        <v/>
      </c>
    </row>
    <row r="1395" spans="1:8" x14ac:dyDescent="0.25">
      <c r="A1395" s="770"/>
      <c r="B1395" s="770"/>
      <c r="C1395" s="770"/>
      <c r="D1395" s="770"/>
      <c r="E1395" s="778"/>
      <c r="F1395" s="781" t="str">
        <f>IF($A1395="","",IF(NOT($A1395=$A1394),IFERROR(IF(INDEX('40-15 SCALE LABEL INFO'!I$2:I$65,MATCH($A1395,'40-15 SCALE LABEL INFO'!$A$2:$A$65,0))="","",INDEX('40-15 SCALE LABEL INFO'!I$2:I$65,MATCH($A1395,'40-15 SCALE LABEL INFO'!$A$2:$A$65,0))),"not found"),IF(F1394="not found","not found",IF(F1394="","","ditto"))))</f>
        <v/>
      </c>
      <c r="G1395" s="782" t="str">
        <f>IF($A1395="","",IF(NOT($A1395=$A1394),IFERROR(IF(INDEX('40-15 SCALE LABEL INFO'!J$2:J$65,MATCH($A1395,'40-15 SCALE LABEL INFO'!$A$2:$A$65,0))="","",INDEX('40-15 SCALE LABEL INFO'!J$2:J$65,MATCH($A1395,'40-15 SCALE LABEL INFO'!$A$2:$A$65,0))),"not found"),IF(G1394="not found","not found",IF(G1394="","","ditto"))))</f>
        <v/>
      </c>
      <c r="H1395" s="775" t="str">
        <f>IF($A1395="","",IF(NOT($A1395=$A1394),IFERROR(IF(INDEX('40-15 SCALE LABEL INFO'!K$2:K$65,MATCH($A1395,'40-15 SCALE LABEL INFO'!$A$2:$A$65,0))="","",INDEX('40-15 SCALE LABEL INFO'!K$2:K$65,MATCH($A1395,'40-15 SCALE LABEL INFO'!$A$2:$A$65,0))),"not found"),IF(H1394="not found","not found",IF(H1394="","","ditto"))))</f>
        <v/>
      </c>
    </row>
    <row r="1396" spans="1:8" x14ac:dyDescent="0.25">
      <c r="A1396" s="770"/>
      <c r="B1396" s="770"/>
      <c r="C1396" s="770"/>
      <c r="D1396" s="770"/>
      <c r="E1396" s="778"/>
      <c r="F1396" s="781" t="str">
        <f>IF($A1396="","",IF(NOT($A1396=$A1395),IFERROR(IF(INDEX('40-15 SCALE LABEL INFO'!I$2:I$65,MATCH($A1396,'40-15 SCALE LABEL INFO'!$A$2:$A$65,0))="","",INDEX('40-15 SCALE LABEL INFO'!I$2:I$65,MATCH($A1396,'40-15 SCALE LABEL INFO'!$A$2:$A$65,0))),"not found"),IF(F1395="not found","not found",IF(F1395="","","ditto"))))</f>
        <v/>
      </c>
      <c r="G1396" s="782" t="str">
        <f>IF($A1396="","",IF(NOT($A1396=$A1395),IFERROR(IF(INDEX('40-15 SCALE LABEL INFO'!J$2:J$65,MATCH($A1396,'40-15 SCALE LABEL INFO'!$A$2:$A$65,0))="","",INDEX('40-15 SCALE LABEL INFO'!J$2:J$65,MATCH($A1396,'40-15 SCALE LABEL INFO'!$A$2:$A$65,0))),"not found"),IF(G1395="not found","not found",IF(G1395="","","ditto"))))</f>
        <v/>
      </c>
      <c r="H1396" s="775" t="str">
        <f>IF($A1396="","",IF(NOT($A1396=$A1395),IFERROR(IF(INDEX('40-15 SCALE LABEL INFO'!K$2:K$65,MATCH($A1396,'40-15 SCALE LABEL INFO'!$A$2:$A$65,0))="","",INDEX('40-15 SCALE LABEL INFO'!K$2:K$65,MATCH($A1396,'40-15 SCALE LABEL INFO'!$A$2:$A$65,0))),"not found"),IF(H1395="not found","not found",IF(H1395="","","ditto"))))</f>
        <v/>
      </c>
    </row>
    <row r="1397" spans="1:8" x14ac:dyDescent="0.25">
      <c r="A1397" s="770"/>
      <c r="B1397" s="770"/>
      <c r="C1397" s="770"/>
      <c r="D1397" s="770"/>
      <c r="E1397" s="778"/>
      <c r="F1397" s="781" t="str">
        <f>IF($A1397="","",IF(NOT($A1397=$A1396),IFERROR(IF(INDEX('40-15 SCALE LABEL INFO'!I$2:I$65,MATCH($A1397,'40-15 SCALE LABEL INFO'!$A$2:$A$65,0))="","",INDEX('40-15 SCALE LABEL INFO'!I$2:I$65,MATCH($A1397,'40-15 SCALE LABEL INFO'!$A$2:$A$65,0))),"not found"),IF(F1396="not found","not found",IF(F1396="","","ditto"))))</f>
        <v/>
      </c>
      <c r="G1397" s="782" t="str">
        <f>IF($A1397="","",IF(NOT($A1397=$A1396),IFERROR(IF(INDEX('40-15 SCALE LABEL INFO'!J$2:J$65,MATCH($A1397,'40-15 SCALE LABEL INFO'!$A$2:$A$65,0))="","",INDEX('40-15 SCALE LABEL INFO'!J$2:J$65,MATCH($A1397,'40-15 SCALE LABEL INFO'!$A$2:$A$65,0))),"not found"),IF(G1396="not found","not found",IF(G1396="","","ditto"))))</f>
        <v/>
      </c>
      <c r="H1397" s="775" t="str">
        <f>IF($A1397="","",IF(NOT($A1397=$A1396),IFERROR(IF(INDEX('40-15 SCALE LABEL INFO'!K$2:K$65,MATCH($A1397,'40-15 SCALE LABEL INFO'!$A$2:$A$65,0))="","",INDEX('40-15 SCALE LABEL INFO'!K$2:K$65,MATCH($A1397,'40-15 SCALE LABEL INFO'!$A$2:$A$65,0))),"not found"),IF(H1396="not found","not found",IF(H1396="","","ditto"))))</f>
        <v/>
      </c>
    </row>
    <row r="1398" spans="1:8" x14ac:dyDescent="0.25">
      <c r="A1398" s="770"/>
      <c r="B1398" s="770"/>
      <c r="C1398" s="770"/>
      <c r="D1398" s="770"/>
      <c r="E1398" s="778"/>
      <c r="F1398" s="781" t="str">
        <f>IF($A1398="","",IF(NOT($A1398=$A1397),IFERROR(IF(INDEX('40-15 SCALE LABEL INFO'!I$2:I$65,MATCH($A1398,'40-15 SCALE LABEL INFO'!$A$2:$A$65,0))="","",INDEX('40-15 SCALE LABEL INFO'!I$2:I$65,MATCH($A1398,'40-15 SCALE LABEL INFO'!$A$2:$A$65,0))),"not found"),IF(F1397="not found","not found",IF(F1397="","","ditto"))))</f>
        <v/>
      </c>
      <c r="G1398" s="782" t="str">
        <f>IF($A1398="","",IF(NOT($A1398=$A1397),IFERROR(IF(INDEX('40-15 SCALE LABEL INFO'!J$2:J$65,MATCH($A1398,'40-15 SCALE LABEL INFO'!$A$2:$A$65,0))="","",INDEX('40-15 SCALE LABEL INFO'!J$2:J$65,MATCH($A1398,'40-15 SCALE LABEL INFO'!$A$2:$A$65,0))),"not found"),IF(G1397="not found","not found",IF(G1397="","","ditto"))))</f>
        <v/>
      </c>
      <c r="H1398" s="775" t="str">
        <f>IF($A1398="","",IF(NOT($A1398=$A1397),IFERROR(IF(INDEX('40-15 SCALE LABEL INFO'!K$2:K$65,MATCH($A1398,'40-15 SCALE LABEL INFO'!$A$2:$A$65,0))="","",INDEX('40-15 SCALE LABEL INFO'!K$2:K$65,MATCH($A1398,'40-15 SCALE LABEL INFO'!$A$2:$A$65,0))),"not found"),IF(H1397="not found","not found",IF(H1397="","","ditto"))))</f>
        <v/>
      </c>
    </row>
    <row r="1399" spans="1:8" x14ac:dyDescent="0.25">
      <c r="A1399" s="770"/>
      <c r="B1399" s="770"/>
      <c r="C1399" s="770"/>
      <c r="D1399" s="770"/>
      <c r="E1399" s="778"/>
      <c r="F1399" s="781" t="str">
        <f>IF($A1399="","",IF(NOT($A1399=$A1398),IFERROR(IF(INDEX('40-15 SCALE LABEL INFO'!I$2:I$65,MATCH($A1399,'40-15 SCALE LABEL INFO'!$A$2:$A$65,0))="","",INDEX('40-15 SCALE LABEL INFO'!I$2:I$65,MATCH($A1399,'40-15 SCALE LABEL INFO'!$A$2:$A$65,0))),"not found"),IF(F1398="not found","not found",IF(F1398="","","ditto"))))</f>
        <v/>
      </c>
      <c r="G1399" s="782" t="str">
        <f>IF($A1399="","",IF(NOT($A1399=$A1398),IFERROR(IF(INDEX('40-15 SCALE LABEL INFO'!J$2:J$65,MATCH($A1399,'40-15 SCALE LABEL INFO'!$A$2:$A$65,0))="","",INDEX('40-15 SCALE LABEL INFO'!J$2:J$65,MATCH($A1399,'40-15 SCALE LABEL INFO'!$A$2:$A$65,0))),"not found"),IF(G1398="not found","not found",IF(G1398="","","ditto"))))</f>
        <v/>
      </c>
      <c r="H1399" s="775" t="str">
        <f>IF($A1399="","",IF(NOT($A1399=$A1398),IFERROR(IF(INDEX('40-15 SCALE LABEL INFO'!K$2:K$65,MATCH($A1399,'40-15 SCALE LABEL INFO'!$A$2:$A$65,0))="","",INDEX('40-15 SCALE LABEL INFO'!K$2:K$65,MATCH($A1399,'40-15 SCALE LABEL INFO'!$A$2:$A$65,0))),"not found"),IF(H1398="not found","not found",IF(H1398="","","ditto"))))</f>
        <v/>
      </c>
    </row>
    <row r="1400" spans="1:8" x14ac:dyDescent="0.25">
      <c r="A1400" s="770"/>
      <c r="B1400" s="770"/>
      <c r="C1400" s="770"/>
      <c r="D1400" s="770"/>
      <c r="E1400" s="778"/>
      <c r="F1400" s="781" t="str">
        <f>IF($A1400="","",IF(NOT($A1400=$A1399),IFERROR(IF(INDEX('40-15 SCALE LABEL INFO'!I$2:I$65,MATCH($A1400,'40-15 SCALE LABEL INFO'!$A$2:$A$65,0))="","",INDEX('40-15 SCALE LABEL INFO'!I$2:I$65,MATCH($A1400,'40-15 SCALE LABEL INFO'!$A$2:$A$65,0))),"not found"),IF(F1399="not found","not found",IF(F1399="","","ditto"))))</f>
        <v/>
      </c>
      <c r="G1400" s="782" t="str">
        <f>IF($A1400="","",IF(NOT($A1400=$A1399),IFERROR(IF(INDEX('40-15 SCALE LABEL INFO'!J$2:J$65,MATCH($A1400,'40-15 SCALE LABEL INFO'!$A$2:$A$65,0))="","",INDEX('40-15 SCALE LABEL INFO'!J$2:J$65,MATCH($A1400,'40-15 SCALE LABEL INFO'!$A$2:$A$65,0))),"not found"),IF(G1399="not found","not found",IF(G1399="","","ditto"))))</f>
        <v/>
      </c>
      <c r="H1400" s="775" t="str">
        <f>IF($A1400="","",IF(NOT($A1400=$A1399),IFERROR(IF(INDEX('40-15 SCALE LABEL INFO'!K$2:K$65,MATCH($A1400,'40-15 SCALE LABEL INFO'!$A$2:$A$65,0))="","",INDEX('40-15 SCALE LABEL INFO'!K$2:K$65,MATCH($A1400,'40-15 SCALE LABEL INFO'!$A$2:$A$65,0))),"not found"),IF(H1399="not found","not found",IF(H1399="","","ditto"))))</f>
        <v/>
      </c>
    </row>
    <row r="1401" spans="1:8" x14ac:dyDescent="0.25">
      <c r="A1401" s="770"/>
      <c r="B1401" s="770"/>
      <c r="C1401" s="770"/>
      <c r="D1401" s="770"/>
      <c r="E1401" s="778"/>
      <c r="F1401" s="781" t="str">
        <f>IF($A1401="","",IF(NOT($A1401=$A1400),IFERROR(IF(INDEX('40-15 SCALE LABEL INFO'!I$2:I$65,MATCH($A1401,'40-15 SCALE LABEL INFO'!$A$2:$A$65,0))="","",INDEX('40-15 SCALE LABEL INFO'!I$2:I$65,MATCH($A1401,'40-15 SCALE LABEL INFO'!$A$2:$A$65,0))),"not found"),IF(F1400="not found","not found",IF(F1400="","","ditto"))))</f>
        <v/>
      </c>
      <c r="G1401" s="782" t="str">
        <f>IF($A1401="","",IF(NOT($A1401=$A1400),IFERROR(IF(INDEX('40-15 SCALE LABEL INFO'!J$2:J$65,MATCH($A1401,'40-15 SCALE LABEL INFO'!$A$2:$A$65,0))="","",INDEX('40-15 SCALE LABEL INFO'!J$2:J$65,MATCH($A1401,'40-15 SCALE LABEL INFO'!$A$2:$A$65,0))),"not found"),IF(G1400="not found","not found",IF(G1400="","","ditto"))))</f>
        <v/>
      </c>
      <c r="H1401" s="775" t="str">
        <f>IF($A1401="","",IF(NOT($A1401=$A1400),IFERROR(IF(INDEX('40-15 SCALE LABEL INFO'!K$2:K$65,MATCH($A1401,'40-15 SCALE LABEL INFO'!$A$2:$A$65,0))="","",INDEX('40-15 SCALE LABEL INFO'!K$2:K$65,MATCH($A1401,'40-15 SCALE LABEL INFO'!$A$2:$A$65,0))),"not found"),IF(H1400="not found","not found",IF(H1400="","","ditto"))))</f>
        <v/>
      </c>
    </row>
    <row r="1402" spans="1:8" x14ac:dyDescent="0.25">
      <c r="A1402" s="770"/>
      <c r="B1402" s="770"/>
      <c r="C1402" s="770"/>
      <c r="D1402" s="770"/>
      <c r="E1402" s="778"/>
      <c r="F1402" s="781" t="str">
        <f>IF($A1402="","",IF(NOT($A1402=$A1401),IFERROR(IF(INDEX('40-15 SCALE LABEL INFO'!I$2:I$65,MATCH($A1402,'40-15 SCALE LABEL INFO'!$A$2:$A$65,0))="","",INDEX('40-15 SCALE LABEL INFO'!I$2:I$65,MATCH($A1402,'40-15 SCALE LABEL INFO'!$A$2:$A$65,0))),"not found"),IF(F1401="not found","not found",IF(F1401="","","ditto"))))</f>
        <v/>
      </c>
      <c r="G1402" s="782" t="str">
        <f>IF($A1402="","",IF(NOT($A1402=$A1401),IFERROR(IF(INDEX('40-15 SCALE LABEL INFO'!J$2:J$65,MATCH($A1402,'40-15 SCALE LABEL INFO'!$A$2:$A$65,0))="","",INDEX('40-15 SCALE LABEL INFO'!J$2:J$65,MATCH($A1402,'40-15 SCALE LABEL INFO'!$A$2:$A$65,0))),"not found"),IF(G1401="not found","not found",IF(G1401="","","ditto"))))</f>
        <v/>
      </c>
      <c r="H1402" s="775" t="str">
        <f>IF($A1402="","",IF(NOT($A1402=$A1401),IFERROR(IF(INDEX('40-15 SCALE LABEL INFO'!K$2:K$65,MATCH($A1402,'40-15 SCALE LABEL INFO'!$A$2:$A$65,0))="","",INDEX('40-15 SCALE LABEL INFO'!K$2:K$65,MATCH($A1402,'40-15 SCALE LABEL INFO'!$A$2:$A$65,0))),"not found"),IF(H1401="not found","not found",IF(H1401="","","ditto"))))</f>
        <v/>
      </c>
    </row>
    <row r="1403" spans="1:8" x14ac:dyDescent="0.25">
      <c r="A1403" s="770"/>
      <c r="B1403" s="770"/>
      <c r="C1403" s="770"/>
      <c r="D1403" s="770"/>
      <c r="E1403" s="778"/>
      <c r="F1403" s="781" t="str">
        <f>IF($A1403="","",IF(NOT($A1403=$A1402),IFERROR(IF(INDEX('40-15 SCALE LABEL INFO'!I$2:I$65,MATCH($A1403,'40-15 SCALE LABEL INFO'!$A$2:$A$65,0))="","",INDEX('40-15 SCALE LABEL INFO'!I$2:I$65,MATCH($A1403,'40-15 SCALE LABEL INFO'!$A$2:$A$65,0))),"not found"),IF(F1402="not found","not found",IF(F1402="","","ditto"))))</f>
        <v/>
      </c>
      <c r="G1403" s="782" t="str">
        <f>IF($A1403="","",IF(NOT($A1403=$A1402),IFERROR(IF(INDEX('40-15 SCALE LABEL INFO'!J$2:J$65,MATCH($A1403,'40-15 SCALE LABEL INFO'!$A$2:$A$65,0))="","",INDEX('40-15 SCALE LABEL INFO'!J$2:J$65,MATCH($A1403,'40-15 SCALE LABEL INFO'!$A$2:$A$65,0))),"not found"),IF(G1402="not found","not found",IF(G1402="","","ditto"))))</f>
        <v/>
      </c>
      <c r="H1403" s="775" t="str">
        <f>IF($A1403="","",IF(NOT($A1403=$A1402),IFERROR(IF(INDEX('40-15 SCALE LABEL INFO'!K$2:K$65,MATCH($A1403,'40-15 SCALE LABEL INFO'!$A$2:$A$65,0))="","",INDEX('40-15 SCALE LABEL INFO'!K$2:K$65,MATCH($A1403,'40-15 SCALE LABEL INFO'!$A$2:$A$65,0))),"not found"),IF(H1402="not found","not found",IF(H1402="","","ditto"))))</f>
        <v/>
      </c>
    </row>
    <row r="1404" spans="1:8" x14ac:dyDescent="0.25">
      <c r="A1404" s="770"/>
      <c r="B1404" s="770"/>
      <c r="C1404" s="770"/>
      <c r="D1404" s="770"/>
      <c r="E1404" s="778"/>
      <c r="F1404" s="781" t="str">
        <f>IF($A1404="","",IF(NOT($A1404=$A1403),IFERROR(IF(INDEX('40-15 SCALE LABEL INFO'!I$2:I$65,MATCH($A1404,'40-15 SCALE LABEL INFO'!$A$2:$A$65,0))="","",INDEX('40-15 SCALE LABEL INFO'!I$2:I$65,MATCH($A1404,'40-15 SCALE LABEL INFO'!$A$2:$A$65,0))),"not found"),IF(F1403="not found","not found",IF(F1403="","","ditto"))))</f>
        <v/>
      </c>
      <c r="G1404" s="782" t="str">
        <f>IF($A1404="","",IF(NOT($A1404=$A1403),IFERROR(IF(INDEX('40-15 SCALE LABEL INFO'!J$2:J$65,MATCH($A1404,'40-15 SCALE LABEL INFO'!$A$2:$A$65,0))="","",INDEX('40-15 SCALE LABEL INFO'!J$2:J$65,MATCH($A1404,'40-15 SCALE LABEL INFO'!$A$2:$A$65,0))),"not found"),IF(G1403="not found","not found",IF(G1403="","","ditto"))))</f>
        <v/>
      </c>
      <c r="H1404" s="775" t="str">
        <f>IF($A1404="","",IF(NOT($A1404=$A1403),IFERROR(IF(INDEX('40-15 SCALE LABEL INFO'!K$2:K$65,MATCH($A1404,'40-15 SCALE LABEL INFO'!$A$2:$A$65,0))="","",INDEX('40-15 SCALE LABEL INFO'!K$2:K$65,MATCH($A1404,'40-15 SCALE LABEL INFO'!$A$2:$A$65,0))),"not found"),IF(H1403="not found","not found",IF(H1403="","","ditto"))))</f>
        <v/>
      </c>
    </row>
    <row r="1405" spans="1:8" x14ac:dyDescent="0.25">
      <c r="A1405" s="770"/>
      <c r="B1405" s="770"/>
      <c r="C1405" s="770"/>
      <c r="D1405" s="770"/>
      <c r="E1405" s="778"/>
      <c r="F1405" s="781" t="str">
        <f>IF($A1405="","",IF(NOT($A1405=$A1404),IFERROR(IF(INDEX('40-15 SCALE LABEL INFO'!I$2:I$65,MATCH($A1405,'40-15 SCALE LABEL INFO'!$A$2:$A$65,0))="","",INDEX('40-15 SCALE LABEL INFO'!I$2:I$65,MATCH($A1405,'40-15 SCALE LABEL INFO'!$A$2:$A$65,0))),"not found"),IF(F1404="not found","not found",IF(F1404="","","ditto"))))</f>
        <v/>
      </c>
      <c r="G1405" s="782" t="str">
        <f>IF($A1405="","",IF(NOT($A1405=$A1404),IFERROR(IF(INDEX('40-15 SCALE LABEL INFO'!J$2:J$65,MATCH($A1405,'40-15 SCALE LABEL INFO'!$A$2:$A$65,0))="","",INDEX('40-15 SCALE LABEL INFO'!J$2:J$65,MATCH($A1405,'40-15 SCALE LABEL INFO'!$A$2:$A$65,0))),"not found"),IF(G1404="not found","not found",IF(G1404="","","ditto"))))</f>
        <v/>
      </c>
      <c r="H1405" s="775" t="str">
        <f>IF($A1405="","",IF(NOT($A1405=$A1404),IFERROR(IF(INDEX('40-15 SCALE LABEL INFO'!K$2:K$65,MATCH($A1405,'40-15 SCALE LABEL INFO'!$A$2:$A$65,0))="","",INDEX('40-15 SCALE LABEL INFO'!K$2:K$65,MATCH($A1405,'40-15 SCALE LABEL INFO'!$A$2:$A$65,0))),"not found"),IF(H1404="not found","not found",IF(H1404="","","ditto"))))</f>
        <v/>
      </c>
    </row>
    <row r="1406" spans="1:8" x14ac:dyDescent="0.25">
      <c r="A1406" s="770"/>
      <c r="B1406" s="770"/>
      <c r="C1406" s="770"/>
      <c r="D1406" s="770"/>
      <c r="E1406" s="778"/>
      <c r="F1406" s="781" t="str">
        <f>IF($A1406="","",IF(NOT($A1406=$A1405),IFERROR(IF(INDEX('40-15 SCALE LABEL INFO'!I$2:I$65,MATCH($A1406,'40-15 SCALE LABEL INFO'!$A$2:$A$65,0))="","",INDEX('40-15 SCALE LABEL INFO'!I$2:I$65,MATCH($A1406,'40-15 SCALE LABEL INFO'!$A$2:$A$65,0))),"not found"),IF(F1405="not found","not found",IF(F1405="","","ditto"))))</f>
        <v/>
      </c>
      <c r="G1406" s="782" t="str">
        <f>IF($A1406="","",IF(NOT($A1406=$A1405),IFERROR(IF(INDEX('40-15 SCALE LABEL INFO'!J$2:J$65,MATCH($A1406,'40-15 SCALE LABEL INFO'!$A$2:$A$65,0))="","",INDEX('40-15 SCALE LABEL INFO'!J$2:J$65,MATCH($A1406,'40-15 SCALE LABEL INFO'!$A$2:$A$65,0))),"not found"),IF(G1405="not found","not found",IF(G1405="","","ditto"))))</f>
        <v/>
      </c>
      <c r="H1406" s="775" t="str">
        <f>IF($A1406="","",IF(NOT($A1406=$A1405),IFERROR(IF(INDEX('40-15 SCALE LABEL INFO'!K$2:K$65,MATCH($A1406,'40-15 SCALE LABEL INFO'!$A$2:$A$65,0))="","",INDEX('40-15 SCALE LABEL INFO'!K$2:K$65,MATCH($A1406,'40-15 SCALE LABEL INFO'!$A$2:$A$65,0))),"not found"),IF(H1405="not found","not found",IF(H1405="","","ditto"))))</f>
        <v/>
      </c>
    </row>
    <row r="1407" spans="1:8" x14ac:dyDescent="0.25">
      <c r="A1407" s="770"/>
      <c r="B1407" s="770"/>
      <c r="C1407" s="770"/>
      <c r="D1407" s="770"/>
      <c r="E1407" s="778"/>
      <c r="F1407" s="781" t="str">
        <f>IF($A1407="","",IF(NOT($A1407=$A1406),IFERROR(IF(INDEX('40-15 SCALE LABEL INFO'!I$2:I$65,MATCH($A1407,'40-15 SCALE LABEL INFO'!$A$2:$A$65,0))="","",INDEX('40-15 SCALE LABEL INFO'!I$2:I$65,MATCH($A1407,'40-15 SCALE LABEL INFO'!$A$2:$A$65,0))),"not found"),IF(F1406="not found","not found",IF(F1406="","","ditto"))))</f>
        <v/>
      </c>
      <c r="G1407" s="782" t="str">
        <f>IF($A1407="","",IF(NOT($A1407=$A1406),IFERROR(IF(INDEX('40-15 SCALE LABEL INFO'!J$2:J$65,MATCH($A1407,'40-15 SCALE LABEL INFO'!$A$2:$A$65,0))="","",INDEX('40-15 SCALE LABEL INFO'!J$2:J$65,MATCH($A1407,'40-15 SCALE LABEL INFO'!$A$2:$A$65,0))),"not found"),IF(G1406="not found","not found",IF(G1406="","","ditto"))))</f>
        <v/>
      </c>
      <c r="H1407" s="775" t="str">
        <f>IF($A1407="","",IF(NOT($A1407=$A1406),IFERROR(IF(INDEX('40-15 SCALE LABEL INFO'!K$2:K$65,MATCH($A1407,'40-15 SCALE LABEL INFO'!$A$2:$A$65,0))="","",INDEX('40-15 SCALE LABEL INFO'!K$2:K$65,MATCH($A1407,'40-15 SCALE LABEL INFO'!$A$2:$A$65,0))),"not found"),IF(H1406="not found","not found",IF(H1406="","","ditto"))))</f>
        <v/>
      </c>
    </row>
    <row r="1408" spans="1:8" x14ac:dyDescent="0.25">
      <c r="A1408" s="770"/>
      <c r="B1408" s="770"/>
      <c r="C1408" s="770"/>
      <c r="D1408" s="770"/>
      <c r="E1408" s="778"/>
      <c r="F1408" s="781" t="str">
        <f>IF($A1408="","",IF(NOT($A1408=$A1407),IFERROR(IF(INDEX('40-15 SCALE LABEL INFO'!I$2:I$65,MATCH($A1408,'40-15 SCALE LABEL INFO'!$A$2:$A$65,0))="","",INDEX('40-15 SCALE LABEL INFO'!I$2:I$65,MATCH($A1408,'40-15 SCALE LABEL INFO'!$A$2:$A$65,0))),"not found"),IF(F1407="not found","not found",IF(F1407="","","ditto"))))</f>
        <v/>
      </c>
      <c r="G1408" s="782" t="str">
        <f>IF($A1408="","",IF(NOT($A1408=$A1407),IFERROR(IF(INDEX('40-15 SCALE LABEL INFO'!J$2:J$65,MATCH($A1408,'40-15 SCALE LABEL INFO'!$A$2:$A$65,0))="","",INDEX('40-15 SCALE LABEL INFO'!J$2:J$65,MATCH($A1408,'40-15 SCALE LABEL INFO'!$A$2:$A$65,0))),"not found"),IF(G1407="not found","not found",IF(G1407="","","ditto"))))</f>
        <v/>
      </c>
      <c r="H1408" s="775" t="str">
        <f>IF($A1408="","",IF(NOT($A1408=$A1407),IFERROR(IF(INDEX('40-15 SCALE LABEL INFO'!K$2:K$65,MATCH($A1408,'40-15 SCALE LABEL INFO'!$A$2:$A$65,0))="","",INDEX('40-15 SCALE LABEL INFO'!K$2:K$65,MATCH($A1408,'40-15 SCALE LABEL INFO'!$A$2:$A$65,0))),"not found"),IF(H1407="not found","not found",IF(H1407="","","ditto"))))</f>
        <v/>
      </c>
    </row>
    <row r="1409" spans="1:8" x14ac:dyDescent="0.25">
      <c r="A1409" s="770"/>
      <c r="B1409" s="770"/>
      <c r="C1409" s="770"/>
      <c r="D1409" s="770"/>
      <c r="E1409" s="778"/>
      <c r="F1409" s="781" t="str">
        <f>IF($A1409="","",IF(NOT($A1409=$A1408),IFERROR(IF(INDEX('40-15 SCALE LABEL INFO'!I$2:I$65,MATCH($A1409,'40-15 SCALE LABEL INFO'!$A$2:$A$65,0))="","",INDEX('40-15 SCALE LABEL INFO'!I$2:I$65,MATCH($A1409,'40-15 SCALE LABEL INFO'!$A$2:$A$65,0))),"not found"),IF(F1408="not found","not found",IF(F1408="","","ditto"))))</f>
        <v/>
      </c>
      <c r="G1409" s="782" t="str">
        <f>IF($A1409="","",IF(NOT($A1409=$A1408),IFERROR(IF(INDEX('40-15 SCALE LABEL INFO'!J$2:J$65,MATCH($A1409,'40-15 SCALE LABEL INFO'!$A$2:$A$65,0))="","",INDEX('40-15 SCALE LABEL INFO'!J$2:J$65,MATCH($A1409,'40-15 SCALE LABEL INFO'!$A$2:$A$65,0))),"not found"),IF(G1408="not found","not found",IF(G1408="","","ditto"))))</f>
        <v/>
      </c>
      <c r="H1409" s="775" t="str">
        <f>IF($A1409="","",IF(NOT($A1409=$A1408),IFERROR(IF(INDEX('40-15 SCALE LABEL INFO'!K$2:K$65,MATCH($A1409,'40-15 SCALE LABEL INFO'!$A$2:$A$65,0))="","",INDEX('40-15 SCALE LABEL INFO'!K$2:K$65,MATCH($A1409,'40-15 SCALE LABEL INFO'!$A$2:$A$65,0))),"not found"),IF(H1408="not found","not found",IF(H1408="","","ditto"))))</f>
        <v/>
      </c>
    </row>
    <row r="1410" spans="1:8" x14ac:dyDescent="0.25">
      <c r="A1410" s="770"/>
      <c r="B1410" s="770"/>
      <c r="C1410" s="770"/>
      <c r="D1410" s="770"/>
      <c r="E1410" s="778"/>
      <c r="F1410" s="781" t="str">
        <f>IF($A1410="","",IF(NOT($A1410=$A1409),IFERROR(IF(INDEX('40-15 SCALE LABEL INFO'!I$2:I$65,MATCH($A1410,'40-15 SCALE LABEL INFO'!$A$2:$A$65,0))="","",INDEX('40-15 SCALE LABEL INFO'!I$2:I$65,MATCH($A1410,'40-15 SCALE LABEL INFO'!$A$2:$A$65,0))),"not found"),IF(F1409="not found","not found",IF(F1409="","","ditto"))))</f>
        <v/>
      </c>
      <c r="G1410" s="782" t="str">
        <f>IF($A1410="","",IF(NOT($A1410=$A1409),IFERROR(IF(INDEX('40-15 SCALE LABEL INFO'!J$2:J$65,MATCH($A1410,'40-15 SCALE LABEL INFO'!$A$2:$A$65,0))="","",INDEX('40-15 SCALE LABEL INFO'!J$2:J$65,MATCH($A1410,'40-15 SCALE LABEL INFO'!$A$2:$A$65,0))),"not found"),IF(G1409="not found","not found",IF(G1409="","","ditto"))))</f>
        <v/>
      </c>
      <c r="H1410" s="775" t="str">
        <f>IF($A1410="","",IF(NOT($A1410=$A1409),IFERROR(IF(INDEX('40-15 SCALE LABEL INFO'!K$2:K$65,MATCH($A1410,'40-15 SCALE LABEL INFO'!$A$2:$A$65,0))="","",INDEX('40-15 SCALE LABEL INFO'!K$2:K$65,MATCH($A1410,'40-15 SCALE LABEL INFO'!$A$2:$A$65,0))),"not found"),IF(H1409="not found","not found",IF(H1409="","","ditto"))))</f>
        <v/>
      </c>
    </row>
    <row r="1411" spans="1:8" x14ac:dyDescent="0.25">
      <c r="A1411" s="770"/>
      <c r="B1411" s="770"/>
      <c r="C1411" s="770"/>
      <c r="D1411" s="770"/>
      <c r="E1411" s="778"/>
      <c r="F1411" s="781" t="str">
        <f>IF($A1411="","",IF(NOT($A1411=$A1410),IFERROR(IF(INDEX('40-15 SCALE LABEL INFO'!I$2:I$65,MATCH($A1411,'40-15 SCALE LABEL INFO'!$A$2:$A$65,0))="","",INDEX('40-15 SCALE LABEL INFO'!I$2:I$65,MATCH($A1411,'40-15 SCALE LABEL INFO'!$A$2:$A$65,0))),"not found"),IF(F1410="not found","not found",IF(F1410="","","ditto"))))</f>
        <v/>
      </c>
      <c r="G1411" s="782" t="str">
        <f>IF($A1411="","",IF(NOT($A1411=$A1410),IFERROR(IF(INDEX('40-15 SCALE LABEL INFO'!J$2:J$65,MATCH($A1411,'40-15 SCALE LABEL INFO'!$A$2:$A$65,0))="","",INDEX('40-15 SCALE LABEL INFO'!J$2:J$65,MATCH($A1411,'40-15 SCALE LABEL INFO'!$A$2:$A$65,0))),"not found"),IF(G1410="not found","not found",IF(G1410="","","ditto"))))</f>
        <v/>
      </c>
      <c r="H1411" s="775" t="str">
        <f>IF($A1411="","",IF(NOT($A1411=$A1410),IFERROR(IF(INDEX('40-15 SCALE LABEL INFO'!K$2:K$65,MATCH($A1411,'40-15 SCALE LABEL INFO'!$A$2:$A$65,0))="","",INDEX('40-15 SCALE LABEL INFO'!K$2:K$65,MATCH($A1411,'40-15 SCALE LABEL INFO'!$A$2:$A$65,0))),"not found"),IF(H1410="not found","not found",IF(H1410="","","ditto"))))</f>
        <v/>
      </c>
    </row>
    <row r="1412" spans="1:8" x14ac:dyDescent="0.25">
      <c r="A1412" s="770"/>
      <c r="B1412" s="770"/>
      <c r="C1412" s="770"/>
      <c r="D1412" s="770"/>
      <c r="E1412" s="778"/>
      <c r="F1412" s="781" t="str">
        <f>IF($A1412="","",IF(NOT($A1412=$A1411),IFERROR(IF(INDEX('40-15 SCALE LABEL INFO'!I$2:I$65,MATCH($A1412,'40-15 SCALE LABEL INFO'!$A$2:$A$65,0))="","",INDEX('40-15 SCALE LABEL INFO'!I$2:I$65,MATCH($A1412,'40-15 SCALE LABEL INFO'!$A$2:$A$65,0))),"not found"),IF(F1411="not found","not found",IF(F1411="","","ditto"))))</f>
        <v/>
      </c>
      <c r="G1412" s="782" t="str">
        <f>IF($A1412="","",IF(NOT($A1412=$A1411),IFERROR(IF(INDEX('40-15 SCALE LABEL INFO'!J$2:J$65,MATCH($A1412,'40-15 SCALE LABEL INFO'!$A$2:$A$65,0))="","",INDEX('40-15 SCALE LABEL INFO'!J$2:J$65,MATCH($A1412,'40-15 SCALE LABEL INFO'!$A$2:$A$65,0))),"not found"),IF(G1411="not found","not found",IF(G1411="","","ditto"))))</f>
        <v/>
      </c>
      <c r="H1412" s="775" t="str">
        <f>IF($A1412="","",IF(NOT($A1412=$A1411),IFERROR(IF(INDEX('40-15 SCALE LABEL INFO'!K$2:K$65,MATCH($A1412,'40-15 SCALE LABEL INFO'!$A$2:$A$65,0))="","",INDEX('40-15 SCALE LABEL INFO'!K$2:K$65,MATCH($A1412,'40-15 SCALE LABEL INFO'!$A$2:$A$65,0))),"not found"),IF(H1411="not found","not found",IF(H1411="","","ditto"))))</f>
        <v/>
      </c>
    </row>
    <row r="1413" spans="1:8" x14ac:dyDescent="0.25">
      <c r="A1413" s="770"/>
      <c r="B1413" s="770"/>
      <c r="C1413" s="770"/>
      <c r="D1413" s="770"/>
      <c r="E1413" s="778"/>
      <c r="F1413" s="781" t="str">
        <f>IF($A1413="","",IF(NOT($A1413=$A1412),IFERROR(IF(INDEX('40-15 SCALE LABEL INFO'!I$2:I$65,MATCH($A1413,'40-15 SCALE LABEL INFO'!$A$2:$A$65,0))="","",INDEX('40-15 SCALE LABEL INFO'!I$2:I$65,MATCH($A1413,'40-15 SCALE LABEL INFO'!$A$2:$A$65,0))),"not found"),IF(F1412="not found","not found",IF(F1412="","","ditto"))))</f>
        <v/>
      </c>
      <c r="G1413" s="782" t="str">
        <f>IF($A1413="","",IF(NOT($A1413=$A1412),IFERROR(IF(INDEX('40-15 SCALE LABEL INFO'!J$2:J$65,MATCH($A1413,'40-15 SCALE LABEL INFO'!$A$2:$A$65,0))="","",INDEX('40-15 SCALE LABEL INFO'!J$2:J$65,MATCH($A1413,'40-15 SCALE LABEL INFO'!$A$2:$A$65,0))),"not found"),IF(G1412="not found","not found",IF(G1412="","","ditto"))))</f>
        <v/>
      </c>
      <c r="H1413" s="775" t="str">
        <f>IF($A1413="","",IF(NOT($A1413=$A1412),IFERROR(IF(INDEX('40-15 SCALE LABEL INFO'!K$2:K$65,MATCH($A1413,'40-15 SCALE LABEL INFO'!$A$2:$A$65,0))="","",INDEX('40-15 SCALE LABEL INFO'!K$2:K$65,MATCH($A1413,'40-15 SCALE LABEL INFO'!$A$2:$A$65,0))),"not found"),IF(H1412="not found","not found",IF(H1412="","","ditto"))))</f>
        <v/>
      </c>
    </row>
    <row r="1414" spans="1:8" x14ac:dyDescent="0.25">
      <c r="A1414" s="770"/>
      <c r="B1414" s="770"/>
      <c r="C1414" s="770"/>
      <c r="D1414" s="770"/>
      <c r="E1414" s="778"/>
      <c r="F1414" s="781" t="str">
        <f>IF($A1414="","",IF(NOT($A1414=$A1413),IFERROR(IF(INDEX('40-15 SCALE LABEL INFO'!I$2:I$65,MATCH($A1414,'40-15 SCALE LABEL INFO'!$A$2:$A$65,0))="","",INDEX('40-15 SCALE LABEL INFO'!I$2:I$65,MATCH($A1414,'40-15 SCALE LABEL INFO'!$A$2:$A$65,0))),"not found"),IF(F1413="not found","not found",IF(F1413="","","ditto"))))</f>
        <v/>
      </c>
      <c r="G1414" s="782" t="str">
        <f>IF($A1414="","",IF(NOT($A1414=$A1413),IFERROR(IF(INDEX('40-15 SCALE LABEL INFO'!J$2:J$65,MATCH($A1414,'40-15 SCALE LABEL INFO'!$A$2:$A$65,0))="","",INDEX('40-15 SCALE LABEL INFO'!J$2:J$65,MATCH($A1414,'40-15 SCALE LABEL INFO'!$A$2:$A$65,0))),"not found"),IF(G1413="not found","not found",IF(G1413="","","ditto"))))</f>
        <v/>
      </c>
      <c r="H1414" s="775" t="str">
        <f>IF($A1414="","",IF(NOT($A1414=$A1413),IFERROR(IF(INDEX('40-15 SCALE LABEL INFO'!K$2:K$65,MATCH($A1414,'40-15 SCALE LABEL INFO'!$A$2:$A$65,0))="","",INDEX('40-15 SCALE LABEL INFO'!K$2:K$65,MATCH($A1414,'40-15 SCALE LABEL INFO'!$A$2:$A$65,0))),"not found"),IF(H1413="not found","not found",IF(H1413="","","ditto"))))</f>
        <v/>
      </c>
    </row>
    <row r="1415" spans="1:8" x14ac:dyDescent="0.25">
      <c r="A1415" s="770"/>
      <c r="B1415" s="770"/>
      <c r="C1415" s="770"/>
      <c r="D1415" s="770"/>
      <c r="E1415" s="778"/>
      <c r="F1415" s="781" t="str">
        <f>IF($A1415="","",IF(NOT($A1415=$A1414),IFERROR(IF(INDEX('40-15 SCALE LABEL INFO'!I$2:I$65,MATCH($A1415,'40-15 SCALE LABEL INFO'!$A$2:$A$65,0))="","",INDEX('40-15 SCALE LABEL INFO'!I$2:I$65,MATCH($A1415,'40-15 SCALE LABEL INFO'!$A$2:$A$65,0))),"not found"),IF(F1414="not found","not found",IF(F1414="","","ditto"))))</f>
        <v/>
      </c>
      <c r="G1415" s="782" t="str">
        <f>IF($A1415="","",IF(NOT($A1415=$A1414),IFERROR(IF(INDEX('40-15 SCALE LABEL INFO'!J$2:J$65,MATCH($A1415,'40-15 SCALE LABEL INFO'!$A$2:$A$65,0))="","",INDEX('40-15 SCALE LABEL INFO'!J$2:J$65,MATCH($A1415,'40-15 SCALE LABEL INFO'!$A$2:$A$65,0))),"not found"),IF(G1414="not found","not found",IF(G1414="","","ditto"))))</f>
        <v/>
      </c>
      <c r="H1415" s="775" t="str">
        <f>IF($A1415="","",IF(NOT($A1415=$A1414),IFERROR(IF(INDEX('40-15 SCALE LABEL INFO'!K$2:K$65,MATCH($A1415,'40-15 SCALE LABEL INFO'!$A$2:$A$65,0))="","",INDEX('40-15 SCALE LABEL INFO'!K$2:K$65,MATCH($A1415,'40-15 SCALE LABEL INFO'!$A$2:$A$65,0))),"not found"),IF(H1414="not found","not found",IF(H1414="","","ditto"))))</f>
        <v/>
      </c>
    </row>
    <row r="1416" spans="1:8" x14ac:dyDescent="0.25">
      <c r="A1416" s="770"/>
      <c r="B1416" s="770"/>
      <c r="C1416" s="770"/>
      <c r="D1416" s="770"/>
      <c r="E1416" s="778"/>
      <c r="F1416" s="781" t="str">
        <f>IF($A1416="","",IF(NOT($A1416=$A1415),IFERROR(IF(INDEX('40-15 SCALE LABEL INFO'!I$2:I$65,MATCH($A1416,'40-15 SCALE LABEL INFO'!$A$2:$A$65,0))="","",INDEX('40-15 SCALE LABEL INFO'!I$2:I$65,MATCH($A1416,'40-15 SCALE LABEL INFO'!$A$2:$A$65,0))),"not found"),IF(F1415="not found","not found",IF(F1415="","","ditto"))))</f>
        <v/>
      </c>
      <c r="G1416" s="782" t="str">
        <f>IF($A1416="","",IF(NOT($A1416=$A1415),IFERROR(IF(INDEX('40-15 SCALE LABEL INFO'!J$2:J$65,MATCH($A1416,'40-15 SCALE LABEL INFO'!$A$2:$A$65,0))="","",INDEX('40-15 SCALE LABEL INFO'!J$2:J$65,MATCH($A1416,'40-15 SCALE LABEL INFO'!$A$2:$A$65,0))),"not found"),IF(G1415="not found","not found",IF(G1415="","","ditto"))))</f>
        <v/>
      </c>
      <c r="H1416" s="775" t="str">
        <f>IF($A1416="","",IF(NOT($A1416=$A1415),IFERROR(IF(INDEX('40-15 SCALE LABEL INFO'!K$2:K$65,MATCH($A1416,'40-15 SCALE LABEL INFO'!$A$2:$A$65,0))="","",INDEX('40-15 SCALE LABEL INFO'!K$2:K$65,MATCH($A1416,'40-15 SCALE LABEL INFO'!$A$2:$A$65,0))),"not found"),IF(H1415="not found","not found",IF(H1415="","","ditto"))))</f>
        <v/>
      </c>
    </row>
    <row r="1417" spans="1:8" x14ac:dyDescent="0.25">
      <c r="A1417" s="770"/>
      <c r="B1417" s="770"/>
      <c r="C1417" s="770"/>
      <c r="D1417" s="770"/>
      <c r="E1417" s="778"/>
      <c r="F1417" s="781" t="str">
        <f>IF($A1417="","",IF(NOT($A1417=$A1416),IFERROR(IF(INDEX('40-15 SCALE LABEL INFO'!I$2:I$65,MATCH($A1417,'40-15 SCALE LABEL INFO'!$A$2:$A$65,0))="","",INDEX('40-15 SCALE LABEL INFO'!I$2:I$65,MATCH($A1417,'40-15 SCALE LABEL INFO'!$A$2:$A$65,0))),"not found"),IF(F1416="not found","not found",IF(F1416="","","ditto"))))</f>
        <v/>
      </c>
      <c r="G1417" s="782" t="str">
        <f>IF($A1417="","",IF(NOT($A1417=$A1416),IFERROR(IF(INDEX('40-15 SCALE LABEL INFO'!J$2:J$65,MATCH($A1417,'40-15 SCALE LABEL INFO'!$A$2:$A$65,0))="","",INDEX('40-15 SCALE LABEL INFO'!J$2:J$65,MATCH($A1417,'40-15 SCALE LABEL INFO'!$A$2:$A$65,0))),"not found"),IF(G1416="not found","not found",IF(G1416="","","ditto"))))</f>
        <v/>
      </c>
      <c r="H1417" s="775" t="str">
        <f>IF($A1417="","",IF(NOT($A1417=$A1416),IFERROR(IF(INDEX('40-15 SCALE LABEL INFO'!K$2:K$65,MATCH($A1417,'40-15 SCALE LABEL INFO'!$A$2:$A$65,0))="","",INDEX('40-15 SCALE LABEL INFO'!K$2:K$65,MATCH($A1417,'40-15 SCALE LABEL INFO'!$A$2:$A$65,0))),"not found"),IF(H1416="not found","not found",IF(H1416="","","ditto"))))</f>
        <v/>
      </c>
    </row>
    <row r="1418" spans="1:8" x14ac:dyDescent="0.25">
      <c r="A1418" s="770"/>
      <c r="B1418" s="770"/>
      <c r="C1418" s="770"/>
      <c r="D1418" s="770"/>
      <c r="E1418" s="778"/>
      <c r="F1418" s="781" t="str">
        <f>IF($A1418="","",IF(NOT($A1418=$A1417),IFERROR(IF(INDEX('40-15 SCALE LABEL INFO'!I$2:I$65,MATCH($A1418,'40-15 SCALE LABEL INFO'!$A$2:$A$65,0))="","",INDEX('40-15 SCALE LABEL INFO'!I$2:I$65,MATCH($A1418,'40-15 SCALE LABEL INFO'!$A$2:$A$65,0))),"not found"),IF(F1417="not found","not found",IF(F1417="","","ditto"))))</f>
        <v/>
      </c>
      <c r="G1418" s="782" t="str">
        <f>IF($A1418="","",IF(NOT($A1418=$A1417),IFERROR(IF(INDEX('40-15 SCALE LABEL INFO'!J$2:J$65,MATCH($A1418,'40-15 SCALE LABEL INFO'!$A$2:$A$65,0))="","",INDEX('40-15 SCALE LABEL INFO'!J$2:J$65,MATCH($A1418,'40-15 SCALE LABEL INFO'!$A$2:$A$65,0))),"not found"),IF(G1417="not found","not found",IF(G1417="","","ditto"))))</f>
        <v/>
      </c>
      <c r="H1418" s="775" t="str">
        <f>IF($A1418="","",IF(NOT($A1418=$A1417),IFERROR(IF(INDEX('40-15 SCALE LABEL INFO'!K$2:K$65,MATCH($A1418,'40-15 SCALE LABEL INFO'!$A$2:$A$65,0))="","",INDEX('40-15 SCALE LABEL INFO'!K$2:K$65,MATCH($A1418,'40-15 SCALE LABEL INFO'!$A$2:$A$65,0))),"not found"),IF(H1417="not found","not found",IF(H1417="","","ditto"))))</f>
        <v/>
      </c>
    </row>
    <row r="1419" spans="1:8" x14ac:dyDescent="0.25">
      <c r="A1419" s="770"/>
      <c r="B1419" s="770"/>
      <c r="C1419" s="770"/>
      <c r="D1419" s="770"/>
      <c r="E1419" s="778"/>
      <c r="F1419" s="781" t="str">
        <f>IF($A1419="","",IF(NOT($A1419=$A1418),IFERROR(IF(INDEX('40-15 SCALE LABEL INFO'!I$2:I$65,MATCH($A1419,'40-15 SCALE LABEL INFO'!$A$2:$A$65,0))="","",INDEX('40-15 SCALE LABEL INFO'!I$2:I$65,MATCH($A1419,'40-15 SCALE LABEL INFO'!$A$2:$A$65,0))),"not found"),IF(F1418="not found","not found",IF(F1418="","","ditto"))))</f>
        <v/>
      </c>
      <c r="G1419" s="782" t="str">
        <f>IF($A1419="","",IF(NOT($A1419=$A1418),IFERROR(IF(INDEX('40-15 SCALE LABEL INFO'!J$2:J$65,MATCH($A1419,'40-15 SCALE LABEL INFO'!$A$2:$A$65,0))="","",INDEX('40-15 SCALE LABEL INFO'!J$2:J$65,MATCH($A1419,'40-15 SCALE LABEL INFO'!$A$2:$A$65,0))),"not found"),IF(G1418="not found","not found",IF(G1418="","","ditto"))))</f>
        <v/>
      </c>
      <c r="H1419" s="775" t="str">
        <f>IF($A1419="","",IF(NOT($A1419=$A1418),IFERROR(IF(INDEX('40-15 SCALE LABEL INFO'!K$2:K$65,MATCH($A1419,'40-15 SCALE LABEL INFO'!$A$2:$A$65,0))="","",INDEX('40-15 SCALE LABEL INFO'!K$2:K$65,MATCH($A1419,'40-15 SCALE LABEL INFO'!$A$2:$A$65,0))),"not found"),IF(H1418="not found","not found",IF(H1418="","","ditto"))))</f>
        <v/>
      </c>
    </row>
    <row r="1420" spans="1:8" x14ac:dyDescent="0.25">
      <c r="A1420" s="770"/>
      <c r="B1420" s="770"/>
      <c r="C1420" s="770"/>
      <c r="D1420" s="770"/>
      <c r="E1420" s="778"/>
      <c r="F1420" s="781" t="str">
        <f>IF($A1420="","",IF(NOT($A1420=$A1419),IFERROR(IF(INDEX('40-15 SCALE LABEL INFO'!I$2:I$65,MATCH($A1420,'40-15 SCALE LABEL INFO'!$A$2:$A$65,0))="","",INDEX('40-15 SCALE LABEL INFO'!I$2:I$65,MATCH($A1420,'40-15 SCALE LABEL INFO'!$A$2:$A$65,0))),"not found"),IF(F1419="not found","not found",IF(F1419="","","ditto"))))</f>
        <v/>
      </c>
      <c r="G1420" s="782" t="str">
        <f>IF($A1420="","",IF(NOT($A1420=$A1419),IFERROR(IF(INDEX('40-15 SCALE LABEL INFO'!J$2:J$65,MATCH($A1420,'40-15 SCALE LABEL INFO'!$A$2:$A$65,0))="","",INDEX('40-15 SCALE LABEL INFO'!J$2:J$65,MATCH($A1420,'40-15 SCALE LABEL INFO'!$A$2:$A$65,0))),"not found"),IF(G1419="not found","not found",IF(G1419="","","ditto"))))</f>
        <v/>
      </c>
      <c r="H1420" s="775" t="str">
        <f>IF($A1420="","",IF(NOT($A1420=$A1419),IFERROR(IF(INDEX('40-15 SCALE LABEL INFO'!K$2:K$65,MATCH($A1420,'40-15 SCALE LABEL INFO'!$A$2:$A$65,0))="","",INDEX('40-15 SCALE LABEL INFO'!K$2:K$65,MATCH($A1420,'40-15 SCALE LABEL INFO'!$A$2:$A$65,0))),"not found"),IF(H1419="not found","not found",IF(H1419="","","ditto"))))</f>
        <v/>
      </c>
    </row>
    <row r="1421" spans="1:8" x14ac:dyDescent="0.25">
      <c r="A1421" s="770"/>
      <c r="B1421" s="770"/>
      <c r="C1421" s="770"/>
      <c r="D1421" s="770"/>
      <c r="E1421" s="778"/>
      <c r="F1421" s="781" t="str">
        <f>IF($A1421="","",IF(NOT($A1421=$A1420),IFERROR(IF(INDEX('40-15 SCALE LABEL INFO'!I$2:I$65,MATCH($A1421,'40-15 SCALE LABEL INFO'!$A$2:$A$65,0))="","",INDEX('40-15 SCALE LABEL INFO'!I$2:I$65,MATCH($A1421,'40-15 SCALE LABEL INFO'!$A$2:$A$65,0))),"not found"),IF(F1420="not found","not found",IF(F1420="","","ditto"))))</f>
        <v/>
      </c>
      <c r="G1421" s="782" t="str">
        <f>IF($A1421="","",IF(NOT($A1421=$A1420),IFERROR(IF(INDEX('40-15 SCALE LABEL INFO'!J$2:J$65,MATCH($A1421,'40-15 SCALE LABEL INFO'!$A$2:$A$65,0))="","",INDEX('40-15 SCALE LABEL INFO'!J$2:J$65,MATCH($A1421,'40-15 SCALE LABEL INFO'!$A$2:$A$65,0))),"not found"),IF(G1420="not found","not found",IF(G1420="","","ditto"))))</f>
        <v/>
      </c>
      <c r="H1421" s="775" t="str">
        <f>IF($A1421="","",IF(NOT($A1421=$A1420),IFERROR(IF(INDEX('40-15 SCALE LABEL INFO'!K$2:K$65,MATCH($A1421,'40-15 SCALE LABEL INFO'!$A$2:$A$65,0))="","",INDEX('40-15 SCALE LABEL INFO'!K$2:K$65,MATCH($A1421,'40-15 SCALE LABEL INFO'!$A$2:$A$65,0))),"not found"),IF(H1420="not found","not found",IF(H1420="","","ditto"))))</f>
        <v/>
      </c>
    </row>
    <row r="1422" spans="1:8" x14ac:dyDescent="0.25">
      <c r="A1422" s="770"/>
      <c r="B1422" s="770"/>
      <c r="C1422" s="770"/>
      <c r="D1422" s="770"/>
      <c r="E1422" s="778"/>
      <c r="F1422" s="781" t="str">
        <f>IF($A1422="","",IF(NOT($A1422=$A1421),IFERROR(IF(INDEX('40-15 SCALE LABEL INFO'!I$2:I$65,MATCH($A1422,'40-15 SCALE LABEL INFO'!$A$2:$A$65,0))="","",INDEX('40-15 SCALE LABEL INFO'!I$2:I$65,MATCH($A1422,'40-15 SCALE LABEL INFO'!$A$2:$A$65,0))),"not found"),IF(F1421="not found","not found",IF(F1421="","","ditto"))))</f>
        <v/>
      </c>
      <c r="G1422" s="782" t="str">
        <f>IF($A1422="","",IF(NOT($A1422=$A1421),IFERROR(IF(INDEX('40-15 SCALE LABEL INFO'!J$2:J$65,MATCH($A1422,'40-15 SCALE LABEL INFO'!$A$2:$A$65,0))="","",INDEX('40-15 SCALE LABEL INFO'!J$2:J$65,MATCH($A1422,'40-15 SCALE LABEL INFO'!$A$2:$A$65,0))),"not found"),IF(G1421="not found","not found",IF(G1421="","","ditto"))))</f>
        <v/>
      </c>
      <c r="H1422" s="775" t="str">
        <f>IF($A1422="","",IF(NOT($A1422=$A1421),IFERROR(IF(INDEX('40-15 SCALE LABEL INFO'!K$2:K$65,MATCH($A1422,'40-15 SCALE LABEL INFO'!$A$2:$A$65,0))="","",INDEX('40-15 SCALE LABEL INFO'!K$2:K$65,MATCH($A1422,'40-15 SCALE LABEL INFO'!$A$2:$A$65,0))),"not found"),IF(H1421="not found","not found",IF(H1421="","","ditto"))))</f>
        <v/>
      </c>
    </row>
    <row r="1423" spans="1:8" x14ac:dyDescent="0.25">
      <c r="A1423" s="770"/>
      <c r="B1423" s="770"/>
      <c r="C1423" s="770"/>
      <c r="D1423" s="770"/>
      <c r="E1423" s="778"/>
      <c r="F1423" s="781" t="str">
        <f>IF($A1423="","",IF(NOT($A1423=$A1422),IFERROR(IF(INDEX('40-15 SCALE LABEL INFO'!I$2:I$65,MATCH($A1423,'40-15 SCALE LABEL INFO'!$A$2:$A$65,0))="","",INDEX('40-15 SCALE LABEL INFO'!I$2:I$65,MATCH($A1423,'40-15 SCALE LABEL INFO'!$A$2:$A$65,0))),"not found"),IF(F1422="not found","not found",IF(F1422="","","ditto"))))</f>
        <v/>
      </c>
      <c r="G1423" s="782" t="str">
        <f>IF($A1423="","",IF(NOT($A1423=$A1422),IFERROR(IF(INDEX('40-15 SCALE LABEL INFO'!J$2:J$65,MATCH($A1423,'40-15 SCALE LABEL INFO'!$A$2:$A$65,0))="","",INDEX('40-15 SCALE LABEL INFO'!J$2:J$65,MATCH($A1423,'40-15 SCALE LABEL INFO'!$A$2:$A$65,0))),"not found"),IF(G1422="not found","not found",IF(G1422="","","ditto"))))</f>
        <v/>
      </c>
      <c r="H1423" s="775" t="str">
        <f>IF($A1423="","",IF(NOT($A1423=$A1422),IFERROR(IF(INDEX('40-15 SCALE LABEL INFO'!K$2:K$65,MATCH($A1423,'40-15 SCALE LABEL INFO'!$A$2:$A$65,0))="","",INDEX('40-15 SCALE LABEL INFO'!K$2:K$65,MATCH($A1423,'40-15 SCALE LABEL INFO'!$A$2:$A$65,0))),"not found"),IF(H1422="not found","not found",IF(H1422="","","ditto"))))</f>
        <v/>
      </c>
    </row>
    <row r="1424" spans="1:8" x14ac:dyDescent="0.25">
      <c r="A1424" s="770"/>
      <c r="B1424" s="770"/>
      <c r="C1424" s="770"/>
      <c r="D1424" s="770"/>
      <c r="E1424" s="778"/>
      <c r="F1424" s="781" t="str">
        <f>IF($A1424="","",IF(NOT($A1424=$A1423),IFERROR(IF(INDEX('40-15 SCALE LABEL INFO'!I$2:I$65,MATCH($A1424,'40-15 SCALE LABEL INFO'!$A$2:$A$65,0))="","",INDEX('40-15 SCALE LABEL INFO'!I$2:I$65,MATCH($A1424,'40-15 SCALE LABEL INFO'!$A$2:$A$65,0))),"not found"),IF(F1423="not found","not found",IF(F1423="","","ditto"))))</f>
        <v/>
      </c>
      <c r="G1424" s="782" t="str">
        <f>IF($A1424="","",IF(NOT($A1424=$A1423),IFERROR(IF(INDEX('40-15 SCALE LABEL INFO'!J$2:J$65,MATCH($A1424,'40-15 SCALE LABEL INFO'!$A$2:$A$65,0))="","",INDEX('40-15 SCALE LABEL INFO'!J$2:J$65,MATCH($A1424,'40-15 SCALE LABEL INFO'!$A$2:$A$65,0))),"not found"),IF(G1423="not found","not found",IF(G1423="","","ditto"))))</f>
        <v/>
      </c>
      <c r="H1424" s="775" t="str">
        <f>IF($A1424="","",IF(NOT($A1424=$A1423),IFERROR(IF(INDEX('40-15 SCALE LABEL INFO'!K$2:K$65,MATCH($A1424,'40-15 SCALE LABEL INFO'!$A$2:$A$65,0))="","",INDEX('40-15 SCALE LABEL INFO'!K$2:K$65,MATCH($A1424,'40-15 SCALE LABEL INFO'!$A$2:$A$65,0))),"not found"),IF(H1423="not found","not found",IF(H1423="","","ditto"))))</f>
        <v/>
      </c>
    </row>
    <row r="1425" spans="1:8" x14ac:dyDescent="0.25">
      <c r="A1425" s="770"/>
      <c r="B1425" s="770"/>
      <c r="C1425" s="770"/>
      <c r="D1425" s="770"/>
      <c r="E1425" s="778"/>
      <c r="F1425" s="781" t="str">
        <f>IF($A1425="","",IF(NOT($A1425=$A1424),IFERROR(IF(INDEX('40-15 SCALE LABEL INFO'!I$2:I$65,MATCH($A1425,'40-15 SCALE LABEL INFO'!$A$2:$A$65,0))="","",INDEX('40-15 SCALE LABEL INFO'!I$2:I$65,MATCH($A1425,'40-15 SCALE LABEL INFO'!$A$2:$A$65,0))),"not found"),IF(F1424="not found","not found",IF(F1424="","","ditto"))))</f>
        <v/>
      </c>
      <c r="G1425" s="782" t="str">
        <f>IF($A1425="","",IF(NOT($A1425=$A1424),IFERROR(IF(INDEX('40-15 SCALE LABEL INFO'!J$2:J$65,MATCH($A1425,'40-15 SCALE LABEL INFO'!$A$2:$A$65,0))="","",INDEX('40-15 SCALE LABEL INFO'!J$2:J$65,MATCH($A1425,'40-15 SCALE LABEL INFO'!$A$2:$A$65,0))),"not found"),IF(G1424="not found","not found",IF(G1424="","","ditto"))))</f>
        <v/>
      </c>
      <c r="H1425" s="775" t="str">
        <f>IF($A1425="","",IF(NOT($A1425=$A1424),IFERROR(IF(INDEX('40-15 SCALE LABEL INFO'!K$2:K$65,MATCH($A1425,'40-15 SCALE LABEL INFO'!$A$2:$A$65,0))="","",INDEX('40-15 SCALE LABEL INFO'!K$2:K$65,MATCH($A1425,'40-15 SCALE LABEL INFO'!$A$2:$A$65,0))),"not found"),IF(H1424="not found","not found",IF(H1424="","","ditto"))))</f>
        <v/>
      </c>
    </row>
    <row r="1426" spans="1:8" x14ac:dyDescent="0.25">
      <c r="A1426" s="770"/>
      <c r="B1426" s="770"/>
      <c r="C1426" s="770"/>
      <c r="D1426" s="770"/>
      <c r="E1426" s="778"/>
      <c r="F1426" s="781" t="str">
        <f>IF($A1426="","",IF(NOT($A1426=$A1425),IFERROR(IF(INDEX('40-15 SCALE LABEL INFO'!I$2:I$65,MATCH($A1426,'40-15 SCALE LABEL INFO'!$A$2:$A$65,0))="","",INDEX('40-15 SCALE LABEL INFO'!I$2:I$65,MATCH($A1426,'40-15 SCALE LABEL INFO'!$A$2:$A$65,0))),"not found"),IF(F1425="not found","not found",IF(F1425="","","ditto"))))</f>
        <v/>
      </c>
      <c r="G1426" s="782" t="str">
        <f>IF($A1426="","",IF(NOT($A1426=$A1425),IFERROR(IF(INDEX('40-15 SCALE LABEL INFO'!J$2:J$65,MATCH($A1426,'40-15 SCALE LABEL INFO'!$A$2:$A$65,0))="","",INDEX('40-15 SCALE LABEL INFO'!J$2:J$65,MATCH($A1426,'40-15 SCALE LABEL INFO'!$A$2:$A$65,0))),"not found"),IF(G1425="not found","not found",IF(G1425="","","ditto"))))</f>
        <v/>
      </c>
      <c r="H1426" s="775" t="str">
        <f>IF($A1426="","",IF(NOT($A1426=$A1425),IFERROR(IF(INDEX('40-15 SCALE LABEL INFO'!K$2:K$65,MATCH($A1426,'40-15 SCALE LABEL INFO'!$A$2:$A$65,0))="","",INDEX('40-15 SCALE LABEL INFO'!K$2:K$65,MATCH($A1426,'40-15 SCALE LABEL INFO'!$A$2:$A$65,0))),"not found"),IF(H1425="not found","not found",IF(H1425="","","ditto"))))</f>
        <v/>
      </c>
    </row>
    <row r="1427" spans="1:8" x14ac:dyDescent="0.25">
      <c r="A1427" s="770"/>
      <c r="B1427" s="770"/>
      <c r="C1427" s="770"/>
      <c r="D1427" s="770"/>
      <c r="E1427" s="778"/>
      <c r="F1427" s="781" t="str">
        <f>IF($A1427="","",IF(NOT($A1427=$A1426),IFERROR(IF(INDEX('40-15 SCALE LABEL INFO'!I$2:I$65,MATCH($A1427,'40-15 SCALE LABEL INFO'!$A$2:$A$65,0))="","",INDEX('40-15 SCALE LABEL INFO'!I$2:I$65,MATCH($A1427,'40-15 SCALE LABEL INFO'!$A$2:$A$65,0))),"not found"),IF(F1426="not found","not found",IF(F1426="","","ditto"))))</f>
        <v/>
      </c>
      <c r="G1427" s="782" t="str">
        <f>IF($A1427="","",IF(NOT($A1427=$A1426),IFERROR(IF(INDEX('40-15 SCALE LABEL INFO'!J$2:J$65,MATCH($A1427,'40-15 SCALE LABEL INFO'!$A$2:$A$65,0))="","",INDEX('40-15 SCALE LABEL INFO'!J$2:J$65,MATCH($A1427,'40-15 SCALE LABEL INFO'!$A$2:$A$65,0))),"not found"),IF(G1426="not found","not found",IF(G1426="","","ditto"))))</f>
        <v/>
      </c>
      <c r="H1427" s="775" t="str">
        <f>IF($A1427="","",IF(NOT($A1427=$A1426),IFERROR(IF(INDEX('40-15 SCALE LABEL INFO'!K$2:K$65,MATCH($A1427,'40-15 SCALE LABEL INFO'!$A$2:$A$65,0))="","",INDEX('40-15 SCALE LABEL INFO'!K$2:K$65,MATCH($A1427,'40-15 SCALE LABEL INFO'!$A$2:$A$65,0))),"not found"),IF(H1426="not found","not found",IF(H1426="","","ditto"))))</f>
        <v/>
      </c>
    </row>
    <row r="1428" spans="1:8" x14ac:dyDescent="0.25">
      <c r="A1428" s="770"/>
      <c r="B1428" s="770"/>
      <c r="C1428" s="770"/>
      <c r="D1428" s="770"/>
      <c r="E1428" s="778"/>
      <c r="F1428" s="781" t="str">
        <f>IF($A1428="","",IF(NOT($A1428=$A1427),IFERROR(IF(INDEX('40-15 SCALE LABEL INFO'!I$2:I$65,MATCH($A1428,'40-15 SCALE LABEL INFO'!$A$2:$A$65,0))="","",INDEX('40-15 SCALE LABEL INFO'!I$2:I$65,MATCH($A1428,'40-15 SCALE LABEL INFO'!$A$2:$A$65,0))),"not found"),IF(F1427="not found","not found",IF(F1427="","","ditto"))))</f>
        <v/>
      </c>
      <c r="G1428" s="782" t="str">
        <f>IF($A1428="","",IF(NOT($A1428=$A1427),IFERROR(IF(INDEX('40-15 SCALE LABEL INFO'!J$2:J$65,MATCH($A1428,'40-15 SCALE LABEL INFO'!$A$2:$A$65,0))="","",INDEX('40-15 SCALE LABEL INFO'!J$2:J$65,MATCH($A1428,'40-15 SCALE LABEL INFO'!$A$2:$A$65,0))),"not found"),IF(G1427="not found","not found",IF(G1427="","","ditto"))))</f>
        <v/>
      </c>
      <c r="H1428" s="775" t="str">
        <f>IF($A1428="","",IF(NOT($A1428=$A1427),IFERROR(IF(INDEX('40-15 SCALE LABEL INFO'!K$2:K$65,MATCH($A1428,'40-15 SCALE LABEL INFO'!$A$2:$A$65,0))="","",INDEX('40-15 SCALE LABEL INFO'!K$2:K$65,MATCH($A1428,'40-15 SCALE LABEL INFO'!$A$2:$A$65,0))),"not found"),IF(H1427="not found","not found",IF(H1427="","","ditto"))))</f>
        <v/>
      </c>
    </row>
    <row r="1429" spans="1:8" x14ac:dyDescent="0.25">
      <c r="A1429" s="770"/>
      <c r="B1429" s="770"/>
      <c r="C1429" s="770"/>
      <c r="D1429" s="770"/>
      <c r="E1429" s="778"/>
      <c r="F1429" s="781" t="str">
        <f>IF($A1429="","",IF(NOT($A1429=$A1428),IFERROR(IF(INDEX('40-15 SCALE LABEL INFO'!I$2:I$65,MATCH($A1429,'40-15 SCALE LABEL INFO'!$A$2:$A$65,0))="","",INDEX('40-15 SCALE LABEL INFO'!I$2:I$65,MATCH($A1429,'40-15 SCALE LABEL INFO'!$A$2:$A$65,0))),"not found"),IF(F1428="not found","not found",IF(F1428="","","ditto"))))</f>
        <v/>
      </c>
      <c r="G1429" s="782" t="str">
        <f>IF($A1429="","",IF(NOT($A1429=$A1428),IFERROR(IF(INDEX('40-15 SCALE LABEL INFO'!J$2:J$65,MATCH($A1429,'40-15 SCALE LABEL INFO'!$A$2:$A$65,0))="","",INDEX('40-15 SCALE LABEL INFO'!J$2:J$65,MATCH($A1429,'40-15 SCALE LABEL INFO'!$A$2:$A$65,0))),"not found"),IF(G1428="not found","not found",IF(G1428="","","ditto"))))</f>
        <v/>
      </c>
      <c r="H1429" s="775" t="str">
        <f>IF($A1429="","",IF(NOT($A1429=$A1428),IFERROR(IF(INDEX('40-15 SCALE LABEL INFO'!K$2:K$65,MATCH($A1429,'40-15 SCALE LABEL INFO'!$A$2:$A$65,0))="","",INDEX('40-15 SCALE LABEL INFO'!K$2:K$65,MATCH($A1429,'40-15 SCALE LABEL INFO'!$A$2:$A$65,0))),"not found"),IF(H1428="not found","not found",IF(H1428="","","ditto"))))</f>
        <v/>
      </c>
    </row>
    <row r="1430" spans="1:8" x14ac:dyDescent="0.25">
      <c r="A1430" s="770"/>
      <c r="B1430" s="770"/>
      <c r="C1430" s="770"/>
      <c r="D1430" s="770"/>
      <c r="E1430" s="778"/>
      <c r="F1430" s="781" t="str">
        <f>IF($A1430="","",IF(NOT($A1430=$A1429),IFERROR(IF(INDEX('40-15 SCALE LABEL INFO'!I$2:I$65,MATCH($A1430,'40-15 SCALE LABEL INFO'!$A$2:$A$65,0))="","",INDEX('40-15 SCALE LABEL INFO'!I$2:I$65,MATCH($A1430,'40-15 SCALE LABEL INFO'!$A$2:$A$65,0))),"not found"),IF(F1429="not found","not found",IF(F1429="","","ditto"))))</f>
        <v/>
      </c>
      <c r="G1430" s="782" t="str">
        <f>IF($A1430="","",IF(NOT($A1430=$A1429),IFERROR(IF(INDEX('40-15 SCALE LABEL INFO'!J$2:J$65,MATCH($A1430,'40-15 SCALE LABEL INFO'!$A$2:$A$65,0))="","",INDEX('40-15 SCALE LABEL INFO'!J$2:J$65,MATCH($A1430,'40-15 SCALE LABEL INFO'!$A$2:$A$65,0))),"not found"),IF(G1429="not found","not found",IF(G1429="","","ditto"))))</f>
        <v/>
      </c>
      <c r="H1430" s="775" t="str">
        <f>IF($A1430="","",IF(NOT($A1430=$A1429),IFERROR(IF(INDEX('40-15 SCALE LABEL INFO'!K$2:K$65,MATCH($A1430,'40-15 SCALE LABEL INFO'!$A$2:$A$65,0))="","",INDEX('40-15 SCALE LABEL INFO'!K$2:K$65,MATCH($A1430,'40-15 SCALE LABEL INFO'!$A$2:$A$65,0))),"not found"),IF(H1429="not found","not found",IF(H1429="","","ditto"))))</f>
        <v/>
      </c>
    </row>
    <row r="1431" spans="1:8" x14ac:dyDescent="0.25">
      <c r="A1431" s="770"/>
      <c r="B1431" s="770"/>
      <c r="C1431" s="770"/>
      <c r="D1431" s="770"/>
      <c r="E1431" s="778"/>
      <c r="F1431" s="781" t="str">
        <f>IF($A1431="","",IF(NOT($A1431=$A1430),IFERROR(IF(INDEX('40-15 SCALE LABEL INFO'!I$2:I$65,MATCH($A1431,'40-15 SCALE LABEL INFO'!$A$2:$A$65,0))="","",INDEX('40-15 SCALE LABEL INFO'!I$2:I$65,MATCH($A1431,'40-15 SCALE LABEL INFO'!$A$2:$A$65,0))),"not found"),IF(F1430="not found","not found",IF(F1430="","","ditto"))))</f>
        <v/>
      </c>
      <c r="G1431" s="782" t="str">
        <f>IF($A1431="","",IF(NOT($A1431=$A1430),IFERROR(IF(INDEX('40-15 SCALE LABEL INFO'!J$2:J$65,MATCH($A1431,'40-15 SCALE LABEL INFO'!$A$2:$A$65,0))="","",INDEX('40-15 SCALE LABEL INFO'!J$2:J$65,MATCH($A1431,'40-15 SCALE LABEL INFO'!$A$2:$A$65,0))),"not found"),IF(G1430="not found","not found",IF(G1430="","","ditto"))))</f>
        <v/>
      </c>
      <c r="H1431" s="775" t="str">
        <f>IF($A1431="","",IF(NOT($A1431=$A1430),IFERROR(IF(INDEX('40-15 SCALE LABEL INFO'!K$2:K$65,MATCH($A1431,'40-15 SCALE LABEL INFO'!$A$2:$A$65,0))="","",INDEX('40-15 SCALE LABEL INFO'!K$2:K$65,MATCH($A1431,'40-15 SCALE LABEL INFO'!$A$2:$A$65,0))),"not found"),IF(H1430="not found","not found",IF(H1430="","","ditto"))))</f>
        <v/>
      </c>
    </row>
    <row r="1432" spans="1:8" x14ac:dyDescent="0.25">
      <c r="A1432" s="770"/>
      <c r="B1432" s="770"/>
      <c r="C1432" s="770"/>
      <c r="D1432" s="770"/>
      <c r="E1432" s="778"/>
      <c r="F1432" s="781" t="str">
        <f>IF($A1432="","",IF(NOT($A1432=$A1431),IFERROR(IF(INDEX('40-15 SCALE LABEL INFO'!I$2:I$65,MATCH($A1432,'40-15 SCALE LABEL INFO'!$A$2:$A$65,0))="","",INDEX('40-15 SCALE LABEL INFO'!I$2:I$65,MATCH($A1432,'40-15 SCALE LABEL INFO'!$A$2:$A$65,0))),"not found"),IF(F1431="not found","not found",IF(F1431="","","ditto"))))</f>
        <v/>
      </c>
      <c r="G1432" s="782" t="str">
        <f>IF($A1432="","",IF(NOT($A1432=$A1431),IFERROR(IF(INDEX('40-15 SCALE LABEL INFO'!J$2:J$65,MATCH($A1432,'40-15 SCALE LABEL INFO'!$A$2:$A$65,0))="","",INDEX('40-15 SCALE LABEL INFO'!J$2:J$65,MATCH($A1432,'40-15 SCALE LABEL INFO'!$A$2:$A$65,0))),"not found"),IF(G1431="not found","not found",IF(G1431="","","ditto"))))</f>
        <v/>
      </c>
      <c r="H1432" s="775" t="str">
        <f>IF($A1432="","",IF(NOT($A1432=$A1431),IFERROR(IF(INDEX('40-15 SCALE LABEL INFO'!K$2:K$65,MATCH($A1432,'40-15 SCALE LABEL INFO'!$A$2:$A$65,0))="","",INDEX('40-15 SCALE LABEL INFO'!K$2:K$65,MATCH($A1432,'40-15 SCALE LABEL INFO'!$A$2:$A$65,0))),"not found"),IF(H1431="not found","not found",IF(H1431="","","ditto"))))</f>
        <v/>
      </c>
    </row>
    <row r="1433" spans="1:8" x14ac:dyDescent="0.25">
      <c r="A1433" s="770"/>
      <c r="B1433" s="770"/>
      <c r="C1433" s="770"/>
      <c r="D1433" s="770"/>
      <c r="E1433" s="778"/>
      <c r="F1433" s="781" t="str">
        <f>IF($A1433="","",IF(NOT($A1433=$A1432),IFERROR(IF(INDEX('40-15 SCALE LABEL INFO'!I$2:I$65,MATCH($A1433,'40-15 SCALE LABEL INFO'!$A$2:$A$65,0))="","",INDEX('40-15 SCALE LABEL INFO'!I$2:I$65,MATCH($A1433,'40-15 SCALE LABEL INFO'!$A$2:$A$65,0))),"not found"),IF(F1432="not found","not found",IF(F1432="","","ditto"))))</f>
        <v/>
      </c>
      <c r="G1433" s="782" t="str">
        <f>IF($A1433="","",IF(NOT($A1433=$A1432),IFERROR(IF(INDEX('40-15 SCALE LABEL INFO'!J$2:J$65,MATCH($A1433,'40-15 SCALE LABEL INFO'!$A$2:$A$65,0))="","",INDEX('40-15 SCALE LABEL INFO'!J$2:J$65,MATCH($A1433,'40-15 SCALE LABEL INFO'!$A$2:$A$65,0))),"not found"),IF(G1432="not found","not found",IF(G1432="","","ditto"))))</f>
        <v/>
      </c>
      <c r="H1433" s="775" t="str">
        <f>IF($A1433="","",IF(NOT($A1433=$A1432),IFERROR(IF(INDEX('40-15 SCALE LABEL INFO'!K$2:K$65,MATCH($A1433,'40-15 SCALE LABEL INFO'!$A$2:$A$65,0))="","",INDEX('40-15 SCALE LABEL INFO'!K$2:K$65,MATCH($A1433,'40-15 SCALE LABEL INFO'!$A$2:$A$65,0))),"not found"),IF(H1432="not found","not found",IF(H1432="","","ditto"))))</f>
        <v/>
      </c>
    </row>
    <row r="1434" spans="1:8" x14ac:dyDescent="0.25">
      <c r="A1434" s="770"/>
      <c r="B1434" s="770"/>
      <c r="C1434" s="770"/>
      <c r="D1434" s="770"/>
      <c r="E1434" s="778"/>
      <c r="F1434" s="781" t="str">
        <f>IF($A1434="","",IF(NOT($A1434=$A1433),IFERROR(IF(INDEX('40-15 SCALE LABEL INFO'!I$2:I$65,MATCH($A1434,'40-15 SCALE LABEL INFO'!$A$2:$A$65,0))="","",INDEX('40-15 SCALE LABEL INFO'!I$2:I$65,MATCH($A1434,'40-15 SCALE LABEL INFO'!$A$2:$A$65,0))),"not found"),IF(F1433="not found","not found",IF(F1433="","","ditto"))))</f>
        <v/>
      </c>
      <c r="G1434" s="782" t="str">
        <f>IF($A1434="","",IF(NOT($A1434=$A1433),IFERROR(IF(INDEX('40-15 SCALE LABEL INFO'!J$2:J$65,MATCH($A1434,'40-15 SCALE LABEL INFO'!$A$2:$A$65,0))="","",INDEX('40-15 SCALE LABEL INFO'!J$2:J$65,MATCH($A1434,'40-15 SCALE LABEL INFO'!$A$2:$A$65,0))),"not found"),IF(G1433="not found","not found",IF(G1433="","","ditto"))))</f>
        <v/>
      </c>
      <c r="H1434" s="775" t="str">
        <f>IF($A1434="","",IF(NOT($A1434=$A1433),IFERROR(IF(INDEX('40-15 SCALE LABEL INFO'!K$2:K$65,MATCH($A1434,'40-15 SCALE LABEL INFO'!$A$2:$A$65,0))="","",INDEX('40-15 SCALE LABEL INFO'!K$2:K$65,MATCH($A1434,'40-15 SCALE LABEL INFO'!$A$2:$A$65,0))),"not found"),IF(H1433="not found","not found",IF(H1433="","","ditto"))))</f>
        <v/>
      </c>
    </row>
    <row r="1435" spans="1:8" x14ac:dyDescent="0.25">
      <c r="A1435" s="770"/>
      <c r="B1435" s="770"/>
      <c r="C1435" s="770"/>
      <c r="D1435" s="770"/>
      <c r="E1435" s="778"/>
      <c r="F1435" s="781" t="str">
        <f>IF($A1435="","",IF(NOT($A1435=$A1434),IFERROR(IF(INDEX('40-15 SCALE LABEL INFO'!I$2:I$65,MATCH($A1435,'40-15 SCALE LABEL INFO'!$A$2:$A$65,0))="","",INDEX('40-15 SCALE LABEL INFO'!I$2:I$65,MATCH($A1435,'40-15 SCALE LABEL INFO'!$A$2:$A$65,0))),"not found"),IF(F1434="not found","not found",IF(F1434="","","ditto"))))</f>
        <v/>
      </c>
      <c r="G1435" s="782" t="str">
        <f>IF($A1435="","",IF(NOT($A1435=$A1434),IFERROR(IF(INDEX('40-15 SCALE LABEL INFO'!J$2:J$65,MATCH($A1435,'40-15 SCALE LABEL INFO'!$A$2:$A$65,0))="","",INDEX('40-15 SCALE LABEL INFO'!J$2:J$65,MATCH($A1435,'40-15 SCALE LABEL INFO'!$A$2:$A$65,0))),"not found"),IF(G1434="not found","not found",IF(G1434="","","ditto"))))</f>
        <v/>
      </c>
      <c r="H1435" s="775" t="str">
        <f>IF($A1435="","",IF(NOT($A1435=$A1434),IFERROR(IF(INDEX('40-15 SCALE LABEL INFO'!K$2:K$65,MATCH($A1435,'40-15 SCALE LABEL INFO'!$A$2:$A$65,0))="","",INDEX('40-15 SCALE LABEL INFO'!K$2:K$65,MATCH($A1435,'40-15 SCALE LABEL INFO'!$A$2:$A$65,0))),"not found"),IF(H1434="not found","not found",IF(H1434="","","ditto"))))</f>
        <v/>
      </c>
    </row>
    <row r="1436" spans="1:8" x14ac:dyDescent="0.25">
      <c r="A1436" s="770"/>
      <c r="B1436" s="770"/>
      <c r="C1436" s="770"/>
      <c r="D1436" s="770"/>
      <c r="E1436" s="778"/>
      <c r="F1436" s="781" t="str">
        <f>IF($A1436="","",IF(NOT($A1436=$A1435),IFERROR(IF(INDEX('40-15 SCALE LABEL INFO'!I$2:I$65,MATCH($A1436,'40-15 SCALE LABEL INFO'!$A$2:$A$65,0))="","",INDEX('40-15 SCALE LABEL INFO'!I$2:I$65,MATCH($A1436,'40-15 SCALE LABEL INFO'!$A$2:$A$65,0))),"not found"),IF(F1435="not found","not found",IF(F1435="","","ditto"))))</f>
        <v/>
      </c>
      <c r="G1436" s="782" t="str">
        <f>IF($A1436="","",IF(NOT($A1436=$A1435),IFERROR(IF(INDEX('40-15 SCALE LABEL INFO'!J$2:J$65,MATCH($A1436,'40-15 SCALE LABEL INFO'!$A$2:$A$65,0))="","",INDEX('40-15 SCALE LABEL INFO'!J$2:J$65,MATCH($A1436,'40-15 SCALE LABEL INFO'!$A$2:$A$65,0))),"not found"),IF(G1435="not found","not found",IF(G1435="","","ditto"))))</f>
        <v/>
      </c>
      <c r="H1436" s="775" t="str">
        <f>IF($A1436="","",IF(NOT($A1436=$A1435),IFERROR(IF(INDEX('40-15 SCALE LABEL INFO'!K$2:K$65,MATCH($A1436,'40-15 SCALE LABEL INFO'!$A$2:$A$65,0))="","",INDEX('40-15 SCALE LABEL INFO'!K$2:K$65,MATCH($A1436,'40-15 SCALE LABEL INFO'!$A$2:$A$65,0))),"not found"),IF(H1435="not found","not found",IF(H1435="","","ditto"))))</f>
        <v/>
      </c>
    </row>
    <row r="1437" spans="1:8" x14ac:dyDescent="0.25">
      <c r="A1437" s="770"/>
      <c r="B1437" s="770"/>
      <c r="C1437" s="770"/>
      <c r="D1437" s="770"/>
      <c r="E1437" s="778"/>
      <c r="F1437" s="781" t="str">
        <f>IF($A1437="","",IF(NOT($A1437=$A1436),IFERROR(IF(INDEX('40-15 SCALE LABEL INFO'!I$2:I$65,MATCH($A1437,'40-15 SCALE LABEL INFO'!$A$2:$A$65,0))="","",INDEX('40-15 SCALE LABEL INFO'!I$2:I$65,MATCH($A1437,'40-15 SCALE LABEL INFO'!$A$2:$A$65,0))),"not found"),IF(F1436="not found","not found",IF(F1436="","","ditto"))))</f>
        <v/>
      </c>
      <c r="G1437" s="782" t="str">
        <f>IF($A1437="","",IF(NOT($A1437=$A1436),IFERROR(IF(INDEX('40-15 SCALE LABEL INFO'!J$2:J$65,MATCH($A1437,'40-15 SCALE LABEL INFO'!$A$2:$A$65,0))="","",INDEX('40-15 SCALE LABEL INFO'!J$2:J$65,MATCH($A1437,'40-15 SCALE LABEL INFO'!$A$2:$A$65,0))),"not found"),IF(G1436="not found","not found",IF(G1436="","","ditto"))))</f>
        <v/>
      </c>
      <c r="H1437" s="775" t="str">
        <f>IF($A1437="","",IF(NOT($A1437=$A1436),IFERROR(IF(INDEX('40-15 SCALE LABEL INFO'!K$2:K$65,MATCH($A1437,'40-15 SCALE LABEL INFO'!$A$2:$A$65,0))="","",INDEX('40-15 SCALE LABEL INFO'!K$2:K$65,MATCH($A1437,'40-15 SCALE LABEL INFO'!$A$2:$A$65,0))),"not found"),IF(H1436="not found","not found",IF(H1436="","","ditto"))))</f>
        <v/>
      </c>
    </row>
    <row r="1438" spans="1:8" x14ac:dyDescent="0.25">
      <c r="A1438" s="770"/>
      <c r="B1438" s="770"/>
      <c r="C1438" s="770"/>
      <c r="D1438" s="770"/>
      <c r="E1438" s="778"/>
      <c r="F1438" s="781" t="str">
        <f>IF($A1438="","",IF(NOT($A1438=$A1437),IFERROR(IF(INDEX('40-15 SCALE LABEL INFO'!I$2:I$65,MATCH($A1438,'40-15 SCALE LABEL INFO'!$A$2:$A$65,0))="","",INDEX('40-15 SCALE LABEL INFO'!I$2:I$65,MATCH($A1438,'40-15 SCALE LABEL INFO'!$A$2:$A$65,0))),"not found"),IF(F1437="not found","not found",IF(F1437="","","ditto"))))</f>
        <v/>
      </c>
      <c r="G1438" s="782" t="str">
        <f>IF($A1438="","",IF(NOT($A1438=$A1437),IFERROR(IF(INDEX('40-15 SCALE LABEL INFO'!J$2:J$65,MATCH($A1438,'40-15 SCALE LABEL INFO'!$A$2:$A$65,0))="","",INDEX('40-15 SCALE LABEL INFO'!J$2:J$65,MATCH($A1438,'40-15 SCALE LABEL INFO'!$A$2:$A$65,0))),"not found"),IF(G1437="not found","not found",IF(G1437="","","ditto"))))</f>
        <v/>
      </c>
      <c r="H1438" s="775" t="str">
        <f>IF($A1438="","",IF(NOT($A1438=$A1437),IFERROR(IF(INDEX('40-15 SCALE LABEL INFO'!K$2:K$65,MATCH($A1438,'40-15 SCALE LABEL INFO'!$A$2:$A$65,0))="","",INDEX('40-15 SCALE LABEL INFO'!K$2:K$65,MATCH($A1438,'40-15 SCALE LABEL INFO'!$A$2:$A$65,0))),"not found"),IF(H1437="not found","not found",IF(H1437="","","ditto"))))</f>
        <v/>
      </c>
    </row>
    <row r="1439" spans="1:8" x14ac:dyDescent="0.25">
      <c r="A1439" s="770"/>
      <c r="B1439" s="770"/>
      <c r="C1439" s="770"/>
      <c r="D1439" s="770"/>
      <c r="E1439" s="778"/>
      <c r="F1439" s="781" t="str">
        <f>IF($A1439="","",IF(NOT($A1439=$A1438),IFERROR(IF(INDEX('40-15 SCALE LABEL INFO'!I$2:I$65,MATCH($A1439,'40-15 SCALE LABEL INFO'!$A$2:$A$65,0))="","",INDEX('40-15 SCALE LABEL INFO'!I$2:I$65,MATCH($A1439,'40-15 SCALE LABEL INFO'!$A$2:$A$65,0))),"not found"),IF(F1438="not found","not found",IF(F1438="","","ditto"))))</f>
        <v/>
      </c>
      <c r="G1439" s="782" t="str">
        <f>IF($A1439="","",IF(NOT($A1439=$A1438),IFERROR(IF(INDEX('40-15 SCALE LABEL INFO'!J$2:J$65,MATCH($A1439,'40-15 SCALE LABEL INFO'!$A$2:$A$65,0))="","",INDEX('40-15 SCALE LABEL INFO'!J$2:J$65,MATCH($A1439,'40-15 SCALE LABEL INFO'!$A$2:$A$65,0))),"not found"),IF(G1438="not found","not found",IF(G1438="","","ditto"))))</f>
        <v/>
      </c>
      <c r="H1439" s="775" t="str">
        <f>IF($A1439="","",IF(NOT($A1439=$A1438),IFERROR(IF(INDEX('40-15 SCALE LABEL INFO'!K$2:K$65,MATCH($A1439,'40-15 SCALE LABEL INFO'!$A$2:$A$65,0))="","",INDEX('40-15 SCALE LABEL INFO'!K$2:K$65,MATCH($A1439,'40-15 SCALE LABEL INFO'!$A$2:$A$65,0))),"not found"),IF(H1438="not found","not found",IF(H1438="","","ditto"))))</f>
        <v/>
      </c>
    </row>
    <row r="1440" spans="1:8" x14ac:dyDescent="0.25">
      <c r="A1440" s="770"/>
      <c r="B1440" s="770"/>
      <c r="C1440" s="770"/>
      <c r="D1440" s="770"/>
      <c r="E1440" s="778"/>
      <c r="F1440" s="781" t="str">
        <f>IF($A1440="","",IF(NOT($A1440=$A1439),IFERROR(IF(INDEX('40-15 SCALE LABEL INFO'!I$2:I$65,MATCH($A1440,'40-15 SCALE LABEL INFO'!$A$2:$A$65,0))="","",INDEX('40-15 SCALE LABEL INFO'!I$2:I$65,MATCH($A1440,'40-15 SCALE LABEL INFO'!$A$2:$A$65,0))),"not found"),IF(F1439="not found","not found",IF(F1439="","","ditto"))))</f>
        <v/>
      </c>
      <c r="G1440" s="782" t="str">
        <f>IF($A1440="","",IF(NOT($A1440=$A1439),IFERROR(IF(INDEX('40-15 SCALE LABEL INFO'!J$2:J$65,MATCH($A1440,'40-15 SCALE LABEL INFO'!$A$2:$A$65,0))="","",INDEX('40-15 SCALE LABEL INFO'!J$2:J$65,MATCH($A1440,'40-15 SCALE LABEL INFO'!$A$2:$A$65,0))),"not found"),IF(G1439="not found","not found",IF(G1439="","","ditto"))))</f>
        <v/>
      </c>
      <c r="H1440" s="775" t="str">
        <f>IF($A1440="","",IF(NOT($A1440=$A1439),IFERROR(IF(INDEX('40-15 SCALE LABEL INFO'!K$2:K$65,MATCH($A1440,'40-15 SCALE LABEL INFO'!$A$2:$A$65,0))="","",INDEX('40-15 SCALE LABEL INFO'!K$2:K$65,MATCH($A1440,'40-15 SCALE LABEL INFO'!$A$2:$A$65,0))),"not found"),IF(H1439="not found","not found",IF(H1439="","","ditto"))))</f>
        <v/>
      </c>
    </row>
    <row r="1441" spans="1:8" x14ac:dyDescent="0.25">
      <c r="A1441" s="770"/>
      <c r="B1441" s="770"/>
      <c r="C1441" s="770"/>
      <c r="D1441" s="770"/>
      <c r="E1441" s="778"/>
      <c r="F1441" s="781" t="str">
        <f>IF($A1441="","",IF(NOT($A1441=$A1440),IFERROR(IF(INDEX('40-15 SCALE LABEL INFO'!I$2:I$65,MATCH($A1441,'40-15 SCALE LABEL INFO'!$A$2:$A$65,0))="","",INDEX('40-15 SCALE LABEL INFO'!I$2:I$65,MATCH($A1441,'40-15 SCALE LABEL INFO'!$A$2:$A$65,0))),"not found"),IF(F1440="not found","not found",IF(F1440="","","ditto"))))</f>
        <v/>
      </c>
      <c r="G1441" s="782" t="str">
        <f>IF($A1441="","",IF(NOT($A1441=$A1440),IFERROR(IF(INDEX('40-15 SCALE LABEL INFO'!J$2:J$65,MATCH($A1441,'40-15 SCALE LABEL INFO'!$A$2:$A$65,0))="","",INDEX('40-15 SCALE LABEL INFO'!J$2:J$65,MATCH($A1441,'40-15 SCALE LABEL INFO'!$A$2:$A$65,0))),"not found"),IF(G1440="not found","not found",IF(G1440="","","ditto"))))</f>
        <v/>
      </c>
      <c r="H1441" s="775" t="str">
        <f>IF($A1441="","",IF(NOT($A1441=$A1440),IFERROR(IF(INDEX('40-15 SCALE LABEL INFO'!K$2:K$65,MATCH($A1441,'40-15 SCALE LABEL INFO'!$A$2:$A$65,0))="","",INDEX('40-15 SCALE LABEL INFO'!K$2:K$65,MATCH($A1441,'40-15 SCALE LABEL INFO'!$A$2:$A$65,0))),"not found"),IF(H1440="not found","not found",IF(H1440="","","ditto"))))</f>
        <v/>
      </c>
    </row>
    <row r="1442" spans="1:8" x14ac:dyDescent="0.25">
      <c r="A1442" s="770"/>
      <c r="B1442" s="770"/>
      <c r="C1442" s="770"/>
      <c r="D1442" s="770"/>
      <c r="E1442" s="778"/>
      <c r="F1442" s="781" t="str">
        <f>IF($A1442="","",IF(NOT($A1442=$A1441),IFERROR(IF(INDEX('40-15 SCALE LABEL INFO'!I$2:I$65,MATCH($A1442,'40-15 SCALE LABEL INFO'!$A$2:$A$65,0))="","",INDEX('40-15 SCALE LABEL INFO'!I$2:I$65,MATCH($A1442,'40-15 SCALE LABEL INFO'!$A$2:$A$65,0))),"not found"),IF(F1441="not found","not found",IF(F1441="","","ditto"))))</f>
        <v/>
      </c>
      <c r="G1442" s="782" t="str">
        <f>IF($A1442="","",IF(NOT($A1442=$A1441),IFERROR(IF(INDEX('40-15 SCALE LABEL INFO'!J$2:J$65,MATCH($A1442,'40-15 SCALE LABEL INFO'!$A$2:$A$65,0))="","",INDEX('40-15 SCALE LABEL INFO'!J$2:J$65,MATCH($A1442,'40-15 SCALE LABEL INFO'!$A$2:$A$65,0))),"not found"),IF(G1441="not found","not found",IF(G1441="","","ditto"))))</f>
        <v/>
      </c>
      <c r="H1442" s="775" t="str">
        <f>IF($A1442="","",IF(NOT($A1442=$A1441),IFERROR(IF(INDEX('40-15 SCALE LABEL INFO'!K$2:K$65,MATCH($A1442,'40-15 SCALE LABEL INFO'!$A$2:$A$65,0))="","",INDEX('40-15 SCALE LABEL INFO'!K$2:K$65,MATCH($A1442,'40-15 SCALE LABEL INFO'!$A$2:$A$65,0))),"not found"),IF(H1441="not found","not found",IF(H1441="","","ditto"))))</f>
        <v/>
      </c>
    </row>
    <row r="1443" spans="1:8" x14ac:dyDescent="0.25">
      <c r="A1443" s="770"/>
      <c r="B1443" s="770"/>
      <c r="C1443" s="770"/>
      <c r="D1443" s="770"/>
      <c r="E1443" s="778"/>
      <c r="F1443" s="781" t="str">
        <f>IF($A1443="","",IF(NOT($A1443=$A1442),IFERROR(IF(INDEX('40-15 SCALE LABEL INFO'!I$2:I$65,MATCH($A1443,'40-15 SCALE LABEL INFO'!$A$2:$A$65,0))="","",INDEX('40-15 SCALE LABEL INFO'!I$2:I$65,MATCH($A1443,'40-15 SCALE LABEL INFO'!$A$2:$A$65,0))),"not found"),IF(F1442="not found","not found",IF(F1442="","","ditto"))))</f>
        <v/>
      </c>
      <c r="G1443" s="782" t="str">
        <f>IF($A1443="","",IF(NOT($A1443=$A1442),IFERROR(IF(INDEX('40-15 SCALE LABEL INFO'!J$2:J$65,MATCH($A1443,'40-15 SCALE LABEL INFO'!$A$2:$A$65,0))="","",INDEX('40-15 SCALE LABEL INFO'!J$2:J$65,MATCH($A1443,'40-15 SCALE LABEL INFO'!$A$2:$A$65,0))),"not found"),IF(G1442="not found","not found",IF(G1442="","","ditto"))))</f>
        <v/>
      </c>
      <c r="H1443" s="775" t="str">
        <f>IF($A1443="","",IF(NOT($A1443=$A1442),IFERROR(IF(INDEX('40-15 SCALE LABEL INFO'!K$2:K$65,MATCH($A1443,'40-15 SCALE LABEL INFO'!$A$2:$A$65,0))="","",INDEX('40-15 SCALE LABEL INFO'!K$2:K$65,MATCH($A1443,'40-15 SCALE LABEL INFO'!$A$2:$A$65,0))),"not found"),IF(H1442="not found","not found",IF(H1442="","","ditto"))))</f>
        <v/>
      </c>
    </row>
    <row r="1444" spans="1:8" x14ac:dyDescent="0.25">
      <c r="A1444" s="770"/>
      <c r="B1444" s="770"/>
      <c r="C1444" s="770"/>
      <c r="D1444" s="770"/>
      <c r="E1444" s="778"/>
      <c r="F1444" s="781" t="str">
        <f>IF($A1444="","",IF(NOT($A1444=$A1443),IFERROR(IF(INDEX('40-15 SCALE LABEL INFO'!I$2:I$65,MATCH($A1444,'40-15 SCALE LABEL INFO'!$A$2:$A$65,0))="","",INDEX('40-15 SCALE LABEL INFO'!I$2:I$65,MATCH($A1444,'40-15 SCALE LABEL INFO'!$A$2:$A$65,0))),"not found"),IF(F1443="not found","not found",IF(F1443="","","ditto"))))</f>
        <v/>
      </c>
      <c r="G1444" s="782" t="str">
        <f>IF($A1444="","",IF(NOT($A1444=$A1443),IFERROR(IF(INDEX('40-15 SCALE LABEL INFO'!J$2:J$65,MATCH($A1444,'40-15 SCALE LABEL INFO'!$A$2:$A$65,0))="","",INDEX('40-15 SCALE LABEL INFO'!J$2:J$65,MATCH($A1444,'40-15 SCALE LABEL INFO'!$A$2:$A$65,0))),"not found"),IF(G1443="not found","not found",IF(G1443="","","ditto"))))</f>
        <v/>
      </c>
      <c r="H1444" s="775" t="str">
        <f>IF($A1444="","",IF(NOT($A1444=$A1443),IFERROR(IF(INDEX('40-15 SCALE LABEL INFO'!K$2:K$65,MATCH($A1444,'40-15 SCALE LABEL INFO'!$A$2:$A$65,0))="","",INDEX('40-15 SCALE LABEL INFO'!K$2:K$65,MATCH($A1444,'40-15 SCALE LABEL INFO'!$A$2:$A$65,0))),"not found"),IF(H1443="not found","not found",IF(H1443="","","ditto"))))</f>
        <v/>
      </c>
    </row>
    <row r="1445" spans="1:8" x14ac:dyDescent="0.25">
      <c r="A1445" s="770"/>
      <c r="B1445" s="770"/>
      <c r="C1445" s="770"/>
      <c r="D1445" s="770"/>
      <c r="E1445" s="778"/>
      <c r="F1445" s="781" t="str">
        <f>IF($A1445="","",IF(NOT($A1445=$A1444),IFERROR(IF(INDEX('40-15 SCALE LABEL INFO'!I$2:I$65,MATCH($A1445,'40-15 SCALE LABEL INFO'!$A$2:$A$65,0))="","",INDEX('40-15 SCALE LABEL INFO'!I$2:I$65,MATCH($A1445,'40-15 SCALE LABEL INFO'!$A$2:$A$65,0))),"not found"),IF(F1444="not found","not found",IF(F1444="","","ditto"))))</f>
        <v/>
      </c>
      <c r="G1445" s="782" t="str">
        <f>IF($A1445="","",IF(NOT($A1445=$A1444),IFERROR(IF(INDEX('40-15 SCALE LABEL INFO'!J$2:J$65,MATCH($A1445,'40-15 SCALE LABEL INFO'!$A$2:$A$65,0))="","",INDEX('40-15 SCALE LABEL INFO'!J$2:J$65,MATCH($A1445,'40-15 SCALE LABEL INFO'!$A$2:$A$65,0))),"not found"),IF(G1444="not found","not found",IF(G1444="","","ditto"))))</f>
        <v/>
      </c>
      <c r="H1445" s="775" t="str">
        <f>IF($A1445="","",IF(NOT($A1445=$A1444),IFERROR(IF(INDEX('40-15 SCALE LABEL INFO'!K$2:K$65,MATCH($A1445,'40-15 SCALE LABEL INFO'!$A$2:$A$65,0))="","",INDEX('40-15 SCALE LABEL INFO'!K$2:K$65,MATCH($A1445,'40-15 SCALE LABEL INFO'!$A$2:$A$65,0))),"not found"),IF(H1444="not found","not found",IF(H1444="","","ditto"))))</f>
        <v/>
      </c>
    </row>
    <row r="1446" spans="1:8" x14ac:dyDescent="0.25">
      <c r="A1446" s="770"/>
      <c r="B1446" s="770"/>
      <c r="C1446" s="770"/>
      <c r="D1446" s="770"/>
      <c r="E1446" s="778"/>
      <c r="F1446" s="781" t="str">
        <f>IF($A1446="","",IF(NOT($A1446=$A1445),IFERROR(IF(INDEX('40-15 SCALE LABEL INFO'!I$2:I$65,MATCH($A1446,'40-15 SCALE LABEL INFO'!$A$2:$A$65,0))="","",INDEX('40-15 SCALE LABEL INFO'!I$2:I$65,MATCH($A1446,'40-15 SCALE LABEL INFO'!$A$2:$A$65,0))),"not found"),IF(F1445="not found","not found",IF(F1445="","","ditto"))))</f>
        <v/>
      </c>
      <c r="G1446" s="782" t="str">
        <f>IF($A1446="","",IF(NOT($A1446=$A1445),IFERROR(IF(INDEX('40-15 SCALE LABEL INFO'!J$2:J$65,MATCH($A1446,'40-15 SCALE LABEL INFO'!$A$2:$A$65,0))="","",INDEX('40-15 SCALE LABEL INFO'!J$2:J$65,MATCH($A1446,'40-15 SCALE LABEL INFO'!$A$2:$A$65,0))),"not found"),IF(G1445="not found","not found",IF(G1445="","","ditto"))))</f>
        <v/>
      </c>
      <c r="H1446" s="775" t="str">
        <f>IF($A1446="","",IF(NOT($A1446=$A1445),IFERROR(IF(INDEX('40-15 SCALE LABEL INFO'!K$2:K$65,MATCH($A1446,'40-15 SCALE LABEL INFO'!$A$2:$A$65,0))="","",INDEX('40-15 SCALE LABEL INFO'!K$2:K$65,MATCH($A1446,'40-15 SCALE LABEL INFO'!$A$2:$A$65,0))),"not found"),IF(H1445="not found","not found",IF(H1445="","","ditto"))))</f>
        <v/>
      </c>
    </row>
    <row r="1447" spans="1:8" x14ac:dyDescent="0.25">
      <c r="A1447" s="770"/>
      <c r="B1447" s="770"/>
      <c r="C1447" s="770"/>
      <c r="D1447" s="770"/>
      <c r="E1447" s="778"/>
      <c r="F1447" s="781" t="str">
        <f>IF($A1447="","",IF(NOT($A1447=$A1446),IFERROR(IF(INDEX('40-15 SCALE LABEL INFO'!I$2:I$65,MATCH($A1447,'40-15 SCALE LABEL INFO'!$A$2:$A$65,0))="","",INDEX('40-15 SCALE LABEL INFO'!I$2:I$65,MATCH($A1447,'40-15 SCALE LABEL INFO'!$A$2:$A$65,0))),"not found"),IF(F1446="not found","not found",IF(F1446="","","ditto"))))</f>
        <v/>
      </c>
      <c r="G1447" s="782" t="str">
        <f>IF($A1447="","",IF(NOT($A1447=$A1446),IFERROR(IF(INDEX('40-15 SCALE LABEL INFO'!J$2:J$65,MATCH($A1447,'40-15 SCALE LABEL INFO'!$A$2:$A$65,0))="","",INDEX('40-15 SCALE LABEL INFO'!J$2:J$65,MATCH($A1447,'40-15 SCALE LABEL INFO'!$A$2:$A$65,0))),"not found"),IF(G1446="not found","not found",IF(G1446="","","ditto"))))</f>
        <v/>
      </c>
      <c r="H1447" s="775" t="str">
        <f>IF($A1447="","",IF(NOT($A1447=$A1446),IFERROR(IF(INDEX('40-15 SCALE LABEL INFO'!K$2:K$65,MATCH($A1447,'40-15 SCALE LABEL INFO'!$A$2:$A$65,0))="","",INDEX('40-15 SCALE LABEL INFO'!K$2:K$65,MATCH($A1447,'40-15 SCALE LABEL INFO'!$A$2:$A$65,0))),"not found"),IF(H1446="not found","not found",IF(H1446="","","ditto"))))</f>
        <v/>
      </c>
    </row>
    <row r="1448" spans="1:8" x14ac:dyDescent="0.25">
      <c r="A1448" s="770"/>
      <c r="B1448" s="770"/>
      <c r="C1448" s="770"/>
      <c r="D1448" s="770"/>
      <c r="E1448" s="778"/>
      <c r="F1448" s="781" t="str">
        <f>IF($A1448="","",IF(NOT($A1448=$A1447),IFERROR(IF(INDEX('40-15 SCALE LABEL INFO'!I$2:I$65,MATCH($A1448,'40-15 SCALE LABEL INFO'!$A$2:$A$65,0))="","",INDEX('40-15 SCALE LABEL INFO'!I$2:I$65,MATCH($A1448,'40-15 SCALE LABEL INFO'!$A$2:$A$65,0))),"not found"),IF(F1447="not found","not found",IF(F1447="","","ditto"))))</f>
        <v/>
      </c>
      <c r="G1448" s="782" t="str">
        <f>IF($A1448="","",IF(NOT($A1448=$A1447),IFERROR(IF(INDEX('40-15 SCALE LABEL INFO'!J$2:J$65,MATCH($A1448,'40-15 SCALE LABEL INFO'!$A$2:$A$65,0))="","",INDEX('40-15 SCALE LABEL INFO'!J$2:J$65,MATCH($A1448,'40-15 SCALE LABEL INFO'!$A$2:$A$65,0))),"not found"),IF(G1447="not found","not found",IF(G1447="","","ditto"))))</f>
        <v/>
      </c>
      <c r="H1448" s="775" t="str">
        <f>IF($A1448="","",IF(NOT($A1448=$A1447),IFERROR(IF(INDEX('40-15 SCALE LABEL INFO'!K$2:K$65,MATCH($A1448,'40-15 SCALE LABEL INFO'!$A$2:$A$65,0))="","",INDEX('40-15 SCALE LABEL INFO'!K$2:K$65,MATCH($A1448,'40-15 SCALE LABEL INFO'!$A$2:$A$65,0))),"not found"),IF(H1447="not found","not found",IF(H1447="","","ditto"))))</f>
        <v/>
      </c>
    </row>
    <row r="1449" spans="1:8" x14ac:dyDescent="0.25">
      <c r="A1449" s="770"/>
      <c r="B1449" s="770"/>
      <c r="C1449" s="770"/>
      <c r="D1449" s="770"/>
      <c r="E1449" s="778"/>
      <c r="F1449" s="781" t="str">
        <f>IF($A1449="","",IF(NOT($A1449=$A1448),IFERROR(IF(INDEX('40-15 SCALE LABEL INFO'!I$2:I$65,MATCH($A1449,'40-15 SCALE LABEL INFO'!$A$2:$A$65,0))="","",INDEX('40-15 SCALE LABEL INFO'!I$2:I$65,MATCH($A1449,'40-15 SCALE LABEL INFO'!$A$2:$A$65,0))),"not found"),IF(F1448="not found","not found",IF(F1448="","","ditto"))))</f>
        <v/>
      </c>
      <c r="G1449" s="782" t="str">
        <f>IF($A1449="","",IF(NOT($A1449=$A1448),IFERROR(IF(INDEX('40-15 SCALE LABEL INFO'!J$2:J$65,MATCH($A1449,'40-15 SCALE LABEL INFO'!$A$2:$A$65,0))="","",INDEX('40-15 SCALE LABEL INFO'!J$2:J$65,MATCH($A1449,'40-15 SCALE LABEL INFO'!$A$2:$A$65,0))),"not found"),IF(G1448="not found","not found",IF(G1448="","","ditto"))))</f>
        <v/>
      </c>
      <c r="H1449" s="775" t="str">
        <f>IF($A1449="","",IF(NOT($A1449=$A1448),IFERROR(IF(INDEX('40-15 SCALE LABEL INFO'!K$2:K$65,MATCH($A1449,'40-15 SCALE LABEL INFO'!$A$2:$A$65,0))="","",INDEX('40-15 SCALE LABEL INFO'!K$2:K$65,MATCH($A1449,'40-15 SCALE LABEL INFO'!$A$2:$A$65,0))),"not found"),IF(H1448="not found","not found",IF(H1448="","","ditto"))))</f>
        <v/>
      </c>
    </row>
    <row r="1450" spans="1:8" x14ac:dyDescent="0.25">
      <c r="A1450" s="770"/>
      <c r="B1450" s="770"/>
      <c r="C1450" s="770"/>
      <c r="D1450" s="770"/>
      <c r="E1450" s="778"/>
      <c r="F1450" s="781" t="str">
        <f>IF($A1450="","",IF(NOT($A1450=$A1449),IFERROR(IF(INDEX('40-15 SCALE LABEL INFO'!I$2:I$65,MATCH($A1450,'40-15 SCALE LABEL INFO'!$A$2:$A$65,0))="","",INDEX('40-15 SCALE LABEL INFO'!I$2:I$65,MATCH($A1450,'40-15 SCALE LABEL INFO'!$A$2:$A$65,0))),"not found"),IF(F1449="not found","not found",IF(F1449="","","ditto"))))</f>
        <v/>
      </c>
      <c r="G1450" s="782" t="str">
        <f>IF($A1450="","",IF(NOT($A1450=$A1449),IFERROR(IF(INDEX('40-15 SCALE LABEL INFO'!J$2:J$65,MATCH($A1450,'40-15 SCALE LABEL INFO'!$A$2:$A$65,0))="","",INDEX('40-15 SCALE LABEL INFO'!J$2:J$65,MATCH($A1450,'40-15 SCALE LABEL INFO'!$A$2:$A$65,0))),"not found"),IF(G1449="not found","not found",IF(G1449="","","ditto"))))</f>
        <v/>
      </c>
      <c r="H1450" s="775" t="str">
        <f>IF($A1450="","",IF(NOT($A1450=$A1449),IFERROR(IF(INDEX('40-15 SCALE LABEL INFO'!K$2:K$65,MATCH($A1450,'40-15 SCALE LABEL INFO'!$A$2:$A$65,0))="","",INDEX('40-15 SCALE LABEL INFO'!K$2:K$65,MATCH($A1450,'40-15 SCALE LABEL INFO'!$A$2:$A$65,0))),"not found"),IF(H1449="not found","not found",IF(H1449="","","ditto"))))</f>
        <v/>
      </c>
    </row>
    <row r="1451" spans="1:8" x14ac:dyDescent="0.25">
      <c r="A1451" s="770"/>
      <c r="B1451" s="770"/>
      <c r="C1451" s="770"/>
      <c r="D1451" s="770"/>
      <c r="E1451" s="778"/>
      <c r="F1451" s="781" t="str">
        <f>IF($A1451="","",IF(NOT($A1451=$A1450),IFERROR(IF(INDEX('40-15 SCALE LABEL INFO'!I$2:I$65,MATCH($A1451,'40-15 SCALE LABEL INFO'!$A$2:$A$65,0))="","",INDEX('40-15 SCALE LABEL INFO'!I$2:I$65,MATCH($A1451,'40-15 SCALE LABEL INFO'!$A$2:$A$65,0))),"not found"),IF(F1450="not found","not found",IF(F1450="","","ditto"))))</f>
        <v/>
      </c>
      <c r="G1451" s="782" t="str">
        <f>IF($A1451="","",IF(NOT($A1451=$A1450),IFERROR(IF(INDEX('40-15 SCALE LABEL INFO'!J$2:J$65,MATCH($A1451,'40-15 SCALE LABEL INFO'!$A$2:$A$65,0))="","",INDEX('40-15 SCALE LABEL INFO'!J$2:J$65,MATCH($A1451,'40-15 SCALE LABEL INFO'!$A$2:$A$65,0))),"not found"),IF(G1450="not found","not found",IF(G1450="","","ditto"))))</f>
        <v/>
      </c>
      <c r="H1451" s="775" t="str">
        <f>IF($A1451="","",IF(NOT($A1451=$A1450),IFERROR(IF(INDEX('40-15 SCALE LABEL INFO'!K$2:K$65,MATCH($A1451,'40-15 SCALE LABEL INFO'!$A$2:$A$65,0))="","",INDEX('40-15 SCALE LABEL INFO'!K$2:K$65,MATCH($A1451,'40-15 SCALE LABEL INFO'!$A$2:$A$65,0))),"not found"),IF(H1450="not found","not found",IF(H1450="","","ditto"))))</f>
        <v/>
      </c>
    </row>
    <row r="1452" spans="1:8" x14ac:dyDescent="0.25">
      <c r="A1452" s="770"/>
      <c r="B1452" s="770"/>
      <c r="C1452" s="770"/>
      <c r="D1452" s="770"/>
      <c r="E1452" s="778"/>
      <c r="F1452" s="781" t="str">
        <f>IF($A1452="","",IF(NOT($A1452=$A1451),IFERROR(IF(INDEX('40-15 SCALE LABEL INFO'!I$2:I$65,MATCH($A1452,'40-15 SCALE LABEL INFO'!$A$2:$A$65,0))="","",INDEX('40-15 SCALE LABEL INFO'!I$2:I$65,MATCH($A1452,'40-15 SCALE LABEL INFO'!$A$2:$A$65,0))),"not found"),IF(F1451="not found","not found",IF(F1451="","","ditto"))))</f>
        <v/>
      </c>
      <c r="G1452" s="782" t="str">
        <f>IF($A1452="","",IF(NOT($A1452=$A1451),IFERROR(IF(INDEX('40-15 SCALE LABEL INFO'!J$2:J$65,MATCH($A1452,'40-15 SCALE LABEL INFO'!$A$2:$A$65,0))="","",INDEX('40-15 SCALE LABEL INFO'!J$2:J$65,MATCH($A1452,'40-15 SCALE LABEL INFO'!$A$2:$A$65,0))),"not found"),IF(G1451="not found","not found",IF(G1451="","","ditto"))))</f>
        <v/>
      </c>
      <c r="H1452" s="775" t="str">
        <f>IF($A1452="","",IF(NOT($A1452=$A1451),IFERROR(IF(INDEX('40-15 SCALE LABEL INFO'!K$2:K$65,MATCH($A1452,'40-15 SCALE LABEL INFO'!$A$2:$A$65,0))="","",INDEX('40-15 SCALE LABEL INFO'!K$2:K$65,MATCH($A1452,'40-15 SCALE LABEL INFO'!$A$2:$A$65,0))),"not found"),IF(H1451="not found","not found",IF(H1451="","","ditto"))))</f>
        <v/>
      </c>
    </row>
    <row r="1453" spans="1:8" x14ac:dyDescent="0.25">
      <c r="A1453" s="770"/>
      <c r="B1453" s="770"/>
      <c r="C1453" s="770"/>
      <c r="D1453" s="770"/>
      <c r="E1453" s="778"/>
      <c r="F1453" s="781" t="str">
        <f>IF($A1453="","",IF(NOT($A1453=$A1452),IFERROR(IF(INDEX('40-15 SCALE LABEL INFO'!I$2:I$65,MATCH($A1453,'40-15 SCALE LABEL INFO'!$A$2:$A$65,0))="","",INDEX('40-15 SCALE LABEL INFO'!I$2:I$65,MATCH($A1453,'40-15 SCALE LABEL INFO'!$A$2:$A$65,0))),"not found"),IF(F1452="not found","not found",IF(F1452="","","ditto"))))</f>
        <v/>
      </c>
      <c r="G1453" s="782" t="str">
        <f>IF($A1453="","",IF(NOT($A1453=$A1452),IFERROR(IF(INDEX('40-15 SCALE LABEL INFO'!J$2:J$65,MATCH($A1453,'40-15 SCALE LABEL INFO'!$A$2:$A$65,0))="","",INDEX('40-15 SCALE LABEL INFO'!J$2:J$65,MATCH($A1453,'40-15 SCALE LABEL INFO'!$A$2:$A$65,0))),"not found"),IF(G1452="not found","not found",IF(G1452="","","ditto"))))</f>
        <v/>
      </c>
      <c r="H1453" s="775" t="str">
        <f>IF($A1453="","",IF(NOT($A1453=$A1452),IFERROR(IF(INDEX('40-15 SCALE LABEL INFO'!K$2:K$65,MATCH($A1453,'40-15 SCALE LABEL INFO'!$A$2:$A$65,0))="","",INDEX('40-15 SCALE LABEL INFO'!K$2:K$65,MATCH($A1453,'40-15 SCALE LABEL INFO'!$A$2:$A$65,0))),"not found"),IF(H1452="not found","not found",IF(H1452="","","ditto"))))</f>
        <v/>
      </c>
    </row>
    <row r="1454" spans="1:8" x14ac:dyDescent="0.25">
      <c r="A1454" s="770"/>
      <c r="B1454" s="770"/>
      <c r="C1454" s="770"/>
      <c r="D1454" s="770"/>
      <c r="E1454" s="778"/>
      <c r="F1454" s="781" t="str">
        <f>IF($A1454="","",IF(NOT($A1454=$A1453),IFERROR(IF(INDEX('40-15 SCALE LABEL INFO'!I$2:I$65,MATCH($A1454,'40-15 SCALE LABEL INFO'!$A$2:$A$65,0))="","",INDEX('40-15 SCALE LABEL INFO'!I$2:I$65,MATCH($A1454,'40-15 SCALE LABEL INFO'!$A$2:$A$65,0))),"not found"),IF(F1453="not found","not found",IF(F1453="","","ditto"))))</f>
        <v/>
      </c>
      <c r="G1454" s="782" t="str">
        <f>IF($A1454="","",IF(NOT($A1454=$A1453),IFERROR(IF(INDEX('40-15 SCALE LABEL INFO'!J$2:J$65,MATCH($A1454,'40-15 SCALE LABEL INFO'!$A$2:$A$65,0))="","",INDEX('40-15 SCALE LABEL INFO'!J$2:J$65,MATCH($A1454,'40-15 SCALE LABEL INFO'!$A$2:$A$65,0))),"not found"),IF(G1453="not found","not found",IF(G1453="","","ditto"))))</f>
        <v/>
      </c>
      <c r="H1454" s="775" t="str">
        <f>IF($A1454="","",IF(NOT($A1454=$A1453),IFERROR(IF(INDEX('40-15 SCALE LABEL INFO'!K$2:K$65,MATCH($A1454,'40-15 SCALE LABEL INFO'!$A$2:$A$65,0))="","",INDEX('40-15 SCALE LABEL INFO'!K$2:K$65,MATCH($A1454,'40-15 SCALE LABEL INFO'!$A$2:$A$65,0))),"not found"),IF(H1453="not found","not found",IF(H1453="","","ditto"))))</f>
        <v/>
      </c>
    </row>
    <row r="1455" spans="1:8" x14ac:dyDescent="0.25">
      <c r="A1455" s="770"/>
      <c r="B1455" s="770"/>
      <c r="C1455" s="770"/>
      <c r="D1455" s="770"/>
      <c r="E1455" s="778"/>
      <c r="F1455" s="781" t="str">
        <f>IF($A1455="","",IF(NOT($A1455=$A1454),IFERROR(IF(INDEX('40-15 SCALE LABEL INFO'!I$2:I$65,MATCH($A1455,'40-15 SCALE LABEL INFO'!$A$2:$A$65,0))="","",INDEX('40-15 SCALE LABEL INFO'!I$2:I$65,MATCH($A1455,'40-15 SCALE LABEL INFO'!$A$2:$A$65,0))),"not found"),IF(F1454="not found","not found",IF(F1454="","","ditto"))))</f>
        <v/>
      </c>
      <c r="G1455" s="782" t="str">
        <f>IF($A1455="","",IF(NOT($A1455=$A1454),IFERROR(IF(INDEX('40-15 SCALE LABEL INFO'!J$2:J$65,MATCH($A1455,'40-15 SCALE LABEL INFO'!$A$2:$A$65,0))="","",INDEX('40-15 SCALE LABEL INFO'!J$2:J$65,MATCH($A1455,'40-15 SCALE LABEL INFO'!$A$2:$A$65,0))),"not found"),IF(G1454="not found","not found",IF(G1454="","","ditto"))))</f>
        <v/>
      </c>
      <c r="H1455" s="775" t="str">
        <f>IF($A1455="","",IF(NOT($A1455=$A1454),IFERROR(IF(INDEX('40-15 SCALE LABEL INFO'!K$2:K$65,MATCH($A1455,'40-15 SCALE LABEL INFO'!$A$2:$A$65,0))="","",INDEX('40-15 SCALE LABEL INFO'!K$2:K$65,MATCH($A1455,'40-15 SCALE LABEL INFO'!$A$2:$A$65,0))),"not found"),IF(H1454="not found","not found",IF(H1454="","","ditto"))))</f>
        <v/>
      </c>
    </row>
    <row r="1456" spans="1:8" x14ac:dyDescent="0.25">
      <c r="A1456" s="770"/>
      <c r="B1456" s="770"/>
      <c r="C1456" s="770"/>
      <c r="D1456" s="770"/>
      <c r="E1456" s="778"/>
      <c r="F1456" s="781" t="str">
        <f>IF($A1456="","",IF(NOT($A1456=$A1455),IFERROR(IF(INDEX('40-15 SCALE LABEL INFO'!I$2:I$65,MATCH($A1456,'40-15 SCALE LABEL INFO'!$A$2:$A$65,0))="","",INDEX('40-15 SCALE LABEL INFO'!I$2:I$65,MATCH($A1456,'40-15 SCALE LABEL INFO'!$A$2:$A$65,0))),"not found"),IF(F1455="not found","not found",IF(F1455="","","ditto"))))</f>
        <v/>
      </c>
      <c r="G1456" s="782" t="str">
        <f>IF($A1456="","",IF(NOT($A1456=$A1455),IFERROR(IF(INDEX('40-15 SCALE LABEL INFO'!J$2:J$65,MATCH($A1456,'40-15 SCALE LABEL INFO'!$A$2:$A$65,0))="","",INDEX('40-15 SCALE LABEL INFO'!J$2:J$65,MATCH($A1456,'40-15 SCALE LABEL INFO'!$A$2:$A$65,0))),"not found"),IF(G1455="not found","not found",IF(G1455="","","ditto"))))</f>
        <v/>
      </c>
      <c r="H1456" s="775" t="str">
        <f>IF($A1456="","",IF(NOT($A1456=$A1455),IFERROR(IF(INDEX('40-15 SCALE LABEL INFO'!K$2:K$65,MATCH($A1456,'40-15 SCALE LABEL INFO'!$A$2:$A$65,0))="","",INDEX('40-15 SCALE LABEL INFO'!K$2:K$65,MATCH($A1456,'40-15 SCALE LABEL INFO'!$A$2:$A$65,0))),"not found"),IF(H1455="not found","not found",IF(H1455="","","ditto"))))</f>
        <v/>
      </c>
    </row>
    <row r="1457" spans="1:8" x14ac:dyDescent="0.25">
      <c r="A1457" s="770"/>
      <c r="B1457" s="770"/>
      <c r="C1457" s="770"/>
      <c r="D1457" s="770"/>
      <c r="E1457" s="778"/>
      <c r="F1457" s="781" t="str">
        <f>IF($A1457="","",IF(NOT($A1457=$A1456),IFERROR(IF(INDEX('40-15 SCALE LABEL INFO'!I$2:I$65,MATCH($A1457,'40-15 SCALE LABEL INFO'!$A$2:$A$65,0))="","",INDEX('40-15 SCALE LABEL INFO'!I$2:I$65,MATCH($A1457,'40-15 SCALE LABEL INFO'!$A$2:$A$65,0))),"not found"),IF(F1456="not found","not found",IF(F1456="","","ditto"))))</f>
        <v/>
      </c>
      <c r="G1457" s="782" t="str">
        <f>IF($A1457="","",IF(NOT($A1457=$A1456),IFERROR(IF(INDEX('40-15 SCALE LABEL INFO'!J$2:J$65,MATCH($A1457,'40-15 SCALE LABEL INFO'!$A$2:$A$65,0))="","",INDEX('40-15 SCALE LABEL INFO'!J$2:J$65,MATCH($A1457,'40-15 SCALE LABEL INFO'!$A$2:$A$65,0))),"not found"),IF(G1456="not found","not found",IF(G1456="","","ditto"))))</f>
        <v/>
      </c>
      <c r="H1457" s="775" t="str">
        <f>IF($A1457="","",IF(NOT($A1457=$A1456),IFERROR(IF(INDEX('40-15 SCALE LABEL INFO'!K$2:K$65,MATCH($A1457,'40-15 SCALE LABEL INFO'!$A$2:$A$65,0))="","",INDEX('40-15 SCALE LABEL INFO'!K$2:K$65,MATCH($A1457,'40-15 SCALE LABEL INFO'!$A$2:$A$65,0))),"not found"),IF(H1456="not found","not found",IF(H1456="","","ditto"))))</f>
        <v/>
      </c>
    </row>
    <row r="1458" spans="1:8" x14ac:dyDescent="0.25">
      <c r="A1458" s="770"/>
      <c r="B1458" s="770"/>
      <c r="C1458" s="770"/>
      <c r="D1458" s="770"/>
      <c r="E1458" s="778"/>
      <c r="F1458" s="781" t="str">
        <f>IF($A1458="","",IF(NOT($A1458=$A1457),IFERROR(IF(INDEX('40-15 SCALE LABEL INFO'!I$2:I$65,MATCH($A1458,'40-15 SCALE LABEL INFO'!$A$2:$A$65,0))="","",INDEX('40-15 SCALE LABEL INFO'!I$2:I$65,MATCH($A1458,'40-15 SCALE LABEL INFO'!$A$2:$A$65,0))),"not found"),IF(F1457="not found","not found",IF(F1457="","","ditto"))))</f>
        <v/>
      </c>
      <c r="G1458" s="782" t="str">
        <f>IF($A1458="","",IF(NOT($A1458=$A1457),IFERROR(IF(INDEX('40-15 SCALE LABEL INFO'!J$2:J$65,MATCH($A1458,'40-15 SCALE LABEL INFO'!$A$2:$A$65,0))="","",INDEX('40-15 SCALE LABEL INFO'!J$2:J$65,MATCH($A1458,'40-15 SCALE LABEL INFO'!$A$2:$A$65,0))),"not found"),IF(G1457="not found","not found",IF(G1457="","","ditto"))))</f>
        <v/>
      </c>
      <c r="H1458" s="775" t="str">
        <f>IF($A1458="","",IF(NOT($A1458=$A1457),IFERROR(IF(INDEX('40-15 SCALE LABEL INFO'!K$2:K$65,MATCH($A1458,'40-15 SCALE LABEL INFO'!$A$2:$A$65,0))="","",INDEX('40-15 SCALE LABEL INFO'!K$2:K$65,MATCH($A1458,'40-15 SCALE LABEL INFO'!$A$2:$A$65,0))),"not found"),IF(H1457="not found","not found",IF(H1457="","","ditto"))))</f>
        <v/>
      </c>
    </row>
    <row r="1459" spans="1:8" x14ac:dyDescent="0.25">
      <c r="A1459" s="770"/>
      <c r="B1459" s="770"/>
      <c r="C1459" s="770"/>
      <c r="D1459" s="770"/>
      <c r="E1459" s="778"/>
      <c r="F1459" s="781" t="str">
        <f>IF($A1459="","",IF(NOT($A1459=$A1458),IFERROR(IF(INDEX('40-15 SCALE LABEL INFO'!I$2:I$65,MATCH($A1459,'40-15 SCALE LABEL INFO'!$A$2:$A$65,0))="","",INDEX('40-15 SCALE LABEL INFO'!I$2:I$65,MATCH($A1459,'40-15 SCALE LABEL INFO'!$A$2:$A$65,0))),"not found"),IF(F1458="not found","not found",IF(F1458="","","ditto"))))</f>
        <v/>
      </c>
      <c r="G1459" s="782" t="str">
        <f>IF($A1459="","",IF(NOT($A1459=$A1458),IFERROR(IF(INDEX('40-15 SCALE LABEL INFO'!J$2:J$65,MATCH($A1459,'40-15 SCALE LABEL INFO'!$A$2:$A$65,0))="","",INDEX('40-15 SCALE LABEL INFO'!J$2:J$65,MATCH($A1459,'40-15 SCALE LABEL INFO'!$A$2:$A$65,0))),"not found"),IF(G1458="not found","not found",IF(G1458="","","ditto"))))</f>
        <v/>
      </c>
      <c r="H1459" s="775" t="str">
        <f>IF($A1459="","",IF(NOT($A1459=$A1458),IFERROR(IF(INDEX('40-15 SCALE LABEL INFO'!K$2:K$65,MATCH($A1459,'40-15 SCALE LABEL INFO'!$A$2:$A$65,0))="","",INDEX('40-15 SCALE LABEL INFO'!K$2:K$65,MATCH($A1459,'40-15 SCALE LABEL INFO'!$A$2:$A$65,0))),"not found"),IF(H1458="not found","not found",IF(H1458="","","ditto"))))</f>
        <v/>
      </c>
    </row>
    <row r="1460" spans="1:8" x14ac:dyDescent="0.25">
      <c r="A1460" s="770"/>
      <c r="B1460" s="770"/>
      <c r="C1460" s="770"/>
      <c r="D1460" s="770"/>
      <c r="E1460" s="778"/>
      <c r="F1460" s="781" t="str">
        <f>IF($A1460="","",IF(NOT($A1460=$A1459),IFERROR(IF(INDEX('40-15 SCALE LABEL INFO'!I$2:I$65,MATCH($A1460,'40-15 SCALE LABEL INFO'!$A$2:$A$65,0))="","",INDEX('40-15 SCALE LABEL INFO'!I$2:I$65,MATCH($A1460,'40-15 SCALE LABEL INFO'!$A$2:$A$65,0))),"not found"),IF(F1459="not found","not found",IF(F1459="","","ditto"))))</f>
        <v/>
      </c>
      <c r="G1460" s="782" t="str">
        <f>IF($A1460="","",IF(NOT($A1460=$A1459),IFERROR(IF(INDEX('40-15 SCALE LABEL INFO'!J$2:J$65,MATCH($A1460,'40-15 SCALE LABEL INFO'!$A$2:$A$65,0))="","",INDEX('40-15 SCALE LABEL INFO'!J$2:J$65,MATCH($A1460,'40-15 SCALE LABEL INFO'!$A$2:$A$65,0))),"not found"),IF(G1459="not found","not found",IF(G1459="","","ditto"))))</f>
        <v/>
      </c>
      <c r="H1460" s="775" t="str">
        <f>IF($A1460="","",IF(NOT($A1460=$A1459),IFERROR(IF(INDEX('40-15 SCALE LABEL INFO'!K$2:K$65,MATCH($A1460,'40-15 SCALE LABEL INFO'!$A$2:$A$65,0))="","",INDEX('40-15 SCALE LABEL INFO'!K$2:K$65,MATCH($A1460,'40-15 SCALE LABEL INFO'!$A$2:$A$65,0))),"not found"),IF(H1459="not found","not found",IF(H1459="","","ditto"))))</f>
        <v/>
      </c>
    </row>
    <row r="1461" spans="1:8" x14ac:dyDescent="0.25">
      <c r="A1461" s="770"/>
      <c r="B1461" s="770"/>
      <c r="C1461" s="770"/>
      <c r="D1461" s="770"/>
      <c r="E1461" s="778"/>
      <c r="F1461" s="781" t="str">
        <f>IF($A1461="","",IF(NOT($A1461=$A1460),IFERROR(IF(INDEX('40-15 SCALE LABEL INFO'!I$2:I$65,MATCH($A1461,'40-15 SCALE LABEL INFO'!$A$2:$A$65,0))="","",INDEX('40-15 SCALE LABEL INFO'!I$2:I$65,MATCH($A1461,'40-15 SCALE LABEL INFO'!$A$2:$A$65,0))),"not found"),IF(F1460="not found","not found",IF(F1460="","","ditto"))))</f>
        <v/>
      </c>
      <c r="G1461" s="782" t="str">
        <f>IF($A1461="","",IF(NOT($A1461=$A1460),IFERROR(IF(INDEX('40-15 SCALE LABEL INFO'!J$2:J$65,MATCH($A1461,'40-15 SCALE LABEL INFO'!$A$2:$A$65,0))="","",INDEX('40-15 SCALE LABEL INFO'!J$2:J$65,MATCH($A1461,'40-15 SCALE LABEL INFO'!$A$2:$A$65,0))),"not found"),IF(G1460="not found","not found",IF(G1460="","","ditto"))))</f>
        <v/>
      </c>
      <c r="H1461" s="775" t="str">
        <f>IF($A1461="","",IF(NOT($A1461=$A1460),IFERROR(IF(INDEX('40-15 SCALE LABEL INFO'!K$2:K$65,MATCH($A1461,'40-15 SCALE LABEL INFO'!$A$2:$A$65,0))="","",INDEX('40-15 SCALE LABEL INFO'!K$2:K$65,MATCH($A1461,'40-15 SCALE LABEL INFO'!$A$2:$A$65,0))),"not found"),IF(H1460="not found","not found",IF(H1460="","","ditto"))))</f>
        <v/>
      </c>
    </row>
    <row r="1462" spans="1:8" x14ac:dyDescent="0.25">
      <c r="A1462" s="770"/>
      <c r="B1462" s="770"/>
      <c r="C1462" s="770"/>
      <c r="D1462" s="770"/>
      <c r="E1462" s="778"/>
      <c r="F1462" s="781" t="str">
        <f>IF($A1462="","",IF(NOT($A1462=$A1461),IFERROR(IF(INDEX('40-15 SCALE LABEL INFO'!I$2:I$65,MATCH($A1462,'40-15 SCALE LABEL INFO'!$A$2:$A$65,0))="","",INDEX('40-15 SCALE LABEL INFO'!I$2:I$65,MATCH($A1462,'40-15 SCALE LABEL INFO'!$A$2:$A$65,0))),"not found"),IF(F1461="not found","not found",IF(F1461="","","ditto"))))</f>
        <v/>
      </c>
      <c r="G1462" s="782" t="str">
        <f>IF($A1462="","",IF(NOT($A1462=$A1461),IFERROR(IF(INDEX('40-15 SCALE LABEL INFO'!J$2:J$65,MATCH($A1462,'40-15 SCALE LABEL INFO'!$A$2:$A$65,0))="","",INDEX('40-15 SCALE LABEL INFO'!J$2:J$65,MATCH($A1462,'40-15 SCALE LABEL INFO'!$A$2:$A$65,0))),"not found"),IF(G1461="not found","not found",IF(G1461="","","ditto"))))</f>
        <v/>
      </c>
      <c r="H1462" s="775" t="str">
        <f>IF($A1462="","",IF(NOT($A1462=$A1461),IFERROR(IF(INDEX('40-15 SCALE LABEL INFO'!K$2:K$65,MATCH($A1462,'40-15 SCALE LABEL INFO'!$A$2:$A$65,0))="","",INDEX('40-15 SCALE LABEL INFO'!K$2:K$65,MATCH($A1462,'40-15 SCALE LABEL INFO'!$A$2:$A$65,0))),"not found"),IF(H1461="not found","not found",IF(H1461="","","ditto"))))</f>
        <v/>
      </c>
    </row>
    <row r="1463" spans="1:8" x14ac:dyDescent="0.25">
      <c r="A1463" s="770"/>
      <c r="B1463" s="770"/>
      <c r="C1463" s="770"/>
      <c r="D1463" s="770"/>
      <c r="E1463" s="778"/>
      <c r="F1463" s="781" t="str">
        <f>IF($A1463="","",IF(NOT($A1463=$A1462),IFERROR(IF(INDEX('40-15 SCALE LABEL INFO'!I$2:I$65,MATCH($A1463,'40-15 SCALE LABEL INFO'!$A$2:$A$65,0))="","",INDEX('40-15 SCALE LABEL INFO'!I$2:I$65,MATCH($A1463,'40-15 SCALE LABEL INFO'!$A$2:$A$65,0))),"not found"),IF(F1462="not found","not found",IF(F1462="","","ditto"))))</f>
        <v/>
      </c>
      <c r="G1463" s="782" t="str">
        <f>IF($A1463="","",IF(NOT($A1463=$A1462),IFERROR(IF(INDEX('40-15 SCALE LABEL INFO'!J$2:J$65,MATCH($A1463,'40-15 SCALE LABEL INFO'!$A$2:$A$65,0))="","",INDEX('40-15 SCALE LABEL INFO'!J$2:J$65,MATCH($A1463,'40-15 SCALE LABEL INFO'!$A$2:$A$65,0))),"not found"),IF(G1462="not found","not found",IF(G1462="","","ditto"))))</f>
        <v/>
      </c>
      <c r="H1463" s="775" t="str">
        <f>IF($A1463="","",IF(NOT($A1463=$A1462),IFERROR(IF(INDEX('40-15 SCALE LABEL INFO'!K$2:K$65,MATCH($A1463,'40-15 SCALE LABEL INFO'!$A$2:$A$65,0))="","",INDEX('40-15 SCALE LABEL INFO'!K$2:K$65,MATCH($A1463,'40-15 SCALE LABEL INFO'!$A$2:$A$65,0))),"not found"),IF(H1462="not found","not found",IF(H1462="","","ditto"))))</f>
        <v/>
      </c>
    </row>
    <row r="1464" spans="1:8" x14ac:dyDescent="0.25">
      <c r="A1464" s="770"/>
      <c r="B1464" s="770"/>
      <c r="C1464" s="770"/>
      <c r="D1464" s="770"/>
      <c r="E1464" s="778"/>
      <c r="F1464" s="781" t="str">
        <f>IF($A1464="","",IF(NOT($A1464=$A1463),IFERROR(IF(INDEX('40-15 SCALE LABEL INFO'!I$2:I$65,MATCH($A1464,'40-15 SCALE LABEL INFO'!$A$2:$A$65,0))="","",INDEX('40-15 SCALE LABEL INFO'!I$2:I$65,MATCH($A1464,'40-15 SCALE LABEL INFO'!$A$2:$A$65,0))),"not found"),IF(F1463="not found","not found",IF(F1463="","","ditto"))))</f>
        <v/>
      </c>
      <c r="G1464" s="782" t="str">
        <f>IF($A1464="","",IF(NOT($A1464=$A1463),IFERROR(IF(INDEX('40-15 SCALE LABEL INFO'!J$2:J$65,MATCH($A1464,'40-15 SCALE LABEL INFO'!$A$2:$A$65,0))="","",INDEX('40-15 SCALE LABEL INFO'!J$2:J$65,MATCH($A1464,'40-15 SCALE LABEL INFO'!$A$2:$A$65,0))),"not found"),IF(G1463="not found","not found",IF(G1463="","","ditto"))))</f>
        <v/>
      </c>
      <c r="H1464" s="775" t="str">
        <f>IF($A1464="","",IF(NOT($A1464=$A1463),IFERROR(IF(INDEX('40-15 SCALE LABEL INFO'!K$2:K$65,MATCH($A1464,'40-15 SCALE LABEL INFO'!$A$2:$A$65,0))="","",INDEX('40-15 SCALE LABEL INFO'!K$2:K$65,MATCH($A1464,'40-15 SCALE LABEL INFO'!$A$2:$A$65,0))),"not found"),IF(H1463="not found","not found",IF(H1463="","","ditto"))))</f>
        <v/>
      </c>
    </row>
    <row r="1465" spans="1:8" x14ac:dyDescent="0.25">
      <c r="A1465" s="770"/>
      <c r="B1465" s="770"/>
      <c r="C1465" s="770"/>
      <c r="D1465" s="770"/>
      <c r="E1465" s="778"/>
      <c r="F1465" s="781" t="str">
        <f>IF($A1465="","",IF(NOT($A1465=$A1464),IFERROR(IF(INDEX('40-15 SCALE LABEL INFO'!I$2:I$65,MATCH($A1465,'40-15 SCALE LABEL INFO'!$A$2:$A$65,0))="","",INDEX('40-15 SCALE LABEL INFO'!I$2:I$65,MATCH($A1465,'40-15 SCALE LABEL INFO'!$A$2:$A$65,0))),"not found"),IF(F1464="not found","not found",IF(F1464="","","ditto"))))</f>
        <v/>
      </c>
      <c r="G1465" s="782" t="str">
        <f>IF($A1465="","",IF(NOT($A1465=$A1464),IFERROR(IF(INDEX('40-15 SCALE LABEL INFO'!J$2:J$65,MATCH($A1465,'40-15 SCALE LABEL INFO'!$A$2:$A$65,0))="","",INDEX('40-15 SCALE LABEL INFO'!J$2:J$65,MATCH($A1465,'40-15 SCALE LABEL INFO'!$A$2:$A$65,0))),"not found"),IF(G1464="not found","not found",IF(G1464="","","ditto"))))</f>
        <v/>
      </c>
      <c r="H1465" s="775" t="str">
        <f>IF($A1465="","",IF(NOT($A1465=$A1464),IFERROR(IF(INDEX('40-15 SCALE LABEL INFO'!K$2:K$65,MATCH($A1465,'40-15 SCALE LABEL INFO'!$A$2:$A$65,0))="","",INDEX('40-15 SCALE LABEL INFO'!K$2:K$65,MATCH($A1465,'40-15 SCALE LABEL INFO'!$A$2:$A$65,0))),"not found"),IF(H1464="not found","not found",IF(H1464="","","ditto"))))</f>
        <v/>
      </c>
    </row>
    <row r="1466" spans="1:8" x14ac:dyDescent="0.25">
      <c r="A1466" s="770"/>
      <c r="B1466" s="770"/>
      <c r="C1466" s="770"/>
      <c r="D1466" s="770"/>
      <c r="E1466" s="778"/>
      <c r="F1466" s="781" t="str">
        <f>IF($A1466="","",IF(NOT($A1466=$A1465),IFERROR(IF(INDEX('40-15 SCALE LABEL INFO'!I$2:I$65,MATCH($A1466,'40-15 SCALE LABEL INFO'!$A$2:$A$65,0))="","",INDEX('40-15 SCALE LABEL INFO'!I$2:I$65,MATCH($A1466,'40-15 SCALE LABEL INFO'!$A$2:$A$65,0))),"not found"),IF(F1465="not found","not found",IF(F1465="","","ditto"))))</f>
        <v/>
      </c>
      <c r="G1466" s="782" t="str">
        <f>IF($A1466="","",IF(NOT($A1466=$A1465),IFERROR(IF(INDEX('40-15 SCALE LABEL INFO'!J$2:J$65,MATCH($A1466,'40-15 SCALE LABEL INFO'!$A$2:$A$65,0))="","",INDEX('40-15 SCALE LABEL INFO'!J$2:J$65,MATCH($A1466,'40-15 SCALE LABEL INFO'!$A$2:$A$65,0))),"not found"),IF(G1465="not found","not found",IF(G1465="","","ditto"))))</f>
        <v/>
      </c>
      <c r="H1466" s="775" t="str">
        <f>IF($A1466="","",IF(NOT($A1466=$A1465),IFERROR(IF(INDEX('40-15 SCALE LABEL INFO'!K$2:K$65,MATCH($A1466,'40-15 SCALE LABEL INFO'!$A$2:$A$65,0))="","",INDEX('40-15 SCALE LABEL INFO'!K$2:K$65,MATCH($A1466,'40-15 SCALE LABEL INFO'!$A$2:$A$65,0))),"not found"),IF(H1465="not found","not found",IF(H1465="","","ditto"))))</f>
        <v/>
      </c>
    </row>
    <row r="1467" spans="1:8" x14ac:dyDescent="0.25">
      <c r="A1467" s="770"/>
      <c r="B1467" s="770"/>
      <c r="C1467" s="770"/>
      <c r="D1467" s="770"/>
      <c r="E1467" s="778"/>
      <c r="F1467" s="781" t="str">
        <f>IF($A1467="","",IF(NOT($A1467=$A1466),IFERROR(IF(INDEX('40-15 SCALE LABEL INFO'!I$2:I$65,MATCH($A1467,'40-15 SCALE LABEL INFO'!$A$2:$A$65,0))="","",INDEX('40-15 SCALE LABEL INFO'!I$2:I$65,MATCH($A1467,'40-15 SCALE LABEL INFO'!$A$2:$A$65,0))),"not found"),IF(F1466="not found","not found",IF(F1466="","","ditto"))))</f>
        <v/>
      </c>
      <c r="G1467" s="782" t="str">
        <f>IF($A1467="","",IF(NOT($A1467=$A1466),IFERROR(IF(INDEX('40-15 SCALE LABEL INFO'!J$2:J$65,MATCH($A1467,'40-15 SCALE LABEL INFO'!$A$2:$A$65,0))="","",INDEX('40-15 SCALE LABEL INFO'!J$2:J$65,MATCH($A1467,'40-15 SCALE LABEL INFO'!$A$2:$A$65,0))),"not found"),IF(G1466="not found","not found",IF(G1466="","","ditto"))))</f>
        <v/>
      </c>
      <c r="H1467" s="775" t="str">
        <f>IF($A1467="","",IF(NOT($A1467=$A1466),IFERROR(IF(INDEX('40-15 SCALE LABEL INFO'!K$2:K$65,MATCH($A1467,'40-15 SCALE LABEL INFO'!$A$2:$A$65,0))="","",INDEX('40-15 SCALE LABEL INFO'!K$2:K$65,MATCH($A1467,'40-15 SCALE LABEL INFO'!$A$2:$A$65,0))),"not found"),IF(H1466="not found","not found",IF(H1466="","","ditto"))))</f>
        <v/>
      </c>
    </row>
    <row r="1468" spans="1:8" x14ac:dyDescent="0.25">
      <c r="A1468" s="770"/>
      <c r="B1468" s="770"/>
      <c r="C1468" s="770"/>
      <c r="D1468" s="770"/>
      <c r="E1468" s="778"/>
      <c r="F1468" s="781" t="str">
        <f>IF($A1468="","",IF(NOT($A1468=$A1467),IFERROR(IF(INDEX('40-15 SCALE LABEL INFO'!I$2:I$65,MATCH($A1468,'40-15 SCALE LABEL INFO'!$A$2:$A$65,0))="","",INDEX('40-15 SCALE LABEL INFO'!I$2:I$65,MATCH($A1468,'40-15 SCALE LABEL INFO'!$A$2:$A$65,0))),"not found"),IF(F1467="not found","not found",IF(F1467="","","ditto"))))</f>
        <v/>
      </c>
      <c r="G1468" s="782" t="str">
        <f>IF($A1468="","",IF(NOT($A1468=$A1467),IFERROR(IF(INDEX('40-15 SCALE LABEL INFO'!J$2:J$65,MATCH($A1468,'40-15 SCALE LABEL INFO'!$A$2:$A$65,0))="","",INDEX('40-15 SCALE LABEL INFO'!J$2:J$65,MATCH($A1468,'40-15 SCALE LABEL INFO'!$A$2:$A$65,0))),"not found"),IF(G1467="not found","not found",IF(G1467="","","ditto"))))</f>
        <v/>
      </c>
      <c r="H1468" s="775" t="str">
        <f>IF($A1468="","",IF(NOT($A1468=$A1467),IFERROR(IF(INDEX('40-15 SCALE LABEL INFO'!K$2:K$65,MATCH($A1468,'40-15 SCALE LABEL INFO'!$A$2:$A$65,0))="","",INDEX('40-15 SCALE LABEL INFO'!K$2:K$65,MATCH($A1468,'40-15 SCALE LABEL INFO'!$A$2:$A$65,0))),"not found"),IF(H1467="not found","not found",IF(H1467="","","ditto"))))</f>
        <v/>
      </c>
    </row>
    <row r="1469" spans="1:8" x14ac:dyDescent="0.25">
      <c r="A1469" s="770"/>
      <c r="B1469" s="770"/>
      <c r="C1469" s="770"/>
      <c r="D1469" s="770"/>
      <c r="E1469" s="778"/>
      <c r="F1469" s="781" t="str">
        <f>IF($A1469="","",IF(NOT($A1469=$A1468),IFERROR(IF(INDEX('40-15 SCALE LABEL INFO'!I$2:I$65,MATCH($A1469,'40-15 SCALE LABEL INFO'!$A$2:$A$65,0))="","",INDEX('40-15 SCALE LABEL INFO'!I$2:I$65,MATCH($A1469,'40-15 SCALE LABEL INFO'!$A$2:$A$65,0))),"not found"),IF(F1468="not found","not found",IF(F1468="","","ditto"))))</f>
        <v/>
      </c>
      <c r="G1469" s="782" t="str">
        <f>IF($A1469="","",IF(NOT($A1469=$A1468),IFERROR(IF(INDEX('40-15 SCALE LABEL INFO'!J$2:J$65,MATCH($A1469,'40-15 SCALE LABEL INFO'!$A$2:$A$65,0))="","",INDEX('40-15 SCALE LABEL INFO'!J$2:J$65,MATCH($A1469,'40-15 SCALE LABEL INFO'!$A$2:$A$65,0))),"not found"),IF(G1468="not found","not found",IF(G1468="","","ditto"))))</f>
        <v/>
      </c>
      <c r="H1469" s="775" t="str">
        <f>IF($A1469="","",IF(NOT($A1469=$A1468),IFERROR(IF(INDEX('40-15 SCALE LABEL INFO'!K$2:K$65,MATCH($A1469,'40-15 SCALE LABEL INFO'!$A$2:$A$65,0))="","",INDEX('40-15 SCALE LABEL INFO'!K$2:K$65,MATCH($A1469,'40-15 SCALE LABEL INFO'!$A$2:$A$65,0))),"not found"),IF(H1468="not found","not found",IF(H1468="","","ditto"))))</f>
        <v/>
      </c>
    </row>
    <row r="1470" spans="1:8" x14ac:dyDescent="0.25">
      <c r="A1470" s="770"/>
      <c r="B1470" s="770"/>
      <c r="C1470" s="770"/>
      <c r="D1470" s="770"/>
      <c r="E1470" s="778"/>
      <c r="F1470" s="781" t="str">
        <f>IF($A1470="","",IF(NOT($A1470=$A1469),IFERROR(IF(INDEX('40-15 SCALE LABEL INFO'!I$2:I$65,MATCH($A1470,'40-15 SCALE LABEL INFO'!$A$2:$A$65,0))="","",INDEX('40-15 SCALE LABEL INFO'!I$2:I$65,MATCH($A1470,'40-15 SCALE LABEL INFO'!$A$2:$A$65,0))),"not found"),IF(F1469="not found","not found",IF(F1469="","","ditto"))))</f>
        <v/>
      </c>
      <c r="G1470" s="782" t="str">
        <f>IF($A1470="","",IF(NOT($A1470=$A1469),IFERROR(IF(INDEX('40-15 SCALE LABEL INFO'!J$2:J$65,MATCH($A1470,'40-15 SCALE LABEL INFO'!$A$2:$A$65,0))="","",INDEX('40-15 SCALE LABEL INFO'!J$2:J$65,MATCH($A1470,'40-15 SCALE LABEL INFO'!$A$2:$A$65,0))),"not found"),IF(G1469="not found","not found",IF(G1469="","","ditto"))))</f>
        <v/>
      </c>
      <c r="H1470" s="775" t="str">
        <f>IF($A1470="","",IF(NOT($A1470=$A1469),IFERROR(IF(INDEX('40-15 SCALE LABEL INFO'!K$2:K$65,MATCH($A1470,'40-15 SCALE LABEL INFO'!$A$2:$A$65,0))="","",INDEX('40-15 SCALE LABEL INFO'!K$2:K$65,MATCH($A1470,'40-15 SCALE LABEL INFO'!$A$2:$A$65,0))),"not found"),IF(H1469="not found","not found",IF(H1469="","","ditto"))))</f>
        <v/>
      </c>
    </row>
    <row r="1471" spans="1:8" x14ac:dyDescent="0.25">
      <c r="A1471" s="770"/>
      <c r="B1471" s="770"/>
      <c r="C1471" s="770"/>
      <c r="D1471" s="770"/>
      <c r="E1471" s="778"/>
      <c r="F1471" s="781" t="str">
        <f>IF($A1471="","",IF(NOT($A1471=$A1470),IFERROR(IF(INDEX('40-15 SCALE LABEL INFO'!I$2:I$65,MATCH($A1471,'40-15 SCALE LABEL INFO'!$A$2:$A$65,0))="","",INDEX('40-15 SCALE LABEL INFO'!I$2:I$65,MATCH($A1471,'40-15 SCALE LABEL INFO'!$A$2:$A$65,0))),"not found"),IF(F1470="not found","not found",IF(F1470="","","ditto"))))</f>
        <v/>
      </c>
      <c r="G1471" s="782" t="str">
        <f>IF($A1471="","",IF(NOT($A1471=$A1470),IFERROR(IF(INDEX('40-15 SCALE LABEL INFO'!J$2:J$65,MATCH($A1471,'40-15 SCALE LABEL INFO'!$A$2:$A$65,0))="","",INDEX('40-15 SCALE LABEL INFO'!J$2:J$65,MATCH($A1471,'40-15 SCALE LABEL INFO'!$A$2:$A$65,0))),"not found"),IF(G1470="not found","not found",IF(G1470="","","ditto"))))</f>
        <v/>
      </c>
      <c r="H1471" s="775" t="str">
        <f>IF($A1471="","",IF(NOT($A1471=$A1470),IFERROR(IF(INDEX('40-15 SCALE LABEL INFO'!K$2:K$65,MATCH($A1471,'40-15 SCALE LABEL INFO'!$A$2:$A$65,0))="","",INDEX('40-15 SCALE LABEL INFO'!K$2:K$65,MATCH($A1471,'40-15 SCALE LABEL INFO'!$A$2:$A$65,0))),"not found"),IF(H1470="not found","not found",IF(H1470="","","ditto"))))</f>
        <v/>
      </c>
    </row>
    <row r="1472" spans="1:8" x14ac:dyDescent="0.25">
      <c r="A1472" s="770"/>
      <c r="B1472" s="770"/>
      <c r="C1472" s="770"/>
      <c r="D1472" s="770"/>
      <c r="E1472" s="778"/>
      <c r="F1472" s="781" t="str">
        <f>IF($A1472="","",IF(NOT($A1472=$A1471),IFERROR(IF(INDEX('40-15 SCALE LABEL INFO'!I$2:I$65,MATCH($A1472,'40-15 SCALE LABEL INFO'!$A$2:$A$65,0))="","",INDEX('40-15 SCALE LABEL INFO'!I$2:I$65,MATCH($A1472,'40-15 SCALE LABEL INFO'!$A$2:$A$65,0))),"not found"),IF(F1471="not found","not found",IF(F1471="","","ditto"))))</f>
        <v/>
      </c>
      <c r="G1472" s="782" t="str">
        <f>IF($A1472="","",IF(NOT($A1472=$A1471),IFERROR(IF(INDEX('40-15 SCALE LABEL INFO'!J$2:J$65,MATCH($A1472,'40-15 SCALE LABEL INFO'!$A$2:$A$65,0))="","",INDEX('40-15 SCALE LABEL INFO'!J$2:J$65,MATCH($A1472,'40-15 SCALE LABEL INFO'!$A$2:$A$65,0))),"not found"),IF(G1471="not found","not found",IF(G1471="","","ditto"))))</f>
        <v/>
      </c>
      <c r="H1472" s="775" t="str">
        <f>IF($A1472="","",IF(NOT($A1472=$A1471),IFERROR(IF(INDEX('40-15 SCALE LABEL INFO'!K$2:K$65,MATCH($A1472,'40-15 SCALE LABEL INFO'!$A$2:$A$65,0))="","",INDEX('40-15 SCALE LABEL INFO'!K$2:K$65,MATCH($A1472,'40-15 SCALE LABEL INFO'!$A$2:$A$65,0))),"not found"),IF(H1471="not found","not found",IF(H1471="","","ditto"))))</f>
        <v/>
      </c>
    </row>
    <row r="1473" spans="1:8" x14ac:dyDescent="0.25">
      <c r="A1473" s="770"/>
      <c r="B1473" s="770"/>
      <c r="C1473" s="770"/>
      <c r="D1473" s="770"/>
      <c r="E1473" s="778"/>
      <c r="F1473" s="781" t="str">
        <f>IF($A1473="","",IF(NOT($A1473=$A1472),IFERROR(IF(INDEX('40-15 SCALE LABEL INFO'!I$2:I$65,MATCH($A1473,'40-15 SCALE LABEL INFO'!$A$2:$A$65,0))="","",INDEX('40-15 SCALE LABEL INFO'!I$2:I$65,MATCH($A1473,'40-15 SCALE LABEL INFO'!$A$2:$A$65,0))),"not found"),IF(F1472="not found","not found",IF(F1472="","","ditto"))))</f>
        <v/>
      </c>
      <c r="G1473" s="782" t="str">
        <f>IF($A1473="","",IF(NOT($A1473=$A1472),IFERROR(IF(INDEX('40-15 SCALE LABEL INFO'!J$2:J$65,MATCH($A1473,'40-15 SCALE LABEL INFO'!$A$2:$A$65,0))="","",INDEX('40-15 SCALE LABEL INFO'!J$2:J$65,MATCH($A1473,'40-15 SCALE LABEL INFO'!$A$2:$A$65,0))),"not found"),IF(G1472="not found","not found",IF(G1472="","","ditto"))))</f>
        <v/>
      </c>
      <c r="H1473" s="775" t="str">
        <f>IF($A1473="","",IF(NOT($A1473=$A1472),IFERROR(IF(INDEX('40-15 SCALE LABEL INFO'!K$2:K$65,MATCH($A1473,'40-15 SCALE LABEL INFO'!$A$2:$A$65,0))="","",INDEX('40-15 SCALE LABEL INFO'!K$2:K$65,MATCH($A1473,'40-15 SCALE LABEL INFO'!$A$2:$A$65,0))),"not found"),IF(H1472="not found","not found",IF(H1472="","","ditto"))))</f>
        <v/>
      </c>
    </row>
    <row r="1474" spans="1:8" x14ac:dyDescent="0.25">
      <c r="A1474" s="770"/>
      <c r="B1474" s="770"/>
      <c r="C1474" s="770"/>
      <c r="D1474" s="770"/>
      <c r="E1474" s="778"/>
      <c r="F1474" s="781" t="str">
        <f>IF($A1474="","",IF(NOT($A1474=$A1473),IFERROR(IF(INDEX('40-15 SCALE LABEL INFO'!I$2:I$65,MATCH($A1474,'40-15 SCALE LABEL INFO'!$A$2:$A$65,0))="","",INDEX('40-15 SCALE LABEL INFO'!I$2:I$65,MATCH($A1474,'40-15 SCALE LABEL INFO'!$A$2:$A$65,0))),"not found"),IF(F1473="not found","not found",IF(F1473="","","ditto"))))</f>
        <v/>
      </c>
      <c r="G1474" s="782" t="str">
        <f>IF($A1474="","",IF(NOT($A1474=$A1473),IFERROR(IF(INDEX('40-15 SCALE LABEL INFO'!J$2:J$65,MATCH($A1474,'40-15 SCALE LABEL INFO'!$A$2:$A$65,0))="","",INDEX('40-15 SCALE LABEL INFO'!J$2:J$65,MATCH($A1474,'40-15 SCALE LABEL INFO'!$A$2:$A$65,0))),"not found"),IF(G1473="not found","not found",IF(G1473="","","ditto"))))</f>
        <v/>
      </c>
      <c r="H1474" s="775" t="str">
        <f>IF($A1474="","",IF(NOT($A1474=$A1473),IFERROR(IF(INDEX('40-15 SCALE LABEL INFO'!K$2:K$65,MATCH($A1474,'40-15 SCALE LABEL INFO'!$A$2:$A$65,0))="","",INDEX('40-15 SCALE LABEL INFO'!K$2:K$65,MATCH($A1474,'40-15 SCALE LABEL INFO'!$A$2:$A$65,0))),"not found"),IF(H1473="not found","not found",IF(H1473="","","ditto"))))</f>
        <v/>
      </c>
    </row>
    <row r="1475" spans="1:8" x14ac:dyDescent="0.25">
      <c r="A1475" s="770"/>
      <c r="B1475" s="770"/>
      <c r="C1475" s="770"/>
      <c r="D1475" s="770"/>
      <c r="E1475" s="778"/>
      <c r="F1475" s="781" t="str">
        <f>IF($A1475="","",IF(NOT($A1475=$A1474),IFERROR(IF(INDEX('40-15 SCALE LABEL INFO'!I$2:I$65,MATCH($A1475,'40-15 SCALE LABEL INFO'!$A$2:$A$65,0))="","",INDEX('40-15 SCALE LABEL INFO'!I$2:I$65,MATCH($A1475,'40-15 SCALE LABEL INFO'!$A$2:$A$65,0))),"not found"),IF(F1474="not found","not found",IF(F1474="","","ditto"))))</f>
        <v/>
      </c>
      <c r="G1475" s="782" t="str">
        <f>IF($A1475="","",IF(NOT($A1475=$A1474),IFERROR(IF(INDEX('40-15 SCALE LABEL INFO'!J$2:J$65,MATCH($A1475,'40-15 SCALE LABEL INFO'!$A$2:$A$65,0))="","",INDEX('40-15 SCALE LABEL INFO'!J$2:J$65,MATCH($A1475,'40-15 SCALE LABEL INFO'!$A$2:$A$65,0))),"not found"),IF(G1474="not found","not found",IF(G1474="","","ditto"))))</f>
        <v/>
      </c>
      <c r="H1475" s="775" t="str">
        <f>IF($A1475="","",IF(NOT($A1475=$A1474),IFERROR(IF(INDEX('40-15 SCALE LABEL INFO'!K$2:K$65,MATCH($A1475,'40-15 SCALE LABEL INFO'!$A$2:$A$65,0))="","",INDEX('40-15 SCALE LABEL INFO'!K$2:K$65,MATCH($A1475,'40-15 SCALE LABEL INFO'!$A$2:$A$65,0))),"not found"),IF(H1474="not found","not found",IF(H1474="","","ditto"))))</f>
        <v/>
      </c>
    </row>
    <row r="1476" spans="1:8" x14ac:dyDescent="0.25">
      <c r="A1476" s="770"/>
      <c r="B1476" s="770"/>
      <c r="C1476" s="770"/>
      <c r="D1476" s="770"/>
      <c r="E1476" s="778"/>
      <c r="F1476" s="781" t="str">
        <f>IF($A1476="","",IF(NOT($A1476=$A1475),IFERROR(IF(INDEX('40-15 SCALE LABEL INFO'!I$2:I$65,MATCH($A1476,'40-15 SCALE LABEL INFO'!$A$2:$A$65,0))="","",INDEX('40-15 SCALE LABEL INFO'!I$2:I$65,MATCH($A1476,'40-15 SCALE LABEL INFO'!$A$2:$A$65,0))),"not found"),IF(F1475="not found","not found",IF(F1475="","","ditto"))))</f>
        <v/>
      </c>
      <c r="G1476" s="782" t="str">
        <f>IF($A1476="","",IF(NOT($A1476=$A1475),IFERROR(IF(INDEX('40-15 SCALE LABEL INFO'!J$2:J$65,MATCH($A1476,'40-15 SCALE LABEL INFO'!$A$2:$A$65,0))="","",INDEX('40-15 SCALE LABEL INFO'!J$2:J$65,MATCH($A1476,'40-15 SCALE LABEL INFO'!$A$2:$A$65,0))),"not found"),IF(G1475="not found","not found",IF(G1475="","","ditto"))))</f>
        <v/>
      </c>
      <c r="H1476" s="775" t="str">
        <f>IF($A1476="","",IF(NOT($A1476=$A1475),IFERROR(IF(INDEX('40-15 SCALE LABEL INFO'!K$2:K$65,MATCH($A1476,'40-15 SCALE LABEL INFO'!$A$2:$A$65,0))="","",INDEX('40-15 SCALE LABEL INFO'!K$2:K$65,MATCH($A1476,'40-15 SCALE LABEL INFO'!$A$2:$A$65,0))),"not found"),IF(H1475="not found","not found",IF(H1475="","","ditto"))))</f>
        <v/>
      </c>
    </row>
    <row r="1477" spans="1:8" x14ac:dyDescent="0.25">
      <c r="A1477" s="770"/>
      <c r="B1477" s="770"/>
      <c r="C1477" s="770"/>
      <c r="D1477" s="770"/>
      <c r="E1477" s="778"/>
      <c r="F1477" s="781" t="str">
        <f>IF($A1477="","",IF(NOT($A1477=$A1476),IFERROR(IF(INDEX('40-15 SCALE LABEL INFO'!I$2:I$65,MATCH($A1477,'40-15 SCALE LABEL INFO'!$A$2:$A$65,0))="","",INDEX('40-15 SCALE LABEL INFO'!I$2:I$65,MATCH($A1477,'40-15 SCALE LABEL INFO'!$A$2:$A$65,0))),"not found"),IF(F1476="not found","not found",IF(F1476="","","ditto"))))</f>
        <v/>
      </c>
      <c r="G1477" s="782" t="str">
        <f>IF($A1477="","",IF(NOT($A1477=$A1476),IFERROR(IF(INDEX('40-15 SCALE LABEL INFO'!J$2:J$65,MATCH($A1477,'40-15 SCALE LABEL INFO'!$A$2:$A$65,0))="","",INDEX('40-15 SCALE LABEL INFO'!J$2:J$65,MATCH($A1477,'40-15 SCALE LABEL INFO'!$A$2:$A$65,0))),"not found"),IF(G1476="not found","not found",IF(G1476="","","ditto"))))</f>
        <v/>
      </c>
      <c r="H1477" s="775" t="str">
        <f>IF($A1477="","",IF(NOT($A1477=$A1476),IFERROR(IF(INDEX('40-15 SCALE LABEL INFO'!K$2:K$65,MATCH($A1477,'40-15 SCALE LABEL INFO'!$A$2:$A$65,0))="","",INDEX('40-15 SCALE LABEL INFO'!K$2:K$65,MATCH($A1477,'40-15 SCALE LABEL INFO'!$A$2:$A$65,0))),"not found"),IF(H1476="not found","not found",IF(H1476="","","ditto"))))</f>
        <v/>
      </c>
    </row>
    <row r="1478" spans="1:8" x14ac:dyDescent="0.25">
      <c r="A1478" s="770"/>
      <c r="B1478" s="770"/>
      <c r="C1478" s="770"/>
      <c r="D1478" s="770"/>
      <c r="E1478" s="778"/>
      <c r="F1478" s="781" t="str">
        <f>IF($A1478="","",IF(NOT($A1478=$A1477),IFERROR(IF(INDEX('40-15 SCALE LABEL INFO'!I$2:I$65,MATCH($A1478,'40-15 SCALE LABEL INFO'!$A$2:$A$65,0))="","",INDEX('40-15 SCALE LABEL INFO'!I$2:I$65,MATCH($A1478,'40-15 SCALE LABEL INFO'!$A$2:$A$65,0))),"not found"),IF(F1477="not found","not found",IF(F1477="","","ditto"))))</f>
        <v/>
      </c>
      <c r="G1478" s="782" t="str">
        <f>IF($A1478="","",IF(NOT($A1478=$A1477),IFERROR(IF(INDEX('40-15 SCALE LABEL INFO'!J$2:J$65,MATCH($A1478,'40-15 SCALE LABEL INFO'!$A$2:$A$65,0))="","",INDEX('40-15 SCALE LABEL INFO'!J$2:J$65,MATCH($A1478,'40-15 SCALE LABEL INFO'!$A$2:$A$65,0))),"not found"),IF(G1477="not found","not found",IF(G1477="","","ditto"))))</f>
        <v/>
      </c>
      <c r="H1478" s="775" t="str">
        <f>IF($A1478="","",IF(NOT($A1478=$A1477),IFERROR(IF(INDEX('40-15 SCALE LABEL INFO'!K$2:K$65,MATCH($A1478,'40-15 SCALE LABEL INFO'!$A$2:$A$65,0))="","",INDEX('40-15 SCALE LABEL INFO'!K$2:K$65,MATCH($A1478,'40-15 SCALE LABEL INFO'!$A$2:$A$65,0))),"not found"),IF(H1477="not found","not found",IF(H1477="","","ditto"))))</f>
        <v/>
      </c>
    </row>
    <row r="1479" spans="1:8" x14ac:dyDescent="0.25">
      <c r="A1479" s="770"/>
      <c r="B1479" s="770"/>
      <c r="C1479" s="770"/>
      <c r="D1479" s="770"/>
      <c r="E1479" s="778"/>
      <c r="F1479" s="781" t="str">
        <f>IF($A1479="","",IF(NOT($A1479=$A1478),IFERROR(IF(INDEX('40-15 SCALE LABEL INFO'!I$2:I$65,MATCH($A1479,'40-15 SCALE LABEL INFO'!$A$2:$A$65,0))="","",INDEX('40-15 SCALE LABEL INFO'!I$2:I$65,MATCH($A1479,'40-15 SCALE LABEL INFO'!$A$2:$A$65,0))),"not found"),IF(F1478="not found","not found",IF(F1478="","","ditto"))))</f>
        <v/>
      </c>
      <c r="G1479" s="782" t="str">
        <f>IF($A1479="","",IF(NOT($A1479=$A1478),IFERROR(IF(INDEX('40-15 SCALE LABEL INFO'!J$2:J$65,MATCH($A1479,'40-15 SCALE LABEL INFO'!$A$2:$A$65,0))="","",INDEX('40-15 SCALE LABEL INFO'!J$2:J$65,MATCH($A1479,'40-15 SCALE LABEL INFO'!$A$2:$A$65,0))),"not found"),IF(G1478="not found","not found",IF(G1478="","","ditto"))))</f>
        <v/>
      </c>
      <c r="H1479" s="775" t="str">
        <f>IF($A1479="","",IF(NOT($A1479=$A1478),IFERROR(IF(INDEX('40-15 SCALE LABEL INFO'!K$2:K$65,MATCH($A1479,'40-15 SCALE LABEL INFO'!$A$2:$A$65,0))="","",INDEX('40-15 SCALE LABEL INFO'!K$2:K$65,MATCH($A1479,'40-15 SCALE LABEL INFO'!$A$2:$A$65,0))),"not found"),IF(H1478="not found","not found",IF(H1478="","","ditto"))))</f>
        <v/>
      </c>
    </row>
    <row r="1480" spans="1:8" x14ac:dyDescent="0.25">
      <c r="A1480" s="770"/>
      <c r="B1480" s="770"/>
      <c r="C1480" s="770"/>
      <c r="D1480" s="770"/>
      <c r="E1480" s="778"/>
      <c r="F1480" s="781" t="str">
        <f>IF($A1480="","",IF(NOT($A1480=$A1479),IFERROR(IF(INDEX('40-15 SCALE LABEL INFO'!I$2:I$65,MATCH($A1480,'40-15 SCALE LABEL INFO'!$A$2:$A$65,0))="","",INDEX('40-15 SCALE LABEL INFO'!I$2:I$65,MATCH($A1480,'40-15 SCALE LABEL INFO'!$A$2:$A$65,0))),"not found"),IF(F1479="not found","not found",IF(F1479="","","ditto"))))</f>
        <v/>
      </c>
      <c r="G1480" s="782" t="str">
        <f>IF($A1480="","",IF(NOT($A1480=$A1479),IFERROR(IF(INDEX('40-15 SCALE LABEL INFO'!J$2:J$65,MATCH($A1480,'40-15 SCALE LABEL INFO'!$A$2:$A$65,0))="","",INDEX('40-15 SCALE LABEL INFO'!J$2:J$65,MATCH($A1480,'40-15 SCALE LABEL INFO'!$A$2:$A$65,0))),"not found"),IF(G1479="not found","not found",IF(G1479="","","ditto"))))</f>
        <v/>
      </c>
      <c r="H1480" s="775" t="str">
        <f>IF($A1480="","",IF(NOT($A1480=$A1479),IFERROR(IF(INDEX('40-15 SCALE LABEL INFO'!K$2:K$65,MATCH($A1480,'40-15 SCALE LABEL INFO'!$A$2:$A$65,0))="","",INDEX('40-15 SCALE LABEL INFO'!K$2:K$65,MATCH($A1480,'40-15 SCALE LABEL INFO'!$A$2:$A$65,0))),"not found"),IF(H1479="not found","not found",IF(H1479="","","ditto"))))</f>
        <v/>
      </c>
    </row>
    <row r="1481" spans="1:8" x14ac:dyDescent="0.25">
      <c r="A1481" s="770"/>
      <c r="B1481" s="770"/>
      <c r="C1481" s="770"/>
      <c r="D1481" s="770"/>
      <c r="E1481" s="778"/>
      <c r="F1481" s="781" t="str">
        <f>IF($A1481="","",IF(NOT($A1481=$A1480),IFERROR(IF(INDEX('40-15 SCALE LABEL INFO'!I$2:I$65,MATCH($A1481,'40-15 SCALE LABEL INFO'!$A$2:$A$65,0))="","",INDEX('40-15 SCALE LABEL INFO'!I$2:I$65,MATCH($A1481,'40-15 SCALE LABEL INFO'!$A$2:$A$65,0))),"not found"),IF(F1480="not found","not found",IF(F1480="","","ditto"))))</f>
        <v/>
      </c>
      <c r="G1481" s="782" t="str">
        <f>IF($A1481="","",IF(NOT($A1481=$A1480),IFERROR(IF(INDEX('40-15 SCALE LABEL INFO'!J$2:J$65,MATCH($A1481,'40-15 SCALE LABEL INFO'!$A$2:$A$65,0))="","",INDEX('40-15 SCALE LABEL INFO'!J$2:J$65,MATCH($A1481,'40-15 SCALE LABEL INFO'!$A$2:$A$65,0))),"not found"),IF(G1480="not found","not found",IF(G1480="","","ditto"))))</f>
        <v/>
      </c>
      <c r="H1481" s="775" t="str">
        <f>IF($A1481="","",IF(NOT($A1481=$A1480),IFERROR(IF(INDEX('40-15 SCALE LABEL INFO'!K$2:K$65,MATCH($A1481,'40-15 SCALE LABEL INFO'!$A$2:$A$65,0))="","",INDEX('40-15 SCALE LABEL INFO'!K$2:K$65,MATCH($A1481,'40-15 SCALE LABEL INFO'!$A$2:$A$65,0))),"not found"),IF(H1480="not found","not found",IF(H1480="","","ditto"))))</f>
        <v/>
      </c>
    </row>
    <row r="1482" spans="1:8" x14ac:dyDescent="0.25">
      <c r="A1482" s="770"/>
      <c r="B1482" s="770"/>
      <c r="C1482" s="770"/>
      <c r="D1482" s="770"/>
      <c r="E1482" s="778"/>
      <c r="F1482" s="781" t="str">
        <f>IF($A1482="","",IF(NOT($A1482=$A1481),IFERROR(IF(INDEX('40-15 SCALE LABEL INFO'!I$2:I$65,MATCH($A1482,'40-15 SCALE LABEL INFO'!$A$2:$A$65,0))="","",INDEX('40-15 SCALE LABEL INFO'!I$2:I$65,MATCH($A1482,'40-15 SCALE LABEL INFO'!$A$2:$A$65,0))),"not found"),IF(F1481="not found","not found",IF(F1481="","","ditto"))))</f>
        <v/>
      </c>
      <c r="G1482" s="782" t="str">
        <f>IF($A1482="","",IF(NOT($A1482=$A1481),IFERROR(IF(INDEX('40-15 SCALE LABEL INFO'!J$2:J$65,MATCH($A1482,'40-15 SCALE LABEL INFO'!$A$2:$A$65,0))="","",INDEX('40-15 SCALE LABEL INFO'!J$2:J$65,MATCH($A1482,'40-15 SCALE LABEL INFO'!$A$2:$A$65,0))),"not found"),IF(G1481="not found","not found",IF(G1481="","","ditto"))))</f>
        <v/>
      </c>
      <c r="H1482" s="775" t="str">
        <f>IF($A1482="","",IF(NOT($A1482=$A1481),IFERROR(IF(INDEX('40-15 SCALE LABEL INFO'!K$2:K$65,MATCH($A1482,'40-15 SCALE LABEL INFO'!$A$2:$A$65,0))="","",INDEX('40-15 SCALE LABEL INFO'!K$2:K$65,MATCH($A1482,'40-15 SCALE LABEL INFO'!$A$2:$A$65,0))),"not found"),IF(H1481="not found","not found",IF(H1481="","","ditto"))))</f>
        <v/>
      </c>
    </row>
    <row r="1483" spans="1:8" x14ac:dyDescent="0.25">
      <c r="A1483" s="770"/>
      <c r="B1483" s="770"/>
      <c r="C1483" s="770"/>
      <c r="D1483" s="770"/>
      <c r="E1483" s="778"/>
      <c r="F1483" s="781" t="str">
        <f>IF($A1483="","",IF(NOT($A1483=$A1482),IFERROR(IF(INDEX('40-15 SCALE LABEL INFO'!I$2:I$65,MATCH($A1483,'40-15 SCALE LABEL INFO'!$A$2:$A$65,0))="","",INDEX('40-15 SCALE LABEL INFO'!I$2:I$65,MATCH($A1483,'40-15 SCALE LABEL INFO'!$A$2:$A$65,0))),"not found"),IF(F1482="not found","not found",IF(F1482="","","ditto"))))</f>
        <v/>
      </c>
      <c r="G1483" s="782" t="str">
        <f>IF($A1483="","",IF(NOT($A1483=$A1482),IFERROR(IF(INDEX('40-15 SCALE LABEL INFO'!J$2:J$65,MATCH($A1483,'40-15 SCALE LABEL INFO'!$A$2:$A$65,0))="","",INDEX('40-15 SCALE LABEL INFO'!J$2:J$65,MATCH($A1483,'40-15 SCALE LABEL INFO'!$A$2:$A$65,0))),"not found"),IF(G1482="not found","not found",IF(G1482="","","ditto"))))</f>
        <v/>
      </c>
      <c r="H1483" s="775" t="str">
        <f>IF($A1483="","",IF(NOT($A1483=$A1482),IFERROR(IF(INDEX('40-15 SCALE LABEL INFO'!K$2:K$65,MATCH($A1483,'40-15 SCALE LABEL INFO'!$A$2:$A$65,0))="","",INDEX('40-15 SCALE LABEL INFO'!K$2:K$65,MATCH($A1483,'40-15 SCALE LABEL INFO'!$A$2:$A$65,0))),"not found"),IF(H1482="not found","not found",IF(H1482="","","ditto"))))</f>
        <v/>
      </c>
    </row>
    <row r="1484" spans="1:8" x14ac:dyDescent="0.25">
      <c r="A1484" s="770"/>
      <c r="B1484" s="770"/>
      <c r="C1484" s="770"/>
      <c r="D1484" s="770"/>
      <c r="E1484" s="778"/>
      <c r="F1484" s="781" t="str">
        <f>IF($A1484="","",IF(NOT($A1484=$A1483),IFERROR(IF(INDEX('40-15 SCALE LABEL INFO'!I$2:I$65,MATCH($A1484,'40-15 SCALE LABEL INFO'!$A$2:$A$65,0))="","",INDEX('40-15 SCALE LABEL INFO'!I$2:I$65,MATCH($A1484,'40-15 SCALE LABEL INFO'!$A$2:$A$65,0))),"not found"),IF(F1483="not found","not found",IF(F1483="","","ditto"))))</f>
        <v/>
      </c>
      <c r="G1484" s="782" t="str">
        <f>IF($A1484="","",IF(NOT($A1484=$A1483),IFERROR(IF(INDEX('40-15 SCALE LABEL INFO'!J$2:J$65,MATCH($A1484,'40-15 SCALE LABEL INFO'!$A$2:$A$65,0))="","",INDEX('40-15 SCALE LABEL INFO'!J$2:J$65,MATCH($A1484,'40-15 SCALE LABEL INFO'!$A$2:$A$65,0))),"not found"),IF(G1483="not found","not found",IF(G1483="","","ditto"))))</f>
        <v/>
      </c>
      <c r="H1484" s="775" t="str">
        <f>IF($A1484="","",IF(NOT($A1484=$A1483),IFERROR(IF(INDEX('40-15 SCALE LABEL INFO'!K$2:K$65,MATCH($A1484,'40-15 SCALE LABEL INFO'!$A$2:$A$65,0))="","",INDEX('40-15 SCALE LABEL INFO'!K$2:K$65,MATCH($A1484,'40-15 SCALE LABEL INFO'!$A$2:$A$65,0))),"not found"),IF(H1483="not found","not found",IF(H1483="","","ditto"))))</f>
        <v/>
      </c>
    </row>
    <row r="1485" spans="1:8" x14ac:dyDescent="0.25">
      <c r="A1485" s="770"/>
      <c r="B1485" s="770"/>
      <c r="C1485" s="770"/>
      <c r="D1485" s="770"/>
      <c r="E1485" s="778"/>
      <c r="F1485" s="781" t="str">
        <f>IF($A1485="","",IF(NOT($A1485=$A1484),IFERROR(IF(INDEX('40-15 SCALE LABEL INFO'!I$2:I$65,MATCH($A1485,'40-15 SCALE LABEL INFO'!$A$2:$A$65,0))="","",INDEX('40-15 SCALE LABEL INFO'!I$2:I$65,MATCH($A1485,'40-15 SCALE LABEL INFO'!$A$2:$A$65,0))),"not found"),IF(F1484="not found","not found",IF(F1484="","","ditto"))))</f>
        <v/>
      </c>
      <c r="G1485" s="782" t="str">
        <f>IF($A1485="","",IF(NOT($A1485=$A1484),IFERROR(IF(INDEX('40-15 SCALE LABEL INFO'!J$2:J$65,MATCH($A1485,'40-15 SCALE LABEL INFO'!$A$2:$A$65,0))="","",INDEX('40-15 SCALE LABEL INFO'!J$2:J$65,MATCH($A1485,'40-15 SCALE LABEL INFO'!$A$2:$A$65,0))),"not found"),IF(G1484="not found","not found",IF(G1484="","","ditto"))))</f>
        <v/>
      </c>
      <c r="H1485" s="775" t="str">
        <f>IF($A1485="","",IF(NOT($A1485=$A1484),IFERROR(IF(INDEX('40-15 SCALE LABEL INFO'!K$2:K$65,MATCH($A1485,'40-15 SCALE LABEL INFO'!$A$2:$A$65,0))="","",INDEX('40-15 SCALE LABEL INFO'!K$2:K$65,MATCH($A1485,'40-15 SCALE LABEL INFO'!$A$2:$A$65,0))),"not found"),IF(H1484="not found","not found",IF(H1484="","","ditto"))))</f>
        <v/>
      </c>
    </row>
    <row r="1486" spans="1:8" x14ac:dyDescent="0.25">
      <c r="A1486" s="770"/>
      <c r="B1486" s="770"/>
      <c r="C1486" s="770"/>
      <c r="D1486" s="770"/>
      <c r="E1486" s="778"/>
      <c r="F1486" s="781" t="str">
        <f>IF($A1486="","",IF(NOT($A1486=$A1485),IFERROR(IF(INDEX('40-15 SCALE LABEL INFO'!I$2:I$65,MATCH($A1486,'40-15 SCALE LABEL INFO'!$A$2:$A$65,0))="","",INDEX('40-15 SCALE LABEL INFO'!I$2:I$65,MATCH($A1486,'40-15 SCALE LABEL INFO'!$A$2:$A$65,0))),"not found"),IF(F1485="not found","not found",IF(F1485="","","ditto"))))</f>
        <v/>
      </c>
      <c r="G1486" s="782" t="str">
        <f>IF($A1486="","",IF(NOT($A1486=$A1485),IFERROR(IF(INDEX('40-15 SCALE LABEL INFO'!J$2:J$65,MATCH($A1486,'40-15 SCALE LABEL INFO'!$A$2:$A$65,0))="","",INDEX('40-15 SCALE LABEL INFO'!J$2:J$65,MATCH($A1486,'40-15 SCALE LABEL INFO'!$A$2:$A$65,0))),"not found"),IF(G1485="not found","not found",IF(G1485="","","ditto"))))</f>
        <v/>
      </c>
      <c r="H1486" s="775" t="str">
        <f>IF($A1486="","",IF(NOT($A1486=$A1485),IFERROR(IF(INDEX('40-15 SCALE LABEL INFO'!K$2:K$65,MATCH($A1486,'40-15 SCALE LABEL INFO'!$A$2:$A$65,0))="","",INDEX('40-15 SCALE LABEL INFO'!K$2:K$65,MATCH($A1486,'40-15 SCALE LABEL INFO'!$A$2:$A$65,0))),"not found"),IF(H1485="not found","not found",IF(H1485="","","ditto"))))</f>
        <v/>
      </c>
    </row>
    <row r="1487" spans="1:8" x14ac:dyDescent="0.25">
      <c r="A1487" s="770"/>
      <c r="B1487" s="770"/>
      <c r="C1487" s="770"/>
      <c r="D1487" s="770"/>
      <c r="E1487" s="778"/>
      <c r="F1487" s="781" t="str">
        <f>IF($A1487="","",IF(NOT($A1487=$A1486),IFERROR(IF(INDEX('40-15 SCALE LABEL INFO'!I$2:I$65,MATCH($A1487,'40-15 SCALE LABEL INFO'!$A$2:$A$65,0))="","",INDEX('40-15 SCALE LABEL INFO'!I$2:I$65,MATCH($A1487,'40-15 SCALE LABEL INFO'!$A$2:$A$65,0))),"not found"),IF(F1486="not found","not found",IF(F1486="","","ditto"))))</f>
        <v/>
      </c>
      <c r="G1487" s="782" t="str">
        <f>IF($A1487="","",IF(NOT($A1487=$A1486),IFERROR(IF(INDEX('40-15 SCALE LABEL INFO'!J$2:J$65,MATCH($A1487,'40-15 SCALE LABEL INFO'!$A$2:$A$65,0))="","",INDEX('40-15 SCALE LABEL INFO'!J$2:J$65,MATCH($A1487,'40-15 SCALE LABEL INFO'!$A$2:$A$65,0))),"not found"),IF(G1486="not found","not found",IF(G1486="","","ditto"))))</f>
        <v/>
      </c>
      <c r="H1487" s="775" t="str">
        <f>IF($A1487="","",IF(NOT($A1487=$A1486),IFERROR(IF(INDEX('40-15 SCALE LABEL INFO'!K$2:K$65,MATCH($A1487,'40-15 SCALE LABEL INFO'!$A$2:$A$65,0))="","",INDEX('40-15 SCALE LABEL INFO'!K$2:K$65,MATCH($A1487,'40-15 SCALE LABEL INFO'!$A$2:$A$65,0))),"not found"),IF(H1486="not found","not found",IF(H1486="","","ditto"))))</f>
        <v/>
      </c>
    </row>
    <row r="1488" spans="1:8" x14ac:dyDescent="0.25">
      <c r="A1488" s="770"/>
      <c r="B1488" s="770"/>
      <c r="C1488" s="770"/>
      <c r="D1488" s="770"/>
      <c r="E1488" s="778"/>
      <c r="F1488" s="781" t="str">
        <f>IF($A1488="","",IF(NOT($A1488=$A1487),IFERROR(IF(INDEX('40-15 SCALE LABEL INFO'!I$2:I$65,MATCH($A1488,'40-15 SCALE LABEL INFO'!$A$2:$A$65,0))="","",INDEX('40-15 SCALE LABEL INFO'!I$2:I$65,MATCH($A1488,'40-15 SCALE LABEL INFO'!$A$2:$A$65,0))),"not found"),IF(F1487="not found","not found",IF(F1487="","","ditto"))))</f>
        <v/>
      </c>
      <c r="G1488" s="782" t="str">
        <f>IF($A1488="","",IF(NOT($A1488=$A1487),IFERROR(IF(INDEX('40-15 SCALE LABEL INFO'!J$2:J$65,MATCH($A1488,'40-15 SCALE LABEL INFO'!$A$2:$A$65,0))="","",INDEX('40-15 SCALE LABEL INFO'!J$2:J$65,MATCH($A1488,'40-15 SCALE LABEL INFO'!$A$2:$A$65,0))),"not found"),IF(G1487="not found","not found",IF(G1487="","","ditto"))))</f>
        <v/>
      </c>
      <c r="H1488" s="775" t="str">
        <f>IF($A1488="","",IF(NOT($A1488=$A1487),IFERROR(IF(INDEX('40-15 SCALE LABEL INFO'!K$2:K$65,MATCH($A1488,'40-15 SCALE LABEL INFO'!$A$2:$A$65,0))="","",INDEX('40-15 SCALE LABEL INFO'!K$2:K$65,MATCH($A1488,'40-15 SCALE LABEL INFO'!$A$2:$A$65,0))),"not found"),IF(H1487="not found","not found",IF(H1487="","","ditto"))))</f>
        <v/>
      </c>
    </row>
    <row r="1489" spans="1:8" x14ac:dyDescent="0.25">
      <c r="A1489" s="770"/>
      <c r="B1489" s="770"/>
      <c r="C1489" s="770"/>
      <c r="D1489" s="770"/>
      <c r="E1489" s="778"/>
      <c r="F1489" s="781" t="str">
        <f>IF($A1489="","",IF(NOT($A1489=$A1488),IFERROR(IF(INDEX('40-15 SCALE LABEL INFO'!I$2:I$65,MATCH($A1489,'40-15 SCALE LABEL INFO'!$A$2:$A$65,0))="","",INDEX('40-15 SCALE LABEL INFO'!I$2:I$65,MATCH($A1489,'40-15 SCALE LABEL INFO'!$A$2:$A$65,0))),"not found"),IF(F1488="not found","not found",IF(F1488="","","ditto"))))</f>
        <v/>
      </c>
      <c r="G1489" s="782" t="str">
        <f>IF($A1489="","",IF(NOT($A1489=$A1488),IFERROR(IF(INDEX('40-15 SCALE LABEL INFO'!J$2:J$65,MATCH($A1489,'40-15 SCALE LABEL INFO'!$A$2:$A$65,0))="","",INDEX('40-15 SCALE LABEL INFO'!J$2:J$65,MATCH($A1489,'40-15 SCALE LABEL INFO'!$A$2:$A$65,0))),"not found"),IF(G1488="not found","not found",IF(G1488="","","ditto"))))</f>
        <v/>
      </c>
      <c r="H1489" s="775" t="str">
        <f>IF($A1489="","",IF(NOT($A1489=$A1488),IFERROR(IF(INDEX('40-15 SCALE LABEL INFO'!K$2:K$65,MATCH($A1489,'40-15 SCALE LABEL INFO'!$A$2:$A$65,0))="","",INDEX('40-15 SCALE LABEL INFO'!K$2:K$65,MATCH($A1489,'40-15 SCALE LABEL INFO'!$A$2:$A$65,0))),"not found"),IF(H1488="not found","not found",IF(H1488="","","ditto"))))</f>
        <v/>
      </c>
    </row>
    <row r="1490" spans="1:8" x14ac:dyDescent="0.25">
      <c r="A1490" s="770"/>
      <c r="B1490" s="770"/>
      <c r="C1490" s="770"/>
      <c r="D1490" s="770"/>
      <c r="E1490" s="778"/>
      <c r="F1490" s="781" t="str">
        <f>IF($A1490="","",IF(NOT($A1490=$A1489),IFERROR(IF(INDEX('40-15 SCALE LABEL INFO'!I$2:I$65,MATCH($A1490,'40-15 SCALE LABEL INFO'!$A$2:$A$65,0))="","",INDEX('40-15 SCALE LABEL INFO'!I$2:I$65,MATCH($A1490,'40-15 SCALE LABEL INFO'!$A$2:$A$65,0))),"not found"),IF(F1489="not found","not found",IF(F1489="","","ditto"))))</f>
        <v/>
      </c>
      <c r="G1490" s="782" t="str">
        <f>IF($A1490="","",IF(NOT($A1490=$A1489),IFERROR(IF(INDEX('40-15 SCALE LABEL INFO'!J$2:J$65,MATCH($A1490,'40-15 SCALE LABEL INFO'!$A$2:$A$65,0))="","",INDEX('40-15 SCALE LABEL INFO'!J$2:J$65,MATCH($A1490,'40-15 SCALE LABEL INFO'!$A$2:$A$65,0))),"not found"),IF(G1489="not found","not found",IF(G1489="","","ditto"))))</f>
        <v/>
      </c>
      <c r="H1490" s="775" t="str">
        <f>IF($A1490="","",IF(NOT($A1490=$A1489),IFERROR(IF(INDEX('40-15 SCALE LABEL INFO'!K$2:K$65,MATCH($A1490,'40-15 SCALE LABEL INFO'!$A$2:$A$65,0))="","",INDEX('40-15 SCALE LABEL INFO'!K$2:K$65,MATCH($A1490,'40-15 SCALE LABEL INFO'!$A$2:$A$65,0))),"not found"),IF(H1489="not found","not found",IF(H1489="","","ditto"))))</f>
        <v/>
      </c>
    </row>
    <row r="1491" spans="1:8" x14ac:dyDescent="0.25">
      <c r="A1491" s="770"/>
      <c r="B1491" s="770"/>
      <c r="C1491" s="770"/>
      <c r="D1491" s="770"/>
      <c r="E1491" s="778"/>
      <c r="F1491" s="781" t="str">
        <f>IF($A1491="","",IF(NOT($A1491=$A1490),IFERROR(IF(INDEX('40-15 SCALE LABEL INFO'!I$2:I$65,MATCH($A1491,'40-15 SCALE LABEL INFO'!$A$2:$A$65,0))="","",INDEX('40-15 SCALE LABEL INFO'!I$2:I$65,MATCH($A1491,'40-15 SCALE LABEL INFO'!$A$2:$A$65,0))),"not found"),IF(F1490="not found","not found",IF(F1490="","","ditto"))))</f>
        <v/>
      </c>
      <c r="G1491" s="782" t="str">
        <f>IF($A1491="","",IF(NOT($A1491=$A1490),IFERROR(IF(INDEX('40-15 SCALE LABEL INFO'!J$2:J$65,MATCH($A1491,'40-15 SCALE LABEL INFO'!$A$2:$A$65,0))="","",INDEX('40-15 SCALE LABEL INFO'!J$2:J$65,MATCH($A1491,'40-15 SCALE LABEL INFO'!$A$2:$A$65,0))),"not found"),IF(G1490="not found","not found",IF(G1490="","","ditto"))))</f>
        <v/>
      </c>
      <c r="H1491" s="775" t="str">
        <f>IF($A1491="","",IF(NOT($A1491=$A1490),IFERROR(IF(INDEX('40-15 SCALE LABEL INFO'!K$2:K$65,MATCH($A1491,'40-15 SCALE LABEL INFO'!$A$2:$A$65,0))="","",INDEX('40-15 SCALE LABEL INFO'!K$2:K$65,MATCH($A1491,'40-15 SCALE LABEL INFO'!$A$2:$A$65,0))),"not found"),IF(H1490="not found","not found",IF(H1490="","","ditto"))))</f>
        <v/>
      </c>
    </row>
    <row r="1492" spans="1:8" x14ac:dyDescent="0.25">
      <c r="A1492" s="770"/>
      <c r="B1492" s="770"/>
      <c r="C1492" s="770"/>
      <c r="D1492" s="770"/>
      <c r="E1492" s="778"/>
      <c r="F1492" s="781" t="str">
        <f>IF($A1492="","",IF(NOT($A1492=$A1491),IFERROR(IF(INDEX('40-15 SCALE LABEL INFO'!I$2:I$65,MATCH($A1492,'40-15 SCALE LABEL INFO'!$A$2:$A$65,0))="","",INDEX('40-15 SCALE LABEL INFO'!I$2:I$65,MATCH($A1492,'40-15 SCALE LABEL INFO'!$A$2:$A$65,0))),"not found"),IF(F1491="not found","not found",IF(F1491="","","ditto"))))</f>
        <v/>
      </c>
      <c r="G1492" s="782" t="str">
        <f>IF($A1492="","",IF(NOT($A1492=$A1491),IFERROR(IF(INDEX('40-15 SCALE LABEL INFO'!J$2:J$65,MATCH($A1492,'40-15 SCALE LABEL INFO'!$A$2:$A$65,0))="","",INDEX('40-15 SCALE LABEL INFO'!J$2:J$65,MATCH($A1492,'40-15 SCALE LABEL INFO'!$A$2:$A$65,0))),"not found"),IF(G1491="not found","not found",IF(G1491="","","ditto"))))</f>
        <v/>
      </c>
      <c r="H1492" s="775" t="str">
        <f>IF($A1492="","",IF(NOT($A1492=$A1491),IFERROR(IF(INDEX('40-15 SCALE LABEL INFO'!K$2:K$65,MATCH($A1492,'40-15 SCALE LABEL INFO'!$A$2:$A$65,0))="","",INDEX('40-15 SCALE LABEL INFO'!K$2:K$65,MATCH($A1492,'40-15 SCALE LABEL INFO'!$A$2:$A$65,0))),"not found"),IF(H1491="not found","not found",IF(H1491="","","ditto"))))</f>
        <v/>
      </c>
    </row>
    <row r="1493" spans="1:8" x14ac:dyDescent="0.25">
      <c r="A1493" s="770"/>
      <c r="B1493" s="770"/>
      <c r="C1493" s="770"/>
      <c r="D1493" s="770"/>
      <c r="E1493" s="778"/>
      <c r="F1493" s="781" t="str">
        <f>IF($A1493="","",IF(NOT($A1493=$A1492),IFERROR(IF(INDEX('40-15 SCALE LABEL INFO'!I$2:I$65,MATCH($A1493,'40-15 SCALE LABEL INFO'!$A$2:$A$65,0))="","",INDEX('40-15 SCALE LABEL INFO'!I$2:I$65,MATCH($A1493,'40-15 SCALE LABEL INFO'!$A$2:$A$65,0))),"not found"),IF(F1492="not found","not found",IF(F1492="","","ditto"))))</f>
        <v/>
      </c>
      <c r="G1493" s="782" t="str">
        <f>IF($A1493="","",IF(NOT($A1493=$A1492),IFERROR(IF(INDEX('40-15 SCALE LABEL INFO'!J$2:J$65,MATCH($A1493,'40-15 SCALE LABEL INFO'!$A$2:$A$65,0))="","",INDEX('40-15 SCALE LABEL INFO'!J$2:J$65,MATCH($A1493,'40-15 SCALE LABEL INFO'!$A$2:$A$65,0))),"not found"),IF(G1492="not found","not found",IF(G1492="","","ditto"))))</f>
        <v/>
      </c>
      <c r="H1493" s="775" t="str">
        <f>IF($A1493="","",IF(NOT($A1493=$A1492),IFERROR(IF(INDEX('40-15 SCALE LABEL INFO'!K$2:K$65,MATCH($A1493,'40-15 SCALE LABEL INFO'!$A$2:$A$65,0))="","",INDEX('40-15 SCALE LABEL INFO'!K$2:K$65,MATCH($A1493,'40-15 SCALE LABEL INFO'!$A$2:$A$65,0))),"not found"),IF(H1492="not found","not found",IF(H1492="","","ditto"))))</f>
        <v/>
      </c>
    </row>
    <row r="1494" spans="1:8" x14ac:dyDescent="0.25">
      <c r="A1494" s="770"/>
      <c r="B1494" s="770"/>
      <c r="C1494" s="770"/>
      <c r="D1494" s="770"/>
      <c r="E1494" s="778"/>
      <c r="F1494" s="781" t="str">
        <f>IF($A1494="","",IF(NOT($A1494=$A1493),IFERROR(IF(INDEX('40-15 SCALE LABEL INFO'!I$2:I$65,MATCH($A1494,'40-15 SCALE LABEL INFO'!$A$2:$A$65,0))="","",INDEX('40-15 SCALE LABEL INFO'!I$2:I$65,MATCH($A1494,'40-15 SCALE LABEL INFO'!$A$2:$A$65,0))),"not found"),IF(F1493="not found","not found",IF(F1493="","","ditto"))))</f>
        <v/>
      </c>
      <c r="G1494" s="782" t="str">
        <f>IF($A1494="","",IF(NOT($A1494=$A1493),IFERROR(IF(INDEX('40-15 SCALE LABEL INFO'!J$2:J$65,MATCH($A1494,'40-15 SCALE LABEL INFO'!$A$2:$A$65,0))="","",INDEX('40-15 SCALE LABEL INFO'!J$2:J$65,MATCH($A1494,'40-15 SCALE LABEL INFO'!$A$2:$A$65,0))),"not found"),IF(G1493="not found","not found",IF(G1493="","","ditto"))))</f>
        <v/>
      </c>
      <c r="H1494" s="775" t="str">
        <f>IF($A1494="","",IF(NOT($A1494=$A1493),IFERROR(IF(INDEX('40-15 SCALE LABEL INFO'!K$2:K$65,MATCH($A1494,'40-15 SCALE LABEL INFO'!$A$2:$A$65,0))="","",INDEX('40-15 SCALE LABEL INFO'!K$2:K$65,MATCH($A1494,'40-15 SCALE LABEL INFO'!$A$2:$A$65,0))),"not found"),IF(H1493="not found","not found",IF(H1493="","","ditto"))))</f>
        <v/>
      </c>
    </row>
    <row r="1495" spans="1:8" x14ac:dyDescent="0.25">
      <c r="A1495" s="770"/>
      <c r="B1495" s="770"/>
      <c r="C1495" s="770"/>
      <c r="D1495" s="770"/>
      <c r="E1495" s="778"/>
      <c r="F1495" s="781" t="str">
        <f>IF($A1495="","",IF(NOT($A1495=$A1494),IFERROR(IF(INDEX('40-15 SCALE LABEL INFO'!I$2:I$65,MATCH($A1495,'40-15 SCALE LABEL INFO'!$A$2:$A$65,0))="","",INDEX('40-15 SCALE LABEL INFO'!I$2:I$65,MATCH($A1495,'40-15 SCALE LABEL INFO'!$A$2:$A$65,0))),"not found"),IF(F1494="not found","not found",IF(F1494="","","ditto"))))</f>
        <v/>
      </c>
      <c r="G1495" s="782" t="str">
        <f>IF($A1495="","",IF(NOT($A1495=$A1494),IFERROR(IF(INDEX('40-15 SCALE LABEL INFO'!J$2:J$65,MATCH($A1495,'40-15 SCALE LABEL INFO'!$A$2:$A$65,0))="","",INDEX('40-15 SCALE LABEL INFO'!J$2:J$65,MATCH($A1495,'40-15 SCALE LABEL INFO'!$A$2:$A$65,0))),"not found"),IF(G1494="not found","not found",IF(G1494="","","ditto"))))</f>
        <v/>
      </c>
      <c r="H1495" s="775" t="str">
        <f>IF($A1495="","",IF(NOT($A1495=$A1494),IFERROR(IF(INDEX('40-15 SCALE LABEL INFO'!K$2:K$65,MATCH($A1495,'40-15 SCALE LABEL INFO'!$A$2:$A$65,0))="","",INDEX('40-15 SCALE LABEL INFO'!K$2:K$65,MATCH($A1495,'40-15 SCALE LABEL INFO'!$A$2:$A$65,0))),"not found"),IF(H1494="not found","not found",IF(H1494="","","ditto"))))</f>
        <v/>
      </c>
    </row>
    <row r="1496" spans="1:8" x14ac:dyDescent="0.25">
      <c r="A1496" s="770"/>
      <c r="B1496" s="770"/>
      <c r="C1496" s="770"/>
      <c r="D1496" s="770"/>
      <c r="E1496" s="778"/>
      <c r="F1496" s="781" t="str">
        <f>IF($A1496="","",IF(NOT($A1496=$A1495),IFERROR(IF(INDEX('40-15 SCALE LABEL INFO'!I$2:I$65,MATCH($A1496,'40-15 SCALE LABEL INFO'!$A$2:$A$65,0))="","",INDEX('40-15 SCALE LABEL INFO'!I$2:I$65,MATCH($A1496,'40-15 SCALE LABEL INFO'!$A$2:$A$65,0))),"not found"),IF(F1495="not found","not found",IF(F1495="","","ditto"))))</f>
        <v/>
      </c>
      <c r="G1496" s="782" t="str">
        <f>IF($A1496="","",IF(NOT($A1496=$A1495),IFERROR(IF(INDEX('40-15 SCALE LABEL INFO'!J$2:J$65,MATCH($A1496,'40-15 SCALE LABEL INFO'!$A$2:$A$65,0))="","",INDEX('40-15 SCALE LABEL INFO'!J$2:J$65,MATCH($A1496,'40-15 SCALE LABEL INFO'!$A$2:$A$65,0))),"not found"),IF(G1495="not found","not found",IF(G1495="","","ditto"))))</f>
        <v/>
      </c>
      <c r="H1496" s="775" t="str">
        <f>IF($A1496="","",IF(NOT($A1496=$A1495),IFERROR(IF(INDEX('40-15 SCALE LABEL INFO'!K$2:K$65,MATCH($A1496,'40-15 SCALE LABEL INFO'!$A$2:$A$65,0))="","",INDEX('40-15 SCALE LABEL INFO'!K$2:K$65,MATCH($A1496,'40-15 SCALE LABEL INFO'!$A$2:$A$65,0))),"not found"),IF(H1495="not found","not found",IF(H1495="","","ditto"))))</f>
        <v/>
      </c>
    </row>
    <row r="1497" spans="1:8" x14ac:dyDescent="0.25">
      <c r="A1497" s="770"/>
      <c r="B1497" s="770"/>
      <c r="C1497" s="770"/>
      <c r="D1497" s="770"/>
      <c r="E1497" s="778"/>
      <c r="F1497" s="781" t="str">
        <f>IF($A1497="","",IF(NOT($A1497=$A1496),IFERROR(IF(INDEX('40-15 SCALE LABEL INFO'!I$2:I$65,MATCH($A1497,'40-15 SCALE LABEL INFO'!$A$2:$A$65,0))="","",INDEX('40-15 SCALE LABEL INFO'!I$2:I$65,MATCH($A1497,'40-15 SCALE LABEL INFO'!$A$2:$A$65,0))),"not found"),IF(F1496="not found","not found",IF(F1496="","","ditto"))))</f>
        <v/>
      </c>
      <c r="G1497" s="782" t="str">
        <f>IF($A1497="","",IF(NOT($A1497=$A1496),IFERROR(IF(INDEX('40-15 SCALE LABEL INFO'!J$2:J$65,MATCH($A1497,'40-15 SCALE LABEL INFO'!$A$2:$A$65,0))="","",INDEX('40-15 SCALE LABEL INFO'!J$2:J$65,MATCH($A1497,'40-15 SCALE LABEL INFO'!$A$2:$A$65,0))),"not found"),IF(G1496="not found","not found",IF(G1496="","","ditto"))))</f>
        <v/>
      </c>
      <c r="H1497" s="775" t="str">
        <f>IF($A1497="","",IF(NOT($A1497=$A1496),IFERROR(IF(INDEX('40-15 SCALE LABEL INFO'!K$2:K$65,MATCH($A1497,'40-15 SCALE LABEL INFO'!$A$2:$A$65,0))="","",INDEX('40-15 SCALE LABEL INFO'!K$2:K$65,MATCH($A1497,'40-15 SCALE LABEL INFO'!$A$2:$A$65,0))),"not found"),IF(H1496="not found","not found",IF(H1496="","","ditto"))))</f>
        <v/>
      </c>
    </row>
    <row r="1498" spans="1:8" x14ac:dyDescent="0.25">
      <c r="A1498" s="770"/>
      <c r="B1498" s="770"/>
      <c r="C1498" s="770"/>
      <c r="D1498" s="770"/>
      <c r="E1498" s="778"/>
      <c r="F1498" s="781" t="str">
        <f>IF($A1498="","",IF(NOT($A1498=$A1497),IFERROR(IF(INDEX('40-15 SCALE LABEL INFO'!I$2:I$65,MATCH($A1498,'40-15 SCALE LABEL INFO'!$A$2:$A$65,0))="","",INDEX('40-15 SCALE LABEL INFO'!I$2:I$65,MATCH($A1498,'40-15 SCALE LABEL INFO'!$A$2:$A$65,0))),"not found"),IF(F1497="not found","not found",IF(F1497="","","ditto"))))</f>
        <v/>
      </c>
      <c r="G1498" s="782" t="str">
        <f>IF($A1498="","",IF(NOT($A1498=$A1497),IFERROR(IF(INDEX('40-15 SCALE LABEL INFO'!J$2:J$65,MATCH($A1498,'40-15 SCALE LABEL INFO'!$A$2:$A$65,0))="","",INDEX('40-15 SCALE LABEL INFO'!J$2:J$65,MATCH($A1498,'40-15 SCALE LABEL INFO'!$A$2:$A$65,0))),"not found"),IF(G1497="not found","not found",IF(G1497="","","ditto"))))</f>
        <v/>
      </c>
      <c r="H1498" s="775" t="str">
        <f>IF($A1498="","",IF(NOT($A1498=$A1497),IFERROR(IF(INDEX('40-15 SCALE LABEL INFO'!K$2:K$65,MATCH($A1498,'40-15 SCALE LABEL INFO'!$A$2:$A$65,0))="","",INDEX('40-15 SCALE LABEL INFO'!K$2:K$65,MATCH($A1498,'40-15 SCALE LABEL INFO'!$A$2:$A$65,0))),"not found"),IF(H1497="not found","not found",IF(H1497="","","ditto"))))</f>
        <v/>
      </c>
    </row>
    <row r="1499" spans="1:8" x14ac:dyDescent="0.25">
      <c r="A1499" s="770"/>
      <c r="B1499" s="770"/>
      <c r="C1499" s="770"/>
      <c r="D1499" s="770"/>
      <c r="E1499" s="778"/>
      <c r="F1499" s="781" t="str">
        <f>IF($A1499="","",IF(NOT($A1499=$A1498),IFERROR(IF(INDEX('40-15 SCALE LABEL INFO'!I$2:I$65,MATCH($A1499,'40-15 SCALE LABEL INFO'!$A$2:$A$65,0))="","",INDEX('40-15 SCALE LABEL INFO'!I$2:I$65,MATCH($A1499,'40-15 SCALE LABEL INFO'!$A$2:$A$65,0))),"not found"),IF(F1498="not found","not found",IF(F1498="","","ditto"))))</f>
        <v/>
      </c>
      <c r="G1499" s="782" t="str">
        <f>IF($A1499="","",IF(NOT($A1499=$A1498),IFERROR(IF(INDEX('40-15 SCALE LABEL INFO'!J$2:J$65,MATCH($A1499,'40-15 SCALE LABEL INFO'!$A$2:$A$65,0))="","",INDEX('40-15 SCALE LABEL INFO'!J$2:J$65,MATCH($A1499,'40-15 SCALE LABEL INFO'!$A$2:$A$65,0))),"not found"),IF(G1498="not found","not found",IF(G1498="","","ditto"))))</f>
        <v/>
      </c>
      <c r="H1499" s="775" t="str">
        <f>IF($A1499="","",IF(NOT($A1499=$A1498),IFERROR(IF(INDEX('40-15 SCALE LABEL INFO'!K$2:K$65,MATCH($A1499,'40-15 SCALE LABEL INFO'!$A$2:$A$65,0))="","",INDEX('40-15 SCALE LABEL INFO'!K$2:K$65,MATCH($A1499,'40-15 SCALE LABEL INFO'!$A$2:$A$65,0))),"not found"),IF(H1498="not found","not found",IF(H1498="","","ditto"))))</f>
        <v/>
      </c>
    </row>
    <row r="1500" spans="1:8" x14ac:dyDescent="0.25">
      <c r="A1500" s="770"/>
      <c r="B1500" s="770"/>
      <c r="C1500" s="770"/>
      <c r="D1500" s="770"/>
      <c r="E1500" s="778"/>
      <c r="F1500" s="781" t="str">
        <f>IF($A1500="","",IF(NOT($A1500=$A1499),IFERROR(IF(INDEX('40-15 SCALE LABEL INFO'!I$2:I$65,MATCH($A1500,'40-15 SCALE LABEL INFO'!$A$2:$A$65,0))="","",INDEX('40-15 SCALE LABEL INFO'!I$2:I$65,MATCH($A1500,'40-15 SCALE LABEL INFO'!$A$2:$A$65,0))),"not found"),IF(F1499="not found","not found",IF(F1499="","","ditto"))))</f>
        <v/>
      </c>
      <c r="G1500" s="782" t="str">
        <f>IF($A1500="","",IF(NOT($A1500=$A1499),IFERROR(IF(INDEX('40-15 SCALE LABEL INFO'!J$2:J$65,MATCH($A1500,'40-15 SCALE LABEL INFO'!$A$2:$A$65,0))="","",INDEX('40-15 SCALE LABEL INFO'!J$2:J$65,MATCH($A1500,'40-15 SCALE LABEL INFO'!$A$2:$A$65,0))),"not found"),IF(G1499="not found","not found",IF(G1499="","","ditto"))))</f>
        <v/>
      </c>
      <c r="H1500" s="775" t="str">
        <f>IF($A1500="","",IF(NOT($A1500=$A1499),IFERROR(IF(INDEX('40-15 SCALE LABEL INFO'!K$2:K$65,MATCH($A1500,'40-15 SCALE LABEL INFO'!$A$2:$A$65,0))="","",INDEX('40-15 SCALE LABEL INFO'!K$2:K$65,MATCH($A1500,'40-15 SCALE LABEL INFO'!$A$2:$A$65,0))),"not found"),IF(H1499="not found","not found",IF(H1499="","","ditto"))))</f>
        <v/>
      </c>
    </row>
    <row r="1501" spans="1:8" x14ac:dyDescent="0.25">
      <c r="A1501" s="770"/>
      <c r="B1501" s="770"/>
      <c r="C1501" s="770"/>
      <c r="D1501" s="770"/>
      <c r="E1501" s="778"/>
      <c r="F1501" s="781" t="str">
        <f>IF($A1501="","",IF(NOT($A1501=$A1500),IFERROR(IF(INDEX('40-15 SCALE LABEL INFO'!I$2:I$65,MATCH($A1501,'40-15 SCALE LABEL INFO'!$A$2:$A$65,0))="","",INDEX('40-15 SCALE LABEL INFO'!I$2:I$65,MATCH($A1501,'40-15 SCALE LABEL INFO'!$A$2:$A$65,0))),"not found"),IF(F1500="not found","not found",IF(F1500="","","ditto"))))</f>
        <v/>
      </c>
      <c r="G1501" s="782" t="str">
        <f>IF($A1501="","",IF(NOT($A1501=$A1500),IFERROR(IF(INDEX('40-15 SCALE LABEL INFO'!J$2:J$65,MATCH($A1501,'40-15 SCALE LABEL INFO'!$A$2:$A$65,0))="","",INDEX('40-15 SCALE LABEL INFO'!J$2:J$65,MATCH($A1501,'40-15 SCALE LABEL INFO'!$A$2:$A$65,0))),"not found"),IF(G1500="not found","not found",IF(G1500="","","ditto"))))</f>
        <v/>
      </c>
      <c r="H1501" s="775" t="str">
        <f>IF($A1501="","",IF(NOT($A1501=$A1500),IFERROR(IF(INDEX('40-15 SCALE LABEL INFO'!K$2:K$65,MATCH($A1501,'40-15 SCALE LABEL INFO'!$A$2:$A$65,0))="","",INDEX('40-15 SCALE LABEL INFO'!K$2:K$65,MATCH($A1501,'40-15 SCALE LABEL INFO'!$A$2:$A$65,0))),"not found"),IF(H1500="not found","not found",IF(H1500="","","ditto"))))</f>
        <v/>
      </c>
    </row>
    <row r="1502" spans="1:8" x14ac:dyDescent="0.25">
      <c r="A1502" s="770"/>
      <c r="B1502" s="770"/>
      <c r="C1502" s="770"/>
      <c r="D1502" s="770"/>
      <c r="E1502" s="778"/>
      <c r="F1502" s="781" t="str">
        <f>IF($A1502="","",IF(NOT($A1502=$A1501),IFERROR(IF(INDEX('40-15 SCALE LABEL INFO'!I$2:I$65,MATCH($A1502,'40-15 SCALE LABEL INFO'!$A$2:$A$65,0))="","",INDEX('40-15 SCALE LABEL INFO'!I$2:I$65,MATCH($A1502,'40-15 SCALE LABEL INFO'!$A$2:$A$65,0))),"not found"),IF(F1501="not found","not found",IF(F1501="","","ditto"))))</f>
        <v/>
      </c>
      <c r="G1502" s="782" t="str">
        <f>IF($A1502="","",IF(NOT($A1502=$A1501),IFERROR(IF(INDEX('40-15 SCALE LABEL INFO'!J$2:J$65,MATCH($A1502,'40-15 SCALE LABEL INFO'!$A$2:$A$65,0))="","",INDEX('40-15 SCALE LABEL INFO'!J$2:J$65,MATCH($A1502,'40-15 SCALE LABEL INFO'!$A$2:$A$65,0))),"not found"),IF(G1501="not found","not found",IF(G1501="","","ditto"))))</f>
        <v/>
      </c>
      <c r="H1502" s="775" t="str">
        <f>IF($A1502="","",IF(NOT($A1502=$A1501),IFERROR(IF(INDEX('40-15 SCALE LABEL INFO'!K$2:K$65,MATCH($A1502,'40-15 SCALE LABEL INFO'!$A$2:$A$65,0))="","",INDEX('40-15 SCALE LABEL INFO'!K$2:K$65,MATCH($A1502,'40-15 SCALE LABEL INFO'!$A$2:$A$65,0))),"not found"),IF(H1501="not found","not found",IF(H1501="","","ditto"))))</f>
        <v/>
      </c>
    </row>
    <row r="1503" spans="1:8" x14ac:dyDescent="0.25">
      <c r="A1503" s="770"/>
      <c r="B1503" s="770"/>
      <c r="C1503" s="770"/>
      <c r="D1503" s="770"/>
      <c r="E1503" s="778"/>
      <c r="F1503" s="781" t="str">
        <f>IF($A1503="","",IF(NOT($A1503=$A1502),IFERROR(IF(INDEX('40-15 SCALE LABEL INFO'!I$2:I$65,MATCH($A1503,'40-15 SCALE LABEL INFO'!$A$2:$A$65,0))="","",INDEX('40-15 SCALE LABEL INFO'!I$2:I$65,MATCH($A1503,'40-15 SCALE LABEL INFO'!$A$2:$A$65,0))),"not found"),IF(F1502="not found","not found",IF(F1502="","","ditto"))))</f>
        <v/>
      </c>
      <c r="G1503" s="782" t="str">
        <f>IF($A1503="","",IF(NOT($A1503=$A1502),IFERROR(IF(INDEX('40-15 SCALE LABEL INFO'!J$2:J$65,MATCH($A1503,'40-15 SCALE LABEL INFO'!$A$2:$A$65,0))="","",INDEX('40-15 SCALE LABEL INFO'!J$2:J$65,MATCH($A1503,'40-15 SCALE LABEL INFO'!$A$2:$A$65,0))),"not found"),IF(G1502="not found","not found",IF(G1502="","","ditto"))))</f>
        <v/>
      </c>
      <c r="H1503" s="775" t="str">
        <f>IF($A1503="","",IF(NOT($A1503=$A1502),IFERROR(IF(INDEX('40-15 SCALE LABEL INFO'!K$2:K$65,MATCH($A1503,'40-15 SCALE LABEL INFO'!$A$2:$A$65,0))="","",INDEX('40-15 SCALE LABEL INFO'!K$2:K$65,MATCH($A1503,'40-15 SCALE LABEL INFO'!$A$2:$A$65,0))),"not found"),IF(H1502="not found","not found",IF(H1502="","","ditto"))))</f>
        <v/>
      </c>
    </row>
    <row r="1504" spans="1:8" x14ac:dyDescent="0.25">
      <c r="A1504" s="770"/>
      <c r="B1504" s="770"/>
      <c r="C1504" s="770"/>
      <c r="D1504" s="770"/>
      <c r="E1504" s="778"/>
      <c r="F1504" s="781" t="str">
        <f>IF($A1504="","",IF(NOT($A1504=$A1503),IFERROR(IF(INDEX('40-15 SCALE LABEL INFO'!I$2:I$65,MATCH($A1504,'40-15 SCALE LABEL INFO'!$A$2:$A$65,0))="","",INDEX('40-15 SCALE LABEL INFO'!I$2:I$65,MATCH($A1504,'40-15 SCALE LABEL INFO'!$A$2:$A$65,0))),"not found"),IF(F1503="not found","not found",IF(F1503="","","ditto"))))</f>
        <v/>
      </c>
      <c r="G1504" s="782" t="str">
        <f>IF($A1504="","",IF(NOT($A1504=$A1503),IFERROR(IF(INDEX('40-15 SCALE LABEL INFO'!J$2:J$65,MATCH($A1504,'40-15 SCALE LABEL INFO'!$A$2:$A$65,0))="","",INDEX('40-15 SCALE LABEL INFO'!J$2:J$65,MATCH($A1504,'40-15 SCALE LABEL INFO'!$A$2:$A$65,0))),"not found"),IF(G1503="not found","not found",IF(G1503="","","ditto"))))</f>
        <v/>
      </c>
      <c r="H1504" s="775" t="str">
        <f>IF($A1504="","",IF(NOT($A1504=$A1503),IFERROR(IF(INDEX('40-15 SCALE LABEL INFO'!K$2:K$65,MATCH($A1504,'40-15 SCALE LABEL INFO'!$A$2:$A$65,0))="","",INDEX('40-15 SCALE LABEL INFO'!K$2:K$65,MATCH($A1504,'40-15 SCALE LABEL INFO'!$A$2:$A$65,0))),"not found"),IF(H1503="not found","not found",IF(H1503="","","ditto"))))</f>
        <v/>
      </c>
    </row>
    <row r="1505" spans="1:8" x14ac:dyDescent="0.25">
      <c r="A1505" s="770"/>
      <c r="B1505" s="770"/>
      <c r="C1505" s="770"/>
      <c r="D1505" s="770"/>
      <c r="E1505" s="778"/>
      <c r="F1505" s="781" t="str">
        <f>IF($A1505="","",IF(NOT($A1505=$A1504),IFERROR(IF(INDEX('40-15 SCALE LABEL INFO'!I$2:I$65,MATCH($A1505,'40-15 SCALE LABEL INFO'!$A$2:$A$65,0))="","",INDEX('40-15 SCALE LABEL INFO'!I$2:I$65,MATCH($A1505,'40-15 SCALE LABEL INFO'!$A$2:$A$65,0))),"not found"),IF(F1504="not found","not found",IF(F1504="","","ditto"))))</f>
        <v/>
      </c>
      <c r="G1505" s="782" t="str">
        <f>IF($A1505="","",IF(NOT($A1505=$A1504),IFERROR(IF(INDEX('40-15 SCALE LABEL INFO'!J$2:J$65,MATCH($A1505,'40-15 SCALE LABEL INFO'!$A$2:$A$65,0))="","",INDEX('40-15 SCALE LABEL INFO'!J$2:J$65,MATCH($A1505,'40-15 SCALE LABEL INFO'!$A$2:$A$65,0))),"not found"),IF(G1504="not found","not found",IF(G1504="","","ditto"))))</f>
        <v/>
      </c>
      <c r="H1505" s="775" t="str">
        <f>IF($A1505="","",IF(NOT($A1505=$A1504),IFERROR(IF(INDEX('40-15 SCALE LABEL INFO'!K$2:K$65,MATCH($A1505,'40-15 SCALE LABEL INFO'!$A$2:$A$65,0))="","",INDEX('40-15 SCALE LABEL INFO'!K$2:K$65,MATCH($A1505,'40-15 SCALE LABEL INFO'!$A$2:$A$65,0))),"not found"),IF(H1504="not found","not found",IF(H1504="","","ditto"))))</f>
        <v/>
      </c>
    </row>
    <row r="1506" spans="1:8" x14ac:dyDescent="0.25">
      <c r="A1506" s="770"/>
      <c r="B1506" s="770"/>
      <c r="C1506" s="770"/>
      <c r="D1506" s="770"/>
      <c r="E1506" s="778"/>
      <c r="F1506" s="781" t="str">
        <f>IF($A1506="","",IF(NOT($A1506=$A1505),IFERROR(IF(INDEX('40-15 SCALE LABEL INFO'!I$2:I$65,MATCH($A1506,'40-15 SCALE LABEL INFO'!$A$2:$A$65,0))="","",INDEX('40-15 SCALE LABEL INFO'!I$2:I$65,MATCH($A1506,'40-15 SCALE LABEL INFO'!$A$2:$A$65,0))),"not found"),IF(F1505="not found","not found",IF(F1505="","","ditto"))))</f>
        <v/>
      </c>
      <c r="G1506" s="782" t="str">
        <f>IF($A1506="","",IF(NOT($A1506=$A1505),IFERROR(IF(INDEX('40-15 SCALE LABEL INFO'!J$2:J$65,MATCH($A1506,'40-15 SCALE LABEL INFO'!$A$2:$A$65,0))="","",INDEX('40-15 SCALE LABEL INFO'!J$2:J$65,MATCH($A1506,'40-15 SCALE LABEL INFO'!$A$2:$A$65,0))),"not found"),IF(G1505="not found","not found",IF(G1505="","","ditto"))))</f>
        <v/>
      </c>
      <c r="H1506" s="775" t="str">
        <f>IF($A1506="","",IF(NOT($A1506=$A1505),IFERROR(IF(INDEX('40-15 SCALE LABEL INFO'!K$2:K$65,MATCH($A1506,'40-15 SCALE LABEL INFO'!$A$2:$A$65,0))="","",INDEX('40-15 SCALE LABEL INFO'!K$2:K$65,MATCH($A1506,'40-15 SCALE LABEL INFO'!$A$2:$A$65,0))),"not found"),IF(H1505="not found","not found",IF(H1505="","","ditto"))))</f>
        <v/>
      </c>
    </row>
    <row r="1507" spans="1:8" x14ac:dyDescent="0.25">
      <c r="A1507" s="770"/>
      <c r="B1507" s="770"/>
      <c r="C1507" s="770"/>
      <c r="D1507" s="770"/>
      <c r="E1507" s="778"/>
      <c r="F1507" s="781" t="str">
        <f>IF($A1507="","",IF(NOT($A1507=$A1506),IFERROR(IF(INDEX('40-15 SCALE LABEL INFO'!I$2:I$65,MATCH($A1507,'40-15 SCALE LABEL INFO'!$A$2:$A$65,0))="","",INDEX('40-15 SCALE LABEL INFO'!I$2:I$65,MATCH($A1507,'40-15 SCALE LABEL INFO'!$A$2:$A$65,0))),"not found"),IF(F1506="not found","not found",IF(F1506="","","ditto"))))</f>
        <v/>
      </c>
      <c r="G1507" s="782" t="str">
        <f>IF($A1507="","",IF(NOT($A1507=$A1506),IFERROR(IF(INDEX('40-15 SCALE LABEL INFO'!J$2:J$65,MATCH($A1507,'40-15 SCALE LABEL INFO'!$A$2:$A$65,0))="","",INDEX('40-15 SCALE LABEL INFO'!J$2:J$65,MATCH($A1507,'40-15 SCALE LABEL INFO'!$A$2:$A$65,0))),"not found"),IF(G1506="not found","not found",IF(G1506="","","ditto"))))</f>
        <v/>
      </c>
      <c r="H1507" s="775" t="str">
        <f>IF($A1507="","",IF(NOT($A1507=$A1506),IFERROR(IF(INDEX('40-15 SCALE LABEL INFO'!K$2:K$65,MATCH($A1507,'40-15 SCALE LABEL INFO'!$A$2:$A$65,0))="","",INDEX('40-15 SCALE LABEL INFO'!K$2:K$65,MATCH($A1507,'40-15 SCALE LABEL INFO'!$A$2:$A$65,0))),"not found"),IF(H1506="not found","not found",IF(H1506="","","ditto"))))</f>
        <v/>
      </c>
    </row>
    <row r="1508" spans="1:8" x14ac:dyDescent="0.25">
      <c r="A1508" s="770"/>
      <c r="B1508" s="770"/>
      <c r="C1508" s="770"/>
      <c r="D1508" s="770"/>
      <c r="E1508" s="778"/>
      <c r="F1508" s="781" t="str">
        <f>IF($A1508="","",IF(NOT($A1508=$A1507),IFERROR(IF(INDEX('40-15 SCALE LABEL INFO'!I$2:I$65,MATCH($A1508,'40-15 SCALE LABEL INFO'!$A$2:$A$65,0))="","",INDEX('40-15 SCALE LABEL INFO'!I$2:I$65,MATCH($A1508,'40-15 SCALE LABEL INFO'!$A$2:$A$65,0))),"not found"),IF(F1507="not found","not found",IF(F1507="","","ditto"))))</f>
        <v/>
      </c>
      <c r="G1508" s="782" t="str">
        <f>IF($A1508="","",IF(NOT($A1508=$A1507),IFERROR(IF(INDEX('40-15 SCALE LABEL INFO'!J$2:J$65,MATCH($A1508,'40-15 SCALE LABEL INFO'!$A$2:$A$65,0))="","",INDEX('40-15 SCALE LABEL INFO'!J$2:J$65,MATCH($A1508,'40-15 SCALE LABEL INFO'!$A$2:$A$65,0))),"not found"),IF(G1507="not found","not found",IF(G1507="","","ditto"))))</f>
        <v/>
      </c>
      <c r="H1508" s="775" t="str">
        <f>IF($A1508="","",IF(NOT($A1508=$A1507),IFERROR(IF(INDEX('40-15 SCALE LABEL INFO'!K$2:K$65,MATCH($A1508,'40-15 SCALE LABEL INFO'!$A$2:$A$65,0))="","",INDEX('40-15 SCALE LABEL INFO'!K$2:K$65,MATCH($A1508,'40-15 SCALE LABEL INFO'!$A$2:$A$65,0))),"not found"),IF(H1507="not found","not found",IF(H1507="","","ditto"))))</f>
        <v/>
      </c>
    </row>
    <row r="1509" spans="1:8" x14ac:dyDescent="0.25">
      <c r="A1509" s="770"/>
      <c r="B1509" s="770"/>
      <c r="C1509" s="770"/>
      <c r="D1509" s="770"/>
      <c r="E1509" s="778"/>
      <c r="F1509" s="781" t="str">
        <f>IF($A1509="","",IF(NOT($A1509=$A1508),IFERROR(IF(INDEX('40-15 SCALE LABEL INFO'!I$2:I$65,MATCH($A1509,'40-15 SCALE LABEL INFO'!$A$2:$A$65,0))="","",INDEX('40-15 SCALE LABEL INFO'!I$2:I$65,MATCH($A1509,'40-15 SCALE LABEL INFO'!$A$2:$A$65,0))),"not found"),IF(F1508="not found","not found",IF(F1508="","","ditto"))))</f>
        <v/>
      </c>
      <c r="G1509" s="782" t="str">
        <f>IF($A1509="","",IF(NOT($A1509=$A1508),IFERROR(IF(INDEX('40-15 SCALE LABEL INFO'!J$2:J$65,MATCH($A1509,'40-15 SCALE LABEL INFO'!$A$2:$A$65,0))="","",INDEX('40-15 SCALE LABEL INFO'!J$2:J$65,MATCH($A1509,'40-15 SCALE LABEL INFO'!$A$2:$A$65,0))),"not found"),IF(G1508="not found","not found",IF(G1508="","","ditto"))))</f>
        <v/>
      </c>
      <c r="H1509" s="775" t="str">
        <f>IF($A1509="","",IF(NOT($A1509=$A1508),IFERROR(IF(INDEX('40-15 SCALE LABEL INFO'!K$2:K$65,MATCH($A1509,'40-15 SCALE LABEL INFO'!$A$2:$A$65,0))="","",INDEX('40-15 SCALE LABEL INFO'!K$2:K$65,MATCH($A1509,'40-15 SCALE LABEL INFO'!$A$2:$A$65,0))),"not found"),IF(H1508="not found","not found",IF(H1508="","","ditto"))))</f>
        <v/>
      </c>
    </row>
    <row r="1510" spans="1:8" x14ac:dyDescent="0.25">
      <c r="A1510" s="770"/>
      <c r="B1510" s="770"/>
      <c r="C1510" s="770"/>
      <c r="D1510" s="770"/>
      <c r="E1510" s="778"/>
      <c r="F1510" s="781" t="str">
        <f>IF($A1510="","",IF(NOT($A1510=$A1509),IFERROR(IF(INDEX('40-15 SCALE LABEL INFO'!I$2:I$65,MATCH($A1510,'40-15 SCALE LABEL INFO'!$A$2:$A$65,0))="","",INDEX('40-15 SCALE LABEL INFO'!I$2:I$65,MATCH($A1510,'40-15 SCALE LABEL INFO'!$A$2:$A$65,0))),"not found"),IF(F1509="not found","not found",IF(F1509="","","ditto"))))</f>
        <v/>
      </c>
      <c r="G1510" s="782" t="str">
        <f>IF($A1510="","",IF(NOT($A1510=$A1509),IFERROR(IF(INDEX('40-15 SCALE LABEL INFO'!J$2:J$65,MATCH($A1510,'40-15 SCALE LABEL INFO'!$A$2:$A$65,0))="","",INDEX('40-15 SCALE LABEL INFO'!J$2:J$65,MATCH($A1510,'40-15 SCALE LABEL INFO'!$A$2:$A$65,0))),"not found"),IF(G1509="not found","not found",IF(G1509="","","ditto"))))</f>
        <v/>
      </c>
      <c r="H1510" s="775" t="str">
        <f>IF($A1510="","",IF(NOT($A1510=$A1509),IFERROR(IF(INDEX('40-15 SCALE LABEL INFO'!K$2:K$65,MATCH($A1510,'40-15 SCALE LABEL INFO'!$A$2:$A$65,0))="","",INDEX('40-15 SCALE LABEL INFO'!K$2:K$65,MATCH($A1510,'40-15 SCALE LABEL INFO'!$A$2:$A$65,0))),"not found"),IF(H1509="not found","not found",IF(H1509="","","ditto"))))</f>
        <v/>
      </c>
    </row>
    <row r="1511" spans="1:8" x14ac:dyDescent="0.25">
      <c r="A1511" s="770"/>
      <c r="B1511" s="770"/>
      <c r="C1511" s="770"/>
      <c r="D1511" s="770"/>
      <c r="E1511" s="778"/>
      <c r="F1511" s="781" t="str">
        <f>IF($A1511="","",IF(NOT($A1511=$A1510),IFERROR(IF(INDEX('40-15 SCALE LABEL INFO'!I$2:I$65,MATCH($A1511,'40-15 SCALE LABEL INFO'!$A$2:$A$65,0))="","",INDEX('40-15 SCALE LABEL INFO'!I$2:I$65,MATCH($A1511,'40-15 SCALE LABEL INFO'!$A$2:$A$65,0))),"not found"),IF(F1510="not found","not found",IF(F1510="","","ditto"))))</f>
        <v/>
      </c>
      <c r="G1511" s="782" t="str">
        <f>IF($A1511="","",IF(NOT($A1511=$A1510),IFERROR(IF(INDEX('40-15 SCALE LABEL INFO'!J$2:J$65,MATCH($A1511,'40-15 SCALE LABEL INFO'!$A$2:$A$65,0))="","",INDEX('40-15 SCALE LABEL INFO'!J$2:J$65,MATCH($A1511,'40-15 SCALE LABEL INFO'!$A$2:$A$65,0))),"not found"),IF(G1510="not found","not found",IF(G1510="","","ditto"))))</f>
        <v/>
      </c>
      <c r="H1511" s="775" t="str">
        <f>IF($A1511="","",IF(NOT($A1511=$A1510),IFERROR(IF(INDEX('40-15 SCALE LABEL INFO'!K$2:K$65,MATCH($A1511,'40-15 SCALE LABEL INFO'!$A$2:$A$65,0))="","",INDEX('40-15 SCALE LABEL INFO'!K$2:K$65,MATCH($A1511,'40-15 SCALE LABEL INFO'!$A$2:$A$65,0))),"not found"),IF(H1510="not found","not found",IF(H1510="","","ditto"))))</f>
        <v/>
      </c>
    </row>
    <row r="1512" spans="1:8" x14ac:dyDescent="0.25">
      <c r="A1512" s="770"/>
      <c r="B1512" s="770"/>
      <c r="C1512" s="770"/>
      <c r="D1512" s="770"/>
      <c r="E1512" s="778"/>
      <c r="F1512" s="781" t="str">
        <f>IF($A1512="","",IF(NOT($A1512=$A1511),IFERROR(IF(INDEX('40-15 SCALE LABEL INFO'!I$2:I$65,MATCH($A1512,'40-15 SCALE LABEL INFO'!$A$2:$A$65,0))="","",INDEX('40-15 SCALE LABEL INFO'!I$2:I$65,MATCH($A1512,'40-15 SCALE LABEL INFO'!$A$2:$A$65,0))),"not found"),IF(F1511="not found","not found",IF(F1511="","","ditto"))))</f>
        <v/>
      </c>
      <c r="G1512" s="782" t="str">
        <f>IF($A1512="","",IF(NOT($A1512=$A1511),IFERROR(IF(INDEX('40-15 SCALE LABEL INFO'!J$2:J$65,MATCH($A1512,'40-15 SCALE LABEL INFO'!$A$2:$A$65,0))="","",INDEX('40-15 SCALE LABEL INFO'!J$2:J$65,MATCH($A1512,'40-15 SCALE LABEL INFO'!$A$2:$A$65,0))),"not found"),IF(G1511="not found","not found",IF(G1511="","","ditto"))))</f>
        <v/>
      </c>
      <c r="H1512" s="775" t="str">
        <f>IF($A1512="","",IF(NOT($A1512=$A1511),IFERROR(IF(INDEX('40-15 SCALE LABEL INFO'!K$2:K$65,MATCH($A1512,'40-15 SCALE LABEL INFO'!$A$2:$A$65,0))="","",INDEX('40-15 SCALE LABEL INFO'!K$2:K$65,MATCH($A1512,'40-15 SCALE LABEL INFO'!$A$2:$A$65,0))),"not found"),IF(H1511="not found","not found",IF(H1511="","","ditto"))))</f>
        <v/>
      </c>
    </row>
    <row r="1513" spans="1:8" x14ac:dyDescent="0.25">
      <c r="A1513" s="770"/>
      <c r="B1513" s="770"/>
      <c r="C1513" s="770"/>
      <c r="D1513" s="770"/>
      <c r="E1513" s="778"/>
      <c r="F1513" s="781" t="str">
        <f>IF($A1513="","",IF(NOT($A1513=$A1512),IFERROR(IF(INDEX('40-15 SCALE LABEL INFO'!I$2:I$65,MATCH($A1513,'40-15 SCALE LABEL INFO'!$A$2:$A$65,0))="","",INDEX('40-15 SCALE LABEL INFO'!I$2:I$65,MATCH($A1513,'40-15 SCALE LABEL INFO'!$A$2:$A$65,0))),"not found"),IF(F1512="not found","not found",IF(F1512="","","ditto"))))</f>
        <v/>
      </c>
      <c r="G1513" s="782" t="str">
        <f>IF($A1513="","",IF(NOT($A1513=$A1512),IFERROR(IF(INDEX('40-15 SCALE LABEL INFO'!J$2:J$65,MATCH($A1513,'40-15 SCALE LABEL INFO'!$A$2:$A$65,0))="","",INDEX('40-15 SCALE LABEL INFO'!J$2:J$65,MATCH($A1513,'40-15 SCALE LABEL INFO'!$A$2:$A$65,0))),"not found"),IF(G1512="not found","not found",IF(G1512="","","ditto"))))</f>
        <v/>
      </c>
      <c r="H1513" s="775" t="str">
        <f>IF($A1513="","",IF(NOT($A1513=$A1512),IFERROR(IF(INDEX('40-15 SCALE LABEL INFO'!K$2:K$65,MATCH($A1513,'40-15 SCALE LABEL INFO'!$A$2:$A$65,0))="","",INDEX('40-15 SCALE LABEL INFO'!K$2:K$65,MATCH($A1513,'40-15 SCALE LABEL INFO'!$A$2:$A$65,0))),"not found"),IF(H1512="not found","not found",IF(H1512="","","ditto"))))</f>
        <v/>
      </c>
    </row>
    <row r="1514" spans="1:8" x14ac:dyDescent="0.25">
      <c r="A1514" s="770"/>
      <c r="B1514" s="770"/>
      <c r="C1514" s="770"/>
      <c r="D1514" s="770"/>
      <c r="E1514" s="778"/>
      <c r="F1514" s="781" t="str">
        <f>IF($A1514="","",IF(NOT($A1514=$A1513),IFERROR(IF(INDEX('40-15 SCALE LABEL INFO'!I$2:I$65,MATCH($A1514,'40-15 SCALE LABEL INFO'!$A$2:$A$65,0))="","",INDEX('40-15 SCALE LABEL INFO'!I$2:I$65,MATCH($A1514,'40-15 SCALE LABEL INFO'!$A$2:$A$65,0))),"not found"),IF(F1513="not found","not found",IF(F1513="","","ditto"))))</f>
        <v/>
      </c>
      <c r="G1514" s="782" t="str">
        <f>IF($A1514="","",IF(NOT($A1514=$A1513),IFERROR(IF(INDEX('40-15 SCALE LABEL INFO'!J$2:J$65,MATCH($A1514,'40-15 SCALE LABEL INFO'!$A$2:$A$65,0))="","",INDEX('40-15 SCALE LABEL INFO'!J$2:J$65,MATCH($A1514,'40-15 SCALE LABEL INFO'!$A$2:$A$65,0))),"not found"),IF(G1513="not found","not found",IF(G1513="","","ditto"))))</f>
        <v/>
      </c>
      <c r="H1514" s="775" t="str">
        <f>IF($A1514="","",IF(NOT($A1514=$A1513),IFERROR(IF(INDEX('40-15 SCALE LABEL INFO'!K$2:K$65,MATCH($A1514,'40-15 SCALE LABEL INFO'!$A$2:$A$65,0))="","",INDEX('40-15 SCALE LABEL INFO'!K$2:K$65,MATCH($A1514,'40-15 SCALE LABEL INFO'!$A$2:$A$65,0))),"not found"),IF(H1513="not found","not found",IF(H1513="","","ditto"))))</f>
        <v/>
      </c>
    </row>
    <row r="1515" spans="1:8" x14ac:dyDescent="0.25">
      <c r="A1515" s="770"/>
      <c r="B1515" s="770"/>
      <c r="C1515" s="770"/>
      <c r="D1515" s="770"/>
      <c r="E1515" s="778"/>
      <c r="F1515" s="781" t="str">
        <f>IF($A1515="","",IF(NOT($A1515=$A1514),IFERROR(IF(INDEX('40-15 SCALE LABEL INFO'!I$2:I$65,MATCH($A1515,'40-15 SCALE LABEL INFO'!$A$2:$A$65,0))="","",INDEX('40-15 SCALE LABEL INFO'!I$2:I$65,MATCH($A1515,'40-15 SCALE LABEL INFO'!$A$2:$A$65,0))),"not found"),IF(F1514="not found","not found",IF(F1514="","","ditto"))))</f>
        <v/>
      </c>
      <c r="G1515" s="782" t="str">
        <f>IF($A1515="","",IF(NOT($A1515=$A1514),IFERROR(IF(INDEX('40-15 SCALE LABEL INFO'!J$2:J$65,MATCH($A1515,'40-15 SCALE LABEL INFO'!$A$2:$A$65,0))="","",INDEX('40-15 SCALE LABEL INFO'!J$2:J$65,MATCH($A1515,'40-15 SCALE LABEL INFO'!$A$2:$A$65,0))),"not found"),IF(G1514="not found","not found",IF(G1514="","","ditto"))))</f>
        <v/>
      </c>
      <c r="H1515" s="775" t="str">
        <f>IF($A1515="","",IF(NOT($A1515=$A1514),IFERROR(IF(INDEX('40-15 SCALE LABEL INFO'!K$2:K$65,MATCH($A1515,'40-15 SCALE LABEL INFO'!$A$2:$A$65,0))="","",INDEX('40-15 SCALE LABEL INFO'!K$2:K$65,MATCH($A1515,'40-15 SCALE LABEL INFO'!$A$2:$A$65,0))),"not found"),IF(H1514="not found","not found",IF(H1514="","","ditto"))))</f>
        <v/>
      </c>
    </row>
    <row r="1516" spans="1:8" x14ac:dyDescent="0.25">
      <c r="A1516" s="770"/>
      <c r="B1516" s="770"/>
      <c r="C1516" s="770"/>
      <c r="D1516" s="770"/>
      <c r="E1516" s="778"/>
      <c r="F1516" s="781" t="str">
        <f>IF($A1516="","",IF(NOT($A1516=$A1515),IFERROR(IF(INDEX('40-15 SCALE LABEL INFO'!I$2:I$65,MATCH($A1516,'40-15 SCALE LABEL INFO'!$A$2:$A$65,0))="","",INDEX('40-15 SCALE LABEL INFO'!I$2:I$65,MATCH($A1516,'40-15 SCALE LABEL INFO'!$A$2:$A$65,0))),"not found"),IF(F1515="not found","not found",IF(F1515="","","ditto"))))</f>
        <v/>
      </c>
      <c r="G1516" s="782" t="str">
        <f>IF($A1516="","",IF(NOT($A1516=$A1515),IFERROR(IF(INDEX('40-15 SCALE LABEL INFO'!J$2:J$65,MATCH($A1516,'40-15 SCALE LABEL INFO'!$A$2:$A$65,0))="","",INDEX('40-15 SCALE LABEL INFO'!J$2:J$65,MATCH($A1516,'40-15 SCALE LABEL INFO'!$A$2:$A$65,0))),"not found"),IF(G1515="not found","not found",IF(G1515="","","ditto"))))</f>
        <v/>
      </c>
      <c r="H1516" s="775" t="str">
        <f>IF($A1516="","",IF(NOT($A1516=$A1515),IFERROR(IF(INDEX('40-15 SCALE LABEL INFO'!K$2:K$65,MATCH($A1516,'40-15 SCALE LABEL INFO'!$A$2:$A$65,0))="","",INDEX('40-15 SCALE LABEL INFO'!K$2:K$65,MATCH($A1516,'40-15 SCALE LABEL INFO'!$A$2:$A$65,0))),"not found"),IF(H1515="not found","not found",IF(H1515="","","ditto"))))</f>
        <v/>
      </c>
    </row>
    <row r="1517" spans="1:8" x14ac:dyDescent="0.25">
      <c r="A1517" s="770"/>
      <c r="B1517" s="770"/>
      <c r="C1517" s="770"/>
      <c r="D1517" s="770"/>
      <c r="E1517" s="778"/>
      <c r="F1517" s="781" t="str">
        <f>IF($A1517="","",IF(NOT($A1517=$A1516),IFERROR(IF(INDEX('40-15 SCALE LABEL INFO'!I$2:I$65,MATCH($A1517,'40-15 SCALE LABEL INFO'!$A$2:$A$65,0))="","",INDEX('40-15 SCALE LABEL INFO'!I$2:I$65,MATCH($A1517,'40-15 SCALE LABEL INFO'!$A$2:$A$65,0))),"not found"),IF(F1516="not found","not found",IF(F1516="","","ditto"))))</f>
        <v/>
      </c>
      <c r="G1517" s="782" t="str">
        <f>IF($A1517="","",IF(NOT($A1517=$A1516),IFERROR(IF(INDEX('40-15 SCALE LABEL INFO'!J$2:J$65,MATCH($A1517,'40-15 SCALE LABEL INFO'!$A$2:$A$65,0))="","",INDEX('40-15 SCALE LABEL INFO'!J$2:J$65,MATCH($A1517,'40-15 SCALE LABEL INFO'!$A$2:$A$65,0))),"not found"),IF(G1516="not found","not found",IF(G1516="","","ditto"))))</f>
        <v/>
      </c>
      <c r="H1517" s="775" t="str">
        <f>IF($A1517="","",IF(NOT($A1517=$A1516),IFERROR(IF(INDEX('40-15 SCALE LABEL INFO'!K$2:K$65,MATCH($A1517,'40-15 SCALE LABEL INFO'!$A$2:$A$65,0))="","",INDEX('40-15 SCALE LABEL INFO'!K$2:K$65,MATCH($A1517,'40-15 SCALE LABEL INFO'!$A$2:$A$65,0))),"not found"),IF(H1516="not found","not found",IF(H1516="","","ditto"))))</f>
        <v/>
      </c>
    </row>
    <row r="1518" spans="1:8" x14ac:dyDescent="0.25">
      <c r="A1518" s="770"/>
      <c r="B1518" s="770"/>
      <c r="C1518" s="770"/>
      <c r="D1518" s="770"/>
      <c r="E1518" s="778"/>
      <c r="F1518" s="781" t="str">
        <f>IF($A1518="","",IF(NOT($A1518=$A1517),IFERROR(IF(INDEX('40-15 SCALE LABEL INFO'!I$2:I$65,MATCH($A1518,'40-15 SCALE LABEL INFO'!$A$2:$A$65,0))="","",INDEX('40-15 SCALE LABEL INFO'!I$2:I$65,MATCH($A1518,'40-15 SCALE LABEL INFO'!$A$2:$A$65,0))),"not found"),IF(F1517="not found","not found",IF(F1517="","","ditto"))))</f>
        <v/>
      </c>
      <c r="G1518" s="782" t="str">
        <f>IF($A1518="","",IF(NOT($A1518=$A1517),IFERROR(IF(INDEX('40-15 SCALE LABEL INFO'!J$2:J$65,MATCH($A1518,'40-15 SCALE LABEL INFO'!$A$2:$A$65,0))="","",INDEX('40-15 SCALE LABEL INFO'!J$2:J$65,MATCH($A1518,'40-15 SCALE LABEL INFO'!$A$2:$A$65,0))),"not found"),IF(G1517="not found","not found",IF(G1517="","","ditto"))))</f>
        <v/>
      </c>
      <c r="H1518" s="775" t="str">
        <f>IF($A1518="","",IF(NOT($A1518=$A1517),IFERROR(IF(INDEX('40-15 SCALE LABEL INFO'!K$2:K$65,MATCH($A1518,'40-15 SCALE LABEL INFO'!$A$2:$A$65,0))="","",INDEX('40-15 SCALE LABEL INFO'!K$2:K$65,MATCH($A1518,'40-15 SCALE LABEL INFO'!$A$2:$A$65,0))),"not found"),IF(H1517="not found","not found",IF(H1517="","","ditto"))))</f>
        <v/>
      </c>
    </row>
    <row r="1519" spans="1:8" x14ac:dyDescent="0.25">
      <c r="A1519" s="770"/>
      <c r="B1519" s="770"/>
      <c r="C1519" s="770"/>
      <c r="D1519" s="770"/>
      <c r="E1519" s="778"/>
      <c r="F1519" s="781" t="str">
        <f>IF($A1519="","",IF(NOT($A1519=$A1518),IFERROR(IF(INDEX('40-15 SCALE LABEL INFO'!I$2:I$65,MATCH($A1519,'40-15 SCALE LABEL INFO'!$A$2:$A$65,0))="","",INDEX('40-15 SCALE LABEL INFO'!I$2:I$65,MATCH($A1519,'40-15 SCALE LABEL INFO'!$A$2:$A$65,0))),"not found"),IF(F1518="not found","not found",IF(F1518="","","ditto"))))</f>
        <v/>
      </c>
      <c r="G1519" s="782" t="str">
        <f>IF($A1519="","",IF(NOT($A1519=$A1518),IFERROR(IF(INDEX('40-15 SCALE LABEL INFO'!J$2:J$65,MATCH($A1519,'40-15 SCALE LABEL INFO'!$A$2:$A$65,0))="","",INDEX('40-15 SCALE LABEL INFO'!J$2:J$65,MATCH($A1519,'40-15 SCALE LABEL INFO'!$A$2:$A$65,0))),"not found"),IF(G1518="not found","not found",IF(G1518="","","ditto"))))</f>
        <v/>
      </c>
      <c r="H1519" s="775" t="str">
        <f>IF($A1519="","",IF(NOT($A1519=$A1518),IFERROR(IF(INDEX('40-15 SCALE LABEL INFO'!K$2:K$65,MATCH($A1519,'40-15 SCALE LABEL INFO'!$A$2:$A$65,0))="","",INDEX('40-15 SCALE LABEL INFO'!K$2:K$65,MATCH($A1519,'40-15 SCALE LABEL INFO'!$A$2:$A$65,0))),"not found"),IF(H1518="not found","not found",IF(H1518="","","ditto"))))</f>
        <v/>
      </c>
    </row>
    <row r="1520" spans="1:8" x14ac:dyDescent="0.25">
      <c r="A1520" s="770"/>
      <c r="B1520" s="770"/>
      <c r="C1520" s="770"/>
      <c r="D1520" s="770"/>
      <c r="E1520" s="778"/>
      <c r="F1520" s="781" t="str">
        <f>IF($A1520="","",IF(NOT($A1520=$A1519),IFERROR(IF(INDEX('40-15 SCALE LABEL INFO'!I$2:I$65,MATCH($A1520,'40-15 SCALE LABEL INFO'!$A$2:$A$65,0))="","",INDEX('40-15 SCALE LABEL INFO'!I$2:I$65,MATCH($A1520,'40-15 SCALE LABEL INFO'!$A$2:$A$65,0))),"not found"),IF(F1519="not found","not found",IF(F1519="","","ditto"))))</f>
        <v/>
      </c>
      <c r="G1520" s="782" t="str">
        <f>IF($A1520="","",IF(NOT($A1520=$A1519),IFERROR(IF(INDEX('40-15 SCALE LABEL INFO'!J$2:J$65,MATCH($A1520,'40-15 SCALE LABEL INFO'!$A$2:$A$65,0))="","",INDEX('40-15 SCALE LABEL INFO'!J$2:J$65,MATCH($A1520,'40-15 SCALE LABEL INFO'!$A$2:$A$65,0))),"not found"),IF(G1519="not found","not found",IF(G1519="","","ditto"))))</f>
        <v/>
      </c>
      <c r="H1520" s="775" t="str">
        <f>IF($A1520="","",IF(NOT($A1520=$A1519),IFERROR(IF(INDEX('40-15 SCALE LABEL INFO'!K$2:K$65,MATCH($A1520,'40-15 SCALE LABEL INFO'!$A$2:$A$65,0))="","",INDEX('40-15 SCALE LABEL INFO'!K$2:K$65,MATCH($A1520,'40-15 SCALE LABEL INFO'!$A$2:$A$65,0))),"not found"),IF(H1519="not found","not found",IF(H1519="","","ditto"))))</f>
        <v/>
      </c>
    </row>
    <row r="1521" spans="1:8" x14ac:dyDescent="0.25">
      <c r="A1521" s="770"/>
      <c r="B1521" s="770"/>
      <c r="C1521" s="770"/>
      <c r="D1521" s="770"/>
      <c r="E1521" s="778"/>
      <c r="F1521" s="781" t="str">
        <f>IF($A1521="","",IF(NOT($A1521=$A1520),IFERROR(IF(INDEX('40-15 SCALE LABEL INFO'!I$2:I$65,MATCH($A1521,'40-15 SCALE LABEL INFO'!$A$2:$A$65,0))="","",INDEX('40-15 SCALE LABEL INFO'!I$2:I$65,MATCH($A1521,'40-15 SCALE LABEL INFO'!$A$2:$A$65,0))),"not found"),IF(F1520="not found","not found",IF(F1520="","","ditto"))))</f>
        <v/>
      </c>
      <c r="G1521" s="782" t="str">
        <f>IF($A1521="","",IF(NOT($A1521=$A1520),IFERROR(IF(INDEX('40-15 SCALE LABEL INFO'!J$2:J$65,MATCH($A1521,'40-15 SCALE LABEL INFO'!$A$2:$A$65,0))="","",INDEX('40-15 SCALE LABEL INFO'!J$2:J$65,MATCH($A1521,'40-15 SCALE LABEL INFO'!$A$2:$A$65,0))),"not found"),IF(G1520="not found","not found",IF(G1520="","","ditto"))))</f>
        <v/>
      </c>
      <c r="H1521" s="775" t="str">
        <f>IF($A1521="","",IF(NOT($A1521=$A1520),IFERROR(IF(INDEX('40-15 SCALE LABEL INFO'!K$2:K$65,MATCH($A1521,'40-15 SCALE LABEL INFO'!$A$2:$A$65,0))="","",INDEX('40-15 SCALE LABEL INFO'!K$2:K$65,MATCH($A1521,'40-15 SCALE LABEL INFO'!$A$2:$A$65,0))),"not found"),IF(H1520="not found","not found",IF(H1520="","","ditto"))))</f>
        <v/>
      </c>
    </row>
    <row r="1522" spans="1:8" x14ac:dyDescent="0.25">
      <c r="A1522" s="770"/>
      <c r="B1522" s="770"/>
      <c r="C1522" s="770"/>
      <c r="D1522" s="770"/>
      <c r="E1522" s="778"/>
      <c r="F1522" s="781" t="str">
        <f>IF($A1522="","",IF(NOT($A1522=$A1521),IFERROR(IF(INDEX('40-15 SCALE LABEL INFO'!I$2:I$65,MATCH($A1522,'40-15 SCALE LABEL INFO'!$A$2:$A$65,0))="","",INDEX('40-15 SCALE LABEL INFO'!I$2:I$65,MATCH($A1522,'40-15 SCALE LABEL INFO'!$A$2:$A$65,0))),"not found"),IF(F1521="not found","not found",IF(F1521="","","ditto"))))</f>
        <v/>
      </c>
      <c r="G1522" s="782" t="str">
        <f>IF($A1522="","",IF(NOT($A1522=$A1521),IFERROR(IF(INDEX('40-15 SCALE LABEL INFO'!J$2:J$65,MATCH($A1522,'40-15 SCALE LABEL INFO'!$A$2:$A$65,0))="","",INDEX('40-15 SCALE LABEL INFO'!J$2:J$65,MATCH($A1522,'40-15 SCALE LABEL INFO'!$A$2:$A$65,0))),"not found"),IF(G1521="not found","not found",IF(G1521="","","ditto"))))</f>
        <v/>
      </c>
      <c r="H1522" s="775" t="str">
        <f>IF($A1522="","",IF(NOT($A1522=$A1521),IFERROR(IF(INDEX('40-15 SCALE LABEL INFO'!K$2:K$65,MATCH($A1522,'40-15 SCALE LABEL INFO'!$A$2:$A$65,0))="","",INDEX('40-15 SCALE LABEL INFO'!K$2:K$65,MATCH($A1522,'40-15 SCALE LABEL INFO'!$A$2:$A$65,0))),"not found"),IF(H1521="not found","not found",IF(H1521="","","ditto"))))</f>
        <v/>
      </c>
    </row>
    <row r="1523" spans="1:8" x14ac:dyDescent="0.25">
      <c r="A1523" s="770"/>
      <c r="B1523" s="770"/>
      <c r="C1523" s="770"/>
      <c r="D1523" s="770"/>
      <c r="E1523" s="778"/>
      <c r="F1523" s="781" t="str">
        <f>IF($A1523="","",IF(NOT($A1523=$A1522),IFERROR(IF(INDEX('40-15 SCALE LABEL INFO'!I$2:I$65,MATCH($A1523,'40-15 SCALE LABEL INFO'!$A$2:$A$65,0))="","",INDEX('40-15 SCALE LABEL INFO'!I$2:I$65,MATCH($A1523,'40-15 SCALE LABEL INFO'!$A$2:$A$65,0))),"not found"),IF(F1522="not found","not found",IF(F1522="","","ditto"))))</f>
        <v/>
      </c>
      <c r="G1523" s="782" t="str">
        <f>IF($A1523="","",IF(NOT($A1523=$A1522),IFERROR(IF(INDEX('40-15 SCALE LABEL INFO'!J$2:J$65,MATCH($A1523,'40-15 SCALE LABEL INFO'!$A$2:$A$65,0))="","",INDEX('40-15 SCALE LABEL INFO'!J$2:J$65,MATCH($A1523,'40-15 SCALE LABEL INFO'!$A$2:$A$65,0))),"not found"),IF(G1522="not found","not found",IF(G1522="","","ditto"))))</f>
        <v/>
      </c>
      <c r="H1523" s="775" t="str">
        <f>IF($A1523="","",IF(NOT($A1523=$A1522),IFERROR(IF(INDEX('40-15 SCALE LABEL INFO'!K$2:K$65,MATCH($A1523,'40-15 SCALE LABEL INFO'!$A$2:$A$65,0))="","",INDEX('40-15 SCALE LABEL INFO'!K$2:K$65,MATCH($A1523,'40-15 SCALE LABEL INFO'!$A$2:$A$65,0))),"not found"),IF(H1522="not found","not found",IF(H1522="","","ditto"))))</f>
        <v/>
      </c>
    </row>
    <row r="1524" spans="1:8" x14ac:dyDescent="0.25">
      <c r="A1524" s="770"/>
      <c r="B1524" s="770"/>
      <c r="C1524" s="770"/>
      <c r="D1524" s="770"/>
      <c r="E1524" s="778"/>
      <c r="F1524" s="781" t="str">
        <f>IF($A1524="","",IF(NOT($A1524=$A1523),IFERROR(IF(INDEX('40-15 SCALE LABEL INFO'!I$2:I$65,MATCH($A1524,'40-15 SCALE LABEL INFO'!$A$2:$A$65,0))="","",INDEX('40-15 SCALE LABEL INFO'!I$2:I$65,MATCH($A1524,'40-15 SCALE LABEL INFO'!$A$2:$A$65,0))),"not found"),IF(F1523="not found","not found",IF(F1523="","","ditto"))))</f>
        <v/>
      </c>
      <c r="G1524" s="782" t="str">
        <f>IF($A1524="","",IF(NOT($A1524=$A1523),IFERROR(IF(INDEX('40-15 SCALE LABEL INFO'!J$2:J$65,MATCH($A1524,'40-15 SCALE LABEL INFO'!$A$2:$A$65,0))="","",INDEX('40-15 SCALE LABEL INFO'!J$2:J$65,MATCH($A1524,'40-15 SCALE LABEL INFO'!$A$2:$A$65,0))),"not found"),IF(G1523="not found","not found",IF(G1523="","","ditto"))))</f>
        <v/>
      </c>
      <c r="H1524" s="775" t="str">
        <f>IF($A1524="","",IF(NOT($A1524=$A1523),IFERROR(IF(INDEX('40-15 SCALE LABEL INFO'!K$2:K$65,MATCH($A1524,'40-15 SCALE LABEL INFO'!$A$2:$A$65,0))="","",INDEX('40-15 SCALE LABEL INFO'!K$2:K$65,MATCH($A1524,'40-15 SCALE LABEL INFO'!$A$2:$A$65,0))),"not found"),IF(H1523="not found","not found",IF(H1523="","","ditto"))))</f>
        <v/>
      </c>
    </row>
    <row r="1525" spans="1:8" x14ac:dyDescent="0.25">
      <c r="A1525" s="770"/>
      <c r="B1525" s="770"/>
      <c r="C1525" s="770"/>
      <c r="D1525" s="770"/>
      <c r="E1525" s="778"/>
      <c r="F1525" s="781" t="str">
        <f>IF($A1525="","",IF(NOT($A1525=$A1524),IFERROR(IF(INDEX('40-15 SCALE LABEL INFO'!I$2:I$65,MATCH($A1525,'40-15 SCALE LABEL INFO'!$A$2:$A$65,0))="","",INDEX('40-15 SCALE LABEL INFO'!I$2:I$65,MATCH($A1525,'40-15 SCALE LABEL INFO'!$A$2:$A$65,0))),"not found"),IF(F1524="not found","not found",IF(F1524="","","ditto"))))</f>
        <v/>
      </c>
      <c r="G1525" s="782" t="str">
        <f>IF($A1525="","",IF(NOT($A1525=$A1524),IFERROR(IF(INDEX('40-15 SCALE LABEL INFO'!J$2:J$65,MATCH($A1525,'40-15 SCALE LABEL INFO'!$A$2:$A$65,0))="","",INDEX('40-15 SCALE LABEL INFO'!J$2:J$65,MATCH($A1525,'40-15 SCALE LABEL INFO'!$A$2:$A$65,0))),"not found"),IF(G1524="not found","not found",IF(G1524="","","ditto"))))</f>
        <v/>
      </c>
      <c r="H1525" s="775" t="str">
        <f>IF($A1525="","",IF(NOT($A1525=$A1524),IFERROR(IF(INDEX('40-15 SCALE LABEL INFO'!K$2:K$65,MATCH($A1525,'40-15 SCALE LABEL INFO'!$A$2:$A$65,0))="","",INDEX('40-15 SCALE LABEL INFO'!K$2:K$65,MATCH($A1525,'40-15 SCALE LABEL INFO'!$A$2:$A$65,0))),"not found"),IF(H1524="not found","not found",IF(H1524="","","ditto"))))</f>
        <v/>
      </c>
    </row>
    <row r="1526" spans="1:8" x14ac:dyDescent="0.25">
      <c r="A1526" s="770"/>
      <c r="B1526" s="770"/>
      <c r="C1526" s="770"/>
      <c r="D1526" s="770"/>
      <c r="E1526" s="778"/>
      <c r="F1526" s="781" t="str">
        <f>IF($A1526="","",IF(NOT($A1526=$A1525),IFERROR(IF(INDEX('40-15 SCALE LABEL INFO'!I$2:I$65,MATCH($A1526,'40-15 SCALE LABEL INFO'!$A$2:$A$65,0))="","",INDEX('40-15 SCALE LABEL INFO'!I$2:I$65,MATCH($A1526,'40-15 SCALE LABEL INFO'!$A$2:$A$65,0))),"not found"),IF(F1525="not found","not found",IF(F1525="","","ditto"))))</f>
        <v/>
      </c>
      <c r="G1526" s="782" t="str">
        <f>IF($A1526="","",IF(NOT($A1526=$A1525),IFERROR(IF(INDEX('40-15 SCALE LABEL INFO'!J$2:J$65,MATCH($A1526,'40-15 SCALE LABEL INFO'!$A$2:$A$65,0))="","",INDEX('40-15 SCALE LABEL INFO'!J$2:J$65,MATCH($A1526,'40-15 SCALE LABEL INFO'!$A$2:$A$65,0))),"not found"),IF(G1525="not found","not found",IF(G1525="","","ditto"))))</f>
        <v/>
      </c>
      <c r="H1526" s="775" t="str">
        <f>IF($A1526="","",IF(NOT($A1526=$A1525),IFERROR(IF(INDEX('40-15 SCALE LABEL INFO'!K$2:K$65,MATCH($A1526,'40-15 SCALE LABEL INFO'!$A$2:$A$65,0))="","",INDEX('40-15 SCALE LABEL INFO'!K$2:K$65,MATCH($A1526,'40-15 SCALE LABEL INFO'!$A$2:$A$65,0))),"not found"),IF(H1525="not found","not found",IF(H1525="","","ditto"))))</f>
        <v/>
      </c>
    </row>
    <row r="1527" spans="1:8" x14ac:dyDescent="0.25">
      <c r="A1527" s="770"/>
      <c r="B1527" s="770"/>
      <c r="C1527" s="770"/>
      <c r="D1527" s="770"/>
      <c r="E1527" s="778"/>
      <c r="F1527" s="781" t="str">
        <f>IF($A1527="","",IF(NOT($A1527=$A1526),IFERROR(IF(INDEX('40-15 SCALE LABEL INFO'!I$2:I$65,MATCH($A1527,'40-15 SCALE LABEL INFO'!$A$2:$A$65,0))="","",INDEX('40-15 SCALE LABEL INFO'!I$2:I$65,MATCH($A1527,'40-15 SCALE LABEL INFO'!$A$2:$A$65,0))),"not found"),IF(F1526="not found","not found",IF(F1526="","","ditto"))))</f>
        <v/>
      </c>
      <c r="G1527" s="782" t="str">
        <f>IF($A1527="","",IF(NOT($A1527=$A1526),IFERROR(IF(INDEX('40-15 SCALE LABEL INFO'!J$2:J$65,MATCH($A1527,'40-15 SCALE LABEL INFO'!$A$2:$A$65,0))="","",INDEX('40-15 SCALE LABEL INFO'!J$2:J$65,MATCH($A1527,'40-15 SCALE LABEL INFO'!$A$2:$A$65,0))),"not found"),IF(G1526="not found","not found",IF(G1526="","","ditto"))))</f>
        <v/>
      </c>
      <c r="H1527" s="775" t="str">
        <f>IF($A1527="","",IF(NOT($A1527=$A1526),IFERROR(IF(INDEX('40-15 SCALE LABEL INFO'!K$2:K$65,MATCH($A1527,'40-15 SCALE LABEL INFO'!$A$2:$A$65,0))="","",INDEX('40-15 SCALE LABEL INFO'!K$2:K$65,MATCH($A1527,'40-15 SCALE LABEL INFO'!$A$2:$A$65,0))),"not found"),IF(H1526="not found","not found",IF(H1526="","","ditto"))))</f>
        <v/>
      </c>
    </row>
    <row r="1528" spans="1:8" x14ac:dyDescent="0.25">
      <c r="A1528" s="770"/>
      <c r="B1528" s="770"/>
      <c r="C1528" s="770"/>
      <c r="D1528" s="770"/>
      <c r="E1528" s="778"/>
      <c r="F1528" s="781" t="str">
        <f>IF($A1528="","",IF(NOT($A1528=$A1527),IFERROR(IF(INDEX('40-15 SCALE LABEL INFO'!I$2:I$65,MATCH($A1528,'40-15 SCALE LABEL INFO'!$A$2:$A$65,0))="","",INDEX('40-15 SCALE LABEL INFO'!I$2:I$65,MATCH($A1528,'40-15 SCALE LABEL INFO'!$A$2:$A$65,0))),"not found"),IF(F1527="not found","not found",IF(F1527="","","ditto"))))</f>
        <v/>
      </c>
      <c r="G1528" s="782" t="str">
        <f>IF($A1528="","",IF(NOT($A1528=$A1527),IFERROR(IF(INDEX('40-15 SCALE LABEL INFO'!J$2:J$65,MATCH($A1528,'40-15 SCALE LABEL INFO'!$A$2:$A$65,0))="","",INDEX('40-15 SCALE LABEL INFO'!J$2:J$65,MATCH($A1528,'40-15 SCALE LABEL INFO'!$A$2:$A$65,0))),"not found"),IF(G1527="not found","not found",IF(G1527="","","ditto"))))</f>
        <v/>
      </c>
      <c r="H1528" s="775" t="str">
        <f>IF($A1528="","",IF(NOT($A1528=$A1527),IFERROR(IF(INDEX('40-15 SCALE LABEL INFO'!K$2:K$65,MATCH($A1528,'40-15 SCALE LABEL INFO'!$A$2:$A$65,0))="","",INDEX('40-15 SCALE LABEL INFO'!K$2:K$65,MATCH($A1528,'40-15 SCALE LABEL INFO'!$A$2:$A$65,0))),"not found"),IF(H1527="not found","not found",IF(H1527="","","ditto"))))</f>
        <v/>
      </c>
    </row>
    <row r="1529" spans="1:8" x14ac:dyDescent="0.25">
      <c r="A1529" s="770"/>
      <c r="B1529" s="770"/>
      <c r="C1529" s="770"/>
      <c r="D1529" s="770"/>
      <c r="E1529" s="778"/>
      <c r="F1529" s="781" t="str">
        <f>IF($A1529="","",IF(NOT($A1529=$A1528),IFERROR(IF(INDEX('40-15 SCALE LABEL INFO'!I$2:I$65,MATCH($A1529,'40-15 SCALE LABEL INFO'!$A$2:$A$65,0))="","",INDEX('40-15 SCALE LABEL INFO'!I$2:I$65,MATCH($A1529,'40-15 SCALE LABEL INFO'!$A$2:$A$65,0))),"not found"),IF(F1528="not found","not found",IF(F1528="","","ditto"))))</f>
        <v/>
      </c>
      <c r="G1529" s="782" t="str">
        <f>IF($A1529="","",IF(NOT($A1529=$A1528),IFERROR(IF(INDEX('40-15 SCALE LABEL INFO'!J$2:J$65,MATCH($A1529,'40-15 SCALE LABEL INFO'!$A$2:$A$65,0))="","",INDEX('40-15 SCALE LABEL INFO'!J$2:J$65,MATCH($A1529,'40-15 SCALE LABEL INFO'!$A$2:$A$65,0))),"not found"),IF(G1528="not found","not found",IF(G1528="","","ditto"))))</f>
        <v/>
      </c>
      <c r="H1529" s="775" t="str">
        <f>IF($A1529="","",IF(NOT($A1529=$A1528),IFERROR(IF(INDEX('40-15 SCALE LABEL INFO'!K$2:K$65,MATCH($A1529,'40-15 SCALE LABEL INFO'!$A$2:$A$65,0))="","",INDEX('40-15 SCALE LABEL INFO'!K$2:K$65,MATCH($A1529,'40-15 SCALE LABEL INFO'!$A$2:$A$65,0))),"not found"),IF(H1528="not found","not found",IF(H1528="","","ditto"))))</f>
        <v/>
      </c>
    </row>
    <row r="1530" spans="1:8" x14ac:dyDescent="0.25">
      <c r="A1530" s="770"/>
      <c r="B1530" s="770"/>
      <c r="C1530" s="770"/>
      <c r="D1530" s="770"/>
      <c r="E1530" s="778"/>
      <c r="F1530" s="781" t="str">
        <f>IF($A1530="","",IF(NOT($A1530=$A1529),IFERROR(IF(INDEX('40-15 SCALE LABEL INFO'!I$2:I$65,MATCH($A1530,'40-15 SCALE LABEL INFO'!$A$2:$A$65,0))="","",INDEX('40-15 SCALE LABEL INFO'!I$2:I$65,MATCH($A1530,'40-15 SCALE LABEL INFO'!$A$2:$A$65,0))),"not found"),IF(F1529="not found","not found",IF(F1529="","","ditto"))))</f>
        <v/>
      </c>
      <c r="G1530" s="782" t="str">
        <f>IF($A1530="","",IF(NOT($A1530=$A1529),IFERROR(IF(INDEX('40-15 SCALE LABEL INFO'!J$2:J$65,MATCH($A1530,'40-15 SCALE LABEL INFO'!$A$2:$A$65,0))="","",INDEX('40-15 SCALE LABEL INFO'!J$2:J$65,MATCH($A1530,'40-15 SCALE LABEL INFO'!$A$2:$A$65,0))),"not found"),IF(G1529="not found","not found",IF(G1529="","","ditto"))))</f>
        <v/>
      </c>
      <c r="H1530" s="775" t="str">
        <f>IF($A1530="","",IF(NOT($A1530=$A1529),IFERROR(IF(INDEX('40-15 SCALE LABEL INFO'!K$2:K$65,MATCH($A1530,'40-15 SCALE LABEL INFO'!$A$2:$A$65,0))="","",INDEX('40-15 SCALE LABEL INFO'!K$2:K$65,MATCH($A1530,'40-15 SCALE LABEL INFO'!$A$2:$A$65,0))),"not found"),IF(H1529="not found","not found",IF(H1529="","","ditto"))))</f>
        <v/>
      </c>
    </row>
    <row r="1531" spans="1:8" x14ac:dyDescent="0.25">
      <c r="A1531" s="770"/>
      <c r="B1531" s="770"/>
      <c r="C1531" s="770"/>
      <c r="D1531" s="770"/>
      <c r="E1531" s="778"/>
      <c r="F1531" s="781" t="str">
        <f>IF($A1531="","",IF(NOT($A1531=$A1530),IFERROR(IF(INDEX('40-15 SCALE LABEL INFO'!I$2:I$65,MATCH($A1531,'40-15 SCALE LABEL INFO'!$A$2:$A$65,0))="","",INDEX('40-15 SCALE LABEL INFO'!I$2:I$65,MATCH($A1531,'40-15 SCALE LABEL INFO'!$A$2:$A$65,0))),"not found"),IF(F1530="not found","not found",IF(F1530="","","ditto"))))</f>
        <v/>
      </c>
      <c r="G1531" s="782" t="str">
        <f>IF($A1531="","",IF(NOT($A1531=$A1530),IFERROR(IF(INDEX('40-15 SCALE LABEL INFO'!J$2:J$65,MATCH($A1531,'40-15 SCALE LABEL INFO'!$A$2:$A$65,0))="","",INDEX('40-15 SCALE LABEL INFO'!J$2:J$65,MATCH($A1531,'40-15 SCALE LABEL INFO'!$A$2:$A$65,0))),"not found"),IF(G1530="not found","not found",IF(G1530="","","ditto"))))</f>
        <v/>
      </c>
      <c r="H1531" s="775" t="str">
        <f>IF($A1531="","",IF(NOT($A1531=$A1530),IFERROR(IF(INDEX('40-15 SCALE LABEL INFO'!K$2:K$65,MATCH($A1531,'40-15 SCALE LABEL INFO'!$A$2:$A$65,0))="","",INDEX('40-15 SCALE LABEL INFO'!K$2:K$65,MATCH($A1531,'40-15 SCALE LABEL INFO'!$A$2:$A$65,0))),"not found"),IF(H1530="not found","not found",IF(H1530="","","ditto"))))</f>
        <v/>
      </c>
    </row>
    <row r="1532" spans="1:8" x14ac:dyDescent="0.25">
      <c r="A1532" s="770"/>
      <c r="B1532" s="770"/>
      <c r="C1532" s="770"/>
      <c r="D1532" s="770"/>
      <c r="E1532" s="778"/>
      <c r="F1532" s="781" t="str">
        <f>IF($A1532="","",IF(NOT($A1532=$A1531),IFERROR(IF(INDEX('40-15 SCALE LABEL INFO'!I$2:I$65,MATCH($A1532,'40-15 SCALE LABEL INFO'!$A$2:$A$65,0))="","",INDEX('40-15 SCALE LABEL INFO'!I$2:I$65,MATCH($A1532,'40-15 SCALE LABEL INFO'!$A$2:$A$65,0))),"not found"),IF(F1531="not found","not found",IF(F1531="","","ditto"))))</f>
        <v/>
      </c>
      <c r="G1532" s="782" t="str">
        <f>IF($A1532="","",IF(NOT($A1532=$A1531),IFERROR(IF(INDEX('40-15 SCALE LABEL INFO'!J$2:J$65,MATCH($A1532,'40-15 SCALE LABEL INFO'!$A$2:$A$65,0))="","",INDEX('40-15 SCALE LABEL INFO'!J$2:J$65,MATCH($A1532,'40-15 SCALE LABEL INFO'!$A$2:$A$65,0))),"not found"),IF(G1531="not found","not found",IF(G1531="","","ditto"))))</f>
        <v/>
      </c>
      <c r="H1532" s="775" t="str">
        <f>IF($A1532="","",IF(NOT($A1532=$A1531),IFERROR(IF(INDEX('40-15 SCALE LABEL INFO'!K$2:K$65,MATCH($A1532,'40-15 SCALE LABEL INFO'!$A$2:$A$65,0))="","",INDEX('40-15 SCALE LABEL INFO'!K$2:K$65,MATCH($A1532,'40-15 SCALE LABEL INFO'!$A$2:$A$65,0))),"not found"),IF(H1531="not found","not found",IF(H1531="","","ditto"))))</f>
        <v/>
      </c>
    </row>
    <row r="1533" spans="1:8" x14ac:dyDescent="0.25">
      <c r="A1533" s="770"/>
      <c r="B1533" s="770"/>
      <c r="C1533" s="770"/>
      <c r="D1533" s="770"/>
      <c r="E1533" s="778"/>
      <c r="F1533" s="781" t="str">
        <f>IF($A1533="","",IF(NOT($A1533=$A1532),IFERROR(IF(INDEX('40-15 SCALE LABEL INFO'!I$2:I$65,MATCH($A1533,'40-15 SCALE LABEL INFO'!$A$2:$A$65,0))="","",INDEX('40-15 SCALE LABEL INFO'!I$2:I$65,MATCH($A1533,'40-15 SCALE LABEL INFO'!$A$2:$A$65,0))),"not found"),IF(F1532="not found","not found",IF(F1532="","","ditto"))))</f>
        <v/>
      </c>
      <c r="G1533" s="782" t="str">
        <f>IF($A1533="","",IF(NOT($A1533=$A1532),IFERROR(IF(INDEX('40-15 SCALE LABEL INFO'!J$2:J$65,MATCH($A1533,'40-15 SCALE LABEL INFO'!$A$2:$A$65,0))="","",INDEX('40-15 SCALE LABEL INFO'!J$2:J$65,MATCH($A1533,'40-15 SCALE LABEL INFO'!$A$2:$A$65,0))),"not found"),IF(G1532="not found","not found",IF(G1532="","","ditto"))))</f>
        <v/>
      </c>
      <c r="H1533" s="775" t="str">
        <f>IF($A1533="","",IF(NOT($A1533=$A1532),IFERROR(IF(INDEX('40-15 SCALE LABEL INFO'!K$2:K$65,MATCH($A1533,'40-15 SCALE LABEL INFO'!$A$2:$A$65,0))="","",INDEX('40-15 SCALE LABEL INFO'!K$2:K$65,MATCH($A1533,'40-15 SCALE LABEL INFO'!$A$2:$A$65,0))),"not found"),IF(H1532="not found","not found",IF(H1532="","","ditto"))))</f>
        <v/>
      </c>
    </row>
    <row r="1534" spans="1:8" x14ac:dyDescent="0.25">
      <c r="A1534" s="770"/>
      <c r="B1534" s="770"/>
      <c r="C1534" s="770"/>
      <c r="D1534" s="770"/>
      <c r="E1534" s="778"/>
      <c r="F1534" s="781" t="str">
        <f>IF($A1534="","",IF(NOT($A1534=$A1533),IFERROR(IF(INDEX('40-15 SCALE LABEL INFO'!I$2:I$65,MATCH($A1534,'40-15 SCALE LABEL INFO'!$A$2:$A$65,0))="","",INDEX('40-15 SCALE LABEL INFO'!I$2:I$65,MATCH($A1534,'40-15 SCALE LABEL INFO'!$A$2:$A$65,0))),"not found"),IF(F1533="not found","not found",IF(F1533="","","ditto"))))</f>
        <v/>
      </c>
      <c r="G1534" s="782" t="str">
        <f>IF($A1534="","",IF(NOT($A1534=$A1533),IFERROR(IF(INDEX('40-15 SCALE LABEL INFO'!J$2:J$65,MATCH($A1534,'40-15 SCALE LABEL INFO'!$A$2:$A$65,0))="","",INDEX('40-15 SCALE LABEL INFO'!J$2:J$65,MATCH($A1534,'40-15 SCALE LABEL INFO'!$A$2:$A$65,0))),"not found"),IF(G1533="not found","not found",IF(G1533="","","ditto"))))</f>
        <v/>
      </c>
      <c r="H1534" s="775" t="str">
        <f>IF($A1534="","",IF(NOT($A1534=$A1533),IFERROR(IF(INDEX('40-15 SCALE LABEL INFO'!K$2:K$65,MATCH($A1534,'40-15 SCALE LABEL INFO'!$A$2:$A$65,0))="","",INDEX('40-15 SCALE LABEL INFO'!K$2:K$65,MATCH($A1534,'40-15 SCALE LABEL INFO'!$A$2:$A$65,0))),"not found"),IF(H1533="not found","not found",IF(H1533="","","ditto"))))</f>
        <v/>
      </c>
    </row>
    <row r="1535" spans="1:8" x14ac:dyDescent="0.25">
      <c r="A1535" s="770"/>
      <c r="B1535" s="770"/>
      <c r="C1535" s="770"/>
      <c r="D1535" s="770"/>
      <c r="E1535" s="778"/>
      <c r="F1535" s="781" t="str">
        <f>IF($A1535="","",IF(NOT($A1535=$A1534),IFERROR(IF(INDEX('40-15 SCALE LABEL INFO'!I$2:I$65,MATCH($A1535,'40-15 SCALE LABEL INFO'!$A$2:$A$65,0))="","",INDEX('40-15 SCALE LABEL INFO'!I$2:I$65,MATCH($A1535,'40-15 SCALE LABEL INFO'!$A$2:$A$65,0))),"not found"),IF(F1534="not found","not found",IF(F1534="","","ditto"))))</f>
        <v/>
      </c>
      <c r="G1535" s="782" t="str">
        <f>IF($A1535="","",IF(NOT($A1535=$A1534),IFERROR(IF(INDEX('40-15 SCALE LABEL INFO'!J$2:J$65,MATCH($A1535,'40-15 SCALE LABEL INFO'!$A$2:$A$65,0))="","",INDEX('40-15 SCALE LABEL INFO'!J$2:J$65,MATCH($A1535,'40-15 SCALE LABEL INFO'!$A$2:$A$65,0))),"not found"),IF(G1534="not found","not found",IF(G1534="","","ditto"))))</f>
        <v/>
      </c>
      <c r="H1535" s="775" t="str">
        <f>IF($A1535="","",IF(NOT($A1535=$A1534),IFERROR(IF(INDEX('40-15 SCALE LABEL INFO'!K$2:K$65,MATCH($A1535,'40-15 SCALE LABEL INFO'!$A$2:$A$65,0))="","",INDEX('40-15 SCALE LABEL INFO'!K$2:K$65,MATCH($A1535,'40-15 SCALE LABEL INFO'!$A$2:$A$65,0))),"not found"),IF(H1534="not found","not found",IF(H1534="","","ditto"))))</f>
        <v/>
      </c>
    </row>
    <row r="1536" spans="1:8" x14ac:dyDescent="0.25">
      <c r="A1536" s="770"/>
      <c r="B1536" s="770"/>
      <c r="C1536" s="770"/>
      <c r="D1536" s="770"/>
      <c r="E1536" s="778"/>
      <c r="F1536" s="781" t="str">
        <f>IF($A1536="","",IF(NOT($A1536=$A1535),IFERROR(IF(INDEX('40-15 SCALE LABEL INFO'!I$2:I$65,MATCH($A1536,'40-15 SCALE LABEL INFO'!$A$2:$A$65,0))="","",INDEX('40-15 SCALE LABEL INFO'!I$2:I$65,MATCH($A1536,'40-15 SCALE LABEL INFO'!$A$2:$A$65,0))),"not found"),IF(F1535="not found","not found",IF(F1535="","","ditto"))))</f>
        <v/>
      </c>
      <c r="G1536" s="782" t="str">
        <f>IF($A1536="","",IF(NOT($A1536=$A1535),IFERROR(IF(INDEX('40-15 SCALE LABEL INFO'!J$2:J$65,MATCH($A1536,'40-15 SCALE LABEL INFO'!$A$2:$A$65,0))="","",INDEX('40-15 SCALE LABEL INFO'!J$2:J$65,MATCH($A1536,'40-15 SCALE LABEL INFO'!$A$2:$A$65,0))),"not found"),IF(G1535="not found","not found",IF(G1535="","","ditto"))))</f>
        <v/>
      </c>
      <c r="H1536" s="775" t="str">
        <f>IF($A1536="","",IF(NOT($A1536=$A1535),IFERROR(IF(INDEX('40-15 SCALE LABEL INFO'!K$2:K$65,MATCH($A1536,'40-15 SCALE LABEL INFO'!$A$2:$A$65,0))="","",INDEX('40-15 SCALE LABEL INFO'!K$2:K$65,MATCH($A1536,'40-15 SCALE LABEL INFO'!$A$2:$A$65,0))),"not found"),IF(H1535="not found","not found",IF(H1535="","","ditto"))))</f>
        <v/>
      </c>
    </row>
    <row r="1537" spans="1:8" x14ac:dyDescent="0.25">
      <c r="A1537" s="770"/>
      <c r="B1537" s="770"/>
      <c r="C1537" s="770"/>
      <c r="D1537" s="770"/>
      <c r="E1537" s="778"/>
      <c r="F1537" s="781" t="str">
        <f>IF($A1537="","",IF(NOT($A1537=$A1536),IFERROR(IF(INDEX('40-15 SCALE LABEL INFO'!I$2:I$65,MATCH($A1537,'40-15 SCALE LABEL INFO'!$A$2:$A$65,0))="","",INDEX('40-15 SCALE LABEL INFO'!I$2:I$65,MATCH($A1537,'40-15 SCALE LABEL INFO'!$A$2:$A$65,0))),"not found"),IF(F1536="not found","not found",IF(F1536="","","ditto"))))</f>
        <v/>
      </c>
      <c r="G1537" s="782" t="str">
        <f>IF($A1537="","",IF(NOT($A1537=$A1536),IFERROR(IF(INDEX('40-15 SCALE LABEL INFO'!J$2:J$65,MATCH($A1537,'40-15 SCALE LABEL INFO'!$A$2:$A$65,0))="","",INDEX('40-15 SCALE LABEL INFO'!J$2:J$65,MATCH($A1537,'40-15 SCALE LABEL INFO'!$A$2:$A$65,0))),"not found"),IF(G1536="not found","not found",IF(G1536="","","ditto"))))</f>
        <v/>
      </c>
      <c r="H1537" s="775" t="str">
        <f>IF($A1537="","",IF(NOT($A1537=$A1536),IFERROR(IF(INDEX('40-15 SCALE LABEL INFO'!K$2:K$65,MATCH($A1537,'40-15 SCALE LABEL INFO'!$A$2:$A$65,0))="","",INDEX('40-15 SCALE LABEL INFO'!K$2:K$65,MATCH($A1537,'40-15 SCALE LABEL INFO'!$A$2:$A$65,0))),"not found"),IF(H1536="not found","not found",IF(H1536="","","ditto"))))</f>
        <v/>
      </c>
    </row>
    <row r="1538" spans="1:8" x14ac:dyDescent="0.25">
      <c r="A1538" s="770"/>
      <c r="B1538" s="770"/>
      <c r="C1538" s="770"/>
      <c r="D1538" s="770"/>
      <c r="E1538" s="778"/>
      <c r="F1538" s="781" t="str">
        <f>IF($A1538="","",IF(NOT($A1538=$A1537),IFERROR(IF(INDEX('40-15 SCALE LABEL INFO'!I$2:I$65,MATCH($A1538,'40-15 SCALE LABEL INFO'!$A$2:$A$65,0))="","",INDEX('40-15 SCALE LABEL INFO'!I$2:I$65,MATCH($A1538,'40-15 SCALE LABEL INFO'!$A$2:$A$65,0))),"not found"),IF(F1537="not found","not found",IF(F1537="","","ditto"))))</f>
        <v/>
      </c>
      <c r="G1538" s="782" t="str">
        <f>IF($A1538="","",IF(NOT($A1538=$A1537),IFERROR(IF(INDEX('40-15 SCALE LABEL INFO'!J$2:J$65,MATCH($A1538,'40-15 SCALE LABEL INFO'!$A$2:$A$65,0))="","",INDEX('40-15 SCALE LABEL INFO'!J$2:J$65,MATCH($A1538,'40-15 SCALE LABEL INFO'!$A$2:$A$65,0))),"not found"),IF(G1537="not found","not found",IF(G1537="","","ditto"))))</f>
        <v/>
      </c>
      <c r="H1538" s="775" t="str">
        <f>IF($A1538="","",IF(NOT($A1538=$A1537),IFERROR(IF(INDEX('40-15 SCALE LABEL INFO'!K$2:K$65,MATCH($A1538,'40-15 SCALE LABEL INFO'!$A$2:$A$65,0))="","",INDEX('40-15 SCALE LABEL INFO'!K$2:K$65,MATCH($A1538,'40-15 SCALE LABEL INFO'!$A$2:$A$65,0))),"not found"),IF(H1537="not found","not found",IF(H1537="","","ditto"))))</f>
        <v/>
      </c>
    </row>
    <row r="1539" spans="1:8" x14ac:dyDescent="0.25">
      <c r="A1539" s="770"/>
      <c r="B1539" s="770"/>
      <c r="C1539" s="770"/>
      <c r="D1539" s="770"/>
      <c r="E1539" s="778"/>
      <c r="F1539" s="781" t="str">
        <f>IF($A1539="","",IF(NOT($A1539=$A1538),IFERROR(IF(INDEX('40-15 SCALE LABEL INFO'!I$2:I$65,MATCH($A1539,'40-15 SCALE LABEL INFO'!$A$2:$A$65,0))="","",INDEX('40-15 SCALE LABEL INFO'!I$2:I$65,MATCH($A1539,'40-15 SCALE LABEL INFO'!$A$2:$A$65,0))),"not found"),IF(F1538="not found","not found",IF(F1538="","","ditto"))))</f>
        <v/>
      </c>
      <c r="G1539" s="782" t="str">
        <f>IF($A1539="","",IF(NOT($A1539=$A1538),IFERROR(IF(INDEX('40-15 SCALE LABEL INFO'!J$2:J$65,MATCH($A1539,'40-15 SCALE LABEL INFO'!$A$2:$A$65,0))="","",INDEX('40-15 SCALE LABEL INFO'!J$2:J$65,MATCH($A1539,'40-15 SCALE LABEL INFO'!$A$2:$A$65,0))),"not found"),IF(G1538="not found","not found",IF(G1538="","","ditto"))))</f>
        <v/>
      </c>
      <c r="H1539" s="775" t="str">
        <f>IF($A1539="","",IF(NOT($A1539=$A1538),IFERROR(IF(INDEX('40-15 SCALE LABEL INFO'!K$2:K$65,MATCH($A1539,'40-15 SCALE LABEL INFO'!$A$2:$A$65,0))="","",INDEX('40-15 SCALE LABEL INFO'!K$2:K$65,MATCH($A1539,'40-15 SCALE LABEL INFO'!$A$2:$A$65,0))),"not found"),IF(H1538="not found","not found",IF(H1538="","","ditto"))))</f>
        <v/>
      </c>
    </row>
    <row r="1540" spans="1:8" x14ac:dyDescent="0.25">
      <c r="A1540" s="770"/>
      <c r="B1540" s="770"/>
      <c r="C1540" s="770"/>
      <c r="D1540" s="770"/>
      <c r="E1540" s="778"/>
      <c r="F1540" s="781" t="str">
        <f>IF($A1540="","",IF(NOT($A1540=$A1539),IFERROR(IF(INDEX('40-15 SCALE LABEL INFO'!I$2:I$65,MATCH($A1540,'40-15 SCALE LABEL INFO'!$A$2:$A$65,0))="","",INDEX('40-15 SCALE LABEL INFO'!I$2:I$65,MATCH($A1540,'40-15 SCALE LABEL INFO'!$A$2:$A$65,0))),"not found"),IF(F1539="not found","not found",IF(F1539="","","ditto"))))</f>
        <v/>
      </c>
      <c r="G1540" s="782" t="str">
        <f>IF($A1540="","",IF(NOT($A1540=$A1539),IFERROR(IF(INDEX('40-15 SCALE LABEL INFO'!J$2:J$65,MATCH($A1540,'40-15 SCALE LABEL INFO'!$A$2:$A$65,0))="","",INDEX('40-15 SCALE LABEL INFO'!J$2:J$65,MATCH($A1540,'40-15 SCALE LABEL INFO'!$A$2:$A$65,0))),"not found"),IF(G1539="not found","not found",IF(G1539="","","ditto"))))</f>
        <v/>
      </c>
      <c r="H1540" s="775" t="str">
        <f>IF($A1540="","",IF(NOT($A1540=$A1539),IFERROR(IF(INDEX('40-15 SCALE LABEL INFO'!K$2:K$65,MATCH($A1540,'40-15 SCALE LABEL INFO'!$A$2:$A$65,0))="","",INDEX('40-15 SCALE LABEL INFO'!K$2:K$65,MATCH($A1540,'40-15 SCALE LABEL INFO'!$A$2:$A$65,0))),"not found"),IF(H1539="not found","not found",IF(H1539="","","ditto"))))</f>
        <v/>
      </c>
    </row>
    <row r="1541" spans="1:8" x14ac:dyDescent="0.25">
      <c r="A1541" s="770"/>
      <c r="B1541" s="770"/>
      <c r="C1541" s="770"/>
      <c r="D1541" s="770"/>
      <c r="E1541" s="778"/>
      <c r="F1541" s="781" t="str">
        <f>IF($A1541="","",IF(NOT($A1541=$A1540),IFERROR(IF(INDEX('40-15 SCALE LABEL INFO'!I$2:I$65,MATCH($A1541,'40-15 SCALE LABEL INFO'!$A$2:$A$65,0))="","",INDEX('40-15 SCALE LABEL INFO'!I$2:I$65,MATCH($A1541,'40-15 SCALE LABEL INFO'!$A$2:$A$65,0))),"not found"),IF(F1540="not found","not found",IF(F1540="","","ditto"))))</f>
        <v/>
      </c>
      <c r="G1541" s="782" t="str">
        <f>IF($A1541="","",IF(NOT($A1541=$A1540),IFERROR(IF(INDEX('40-15 SCALE LABEL INFO'!J$2:J$65,MATCH($A1541,'40-15 SCALE LABEL INFO'!$A$2:$A$65,0))="","",INDEX('40-15 SCALE LABEL INFO'!J$2:J$65,MATCH($A1541,'40-15 SCALE LABEL INFO'!$A$2:$A$65,0))),"not found"),IF(G1540="not found","not found",IF(G1540="","","ditto"))))</f>
        <v/>
      </c>
      <c r="H1541" s="775" t="str">
        <f>IF($A1541="","",IF(NOT($A1541=$A1540),IFERROR(IF(INDEX('40-15 SCALE LABEL INFO'!K$2:K$65,MATCH($A1541,'40-15 SCALE LABEL INFO'!$A$2:$A$65,0))="","",INDEX('40-15 SCALE LABEL INFO'!K$2:K$65,MATCH($A1541,'40-15 SCALE LABEL INFO'!$A$2:$A$65,0))),"not found"),IF(H1540="not found","not found",IF(H1540="","","ditto"))))</f>
        <v/>
      </c>
    </row>
    <row r="1542" spans="1:8" x14ac:dyDescent="0.25">
      <c r="A1542" s="770"/>
      <c r="B1542" s="770"/>
      <c r="C1542" s="770"/>
      <c r="D1542" s="770"/>
      <c r="E1542" s="778"/>
      <c r="F1542" s="781" t="str">
        <f>IF($A1542="","",IF(NOT($A1542=$A1541),IFERROR(IF(INDEX('40-15 SCALE LABEL INFO'!I$2:I$65,MATCH($A1542,'40-15 SCALE LABEL INFO'!$A$2:$A$65,0))="","",INDEX('40-15 SCALE LABEL INFO'!I$2:I$65,MATCH($A1542,'40-15 SCALE LABEL INFO'!$A$2:$A$65,0))),"not found"),IF(F1541="not found","not found",IF(F1541="","","ditto"))))</f>
        <v/>
      </c>
      <c r="G1542" s="782" t="str">
        <f>IF($A1542="","",IF(NOT($A1542=$A1541),IFERROR(IF(INDEX('40-15 SCALE LABEL INFO'!J$2:J$65,MATCH($A1542,'40-15 SCALE LABEL INFO'!$A$2:$A$65,0))="","",INDEX('40-15 SCALE LABEL INFO'!J$2:J$65,MATCH($A1542,'40-15 SCALE LABEL INFO'!$A$2:$A$65,0))),"not found"),IF(G1541="not found","not found",IF(G1541="","","ditto"))))</f>
        <v/>
      </c>
      <c r="H1542" s="775" t="str">
        <f>IF($A1542="","",IF(NOT($A1542=$A1541),IFERROR(IF(INDEX('40-15 SCALE LABEL INFO'!K$2:K$65,MATCH($A1542,'40-15 SCALE LABEL INFO'!$A$2:$A$65,0))="","",INDEX('40-15 SCALE LABEL INFO'!K$2:K$65,MATCH($A1542,'40-15 SCALE LABEL INFO'!$A$2:$A$65,0))),"not found"),IF(H1541="not found","not found",IF(H1541="","","ditto"))))</f>
        <v/>
      </c>
    </row>
    <row r="1543" spans="1:8" x14ac:dyDescent="0.25">
      <c r="A1543" s="770"/>
      <c r="B1543" s="770"/>
      <c r="C1543" s="770"/>
      <c r="D1543" s="770"/>
      <c r="E1543" s="778"/>
      <c r="F1543" s="781" t="str">
        <f>IF($A1543="","",IF(NOT($A1543=$A1542),IFERROR(IF(INDEX('40-15 SCALE LABEL INFO'!I$2:I$65,MATCH($A1543,'40-15 SCALE LABEL INFO'!$A$2:$A$65,0))="","",INDEX('40-15 SCALE LABEL INFO'!I$2:I$65,MATCH($A1543,'40-15 SCALE LABEL INFO'!$A$2:$A$65,0))),"not found"),IF(F1542="not found","not found",IF(F1542="","","ditto"))))</f>
        <v/>
      </c>
      <c r="G1543" s="782" t="str">
        <f>IF($A1543="","",IF(NOT($A1543=$A1542),IFERROR(IF(INDEX('40-15 SCALE LABEL INFO'!J$2:J$65,MATCH($A1543,'40-15 SCALE LABEL INFO'!$A$2:$A$65,0))="","",INDEX('40-15 SCALE LABEL INFO'!J$2:J$65,MATCH($A1543,'40-15 SCALE LABEL INFO'!$A$2:$A$65,0))),"not found"),IF(G1542="not found","not found",IF(G1542="","","ditto"))))</f>
        <v/>
      </c>
      <c r="H1543" s="775" t="str">
        <f>IF($A1543="","",IF(NOT($A1543=$A1542),IFERROR(IF(INDEX('40-15 SCALE LABEL INFO'!K$2:K$65,MATCH($A1543,'40-15 SCALE LABEL INFO'!$A$2:$A$65,0))="","",INDEX('40-15 SCALE LABEL INFO'!K$2:K$65,MATCH($A1543,'40-15 SCALE LABEL INFO'!$A$2:$A$65,0))),"not found"),IF(H1542="not found","not found",IF(H1542="","","ditto"))))</f>
        <v/>
      </c>
    </row>
    <row r="1544" spans="1:8" x14ac:dyDescent="0.25">
      <c r="A1544" s="770"/>
      <c r="B1544" s="770"/>
      <c r="C1544" s="770"/>
      <c r="D1544" s="770"/>
      <c r="E1544" s="778"/>
      <c r="F1544" s="781" t="str">
        <f>IF($A1544="","",IF(NOT($A1544=$A1543),IFERROR(IF(INDEX('40-15 SCALE LABEL INFO'!I$2:I$65,MATCH($A1544,'40-15 SCALE LABEL INFO'!$A$2:$A$65,0))="","",INDEX('40-15 SCALE LABEL INFO'!I$2:I$65,MATCH($A1544,'40-15 SCALE LABEL INFO'!$A$2:$A$65,0))),"not found"),IF(F1543="not found","not found",IF(F1543="","","ditto"))))</f>
        <v/>
      </c>
      <c r="G1544" s="782" t="str">
        <f>IF($A1544="","",IF(NOT($A1544=$A1543),IFERROR(IF(INDEX('40-15 SCALE LABEL INFO'!J$2:J$65,MATCH($A1544,'40-15 SCALE LABEL INFO'!$A$2:$A$65,0))="","",INDEX('40-15 SCALE LABEL INFO'!J$2:J$65,MATCH($A1544,'40-15 SCALE LABEL INFO'!$A$2:$A$65,0))),"not found"),IF(G1543="not found","not found",IF(G1543="","","ditto"))))</f>
        <v/>
      </c>
      <c r="H1544" s="775" t="str">
        <f>IF($A1544="","",IF(NOT($A1544=$A1543),IFERROR(IF(INDEX('40-15 SCALE LABEL INFO'!K$2:K$65,MATCH($A1544,'40-15 SCALE LABEL INFO'!$A$2:$A$65,0))="","",INDEX('40-15 SCALE LABEL INFO'!K$2:K$65,MATCH($A1544,'40-15 SCALE LABEL INFO'!$A$2:$A$65,0))),"not found"),IF(H1543="not found","not found",IF(H1543="","","ditto"))))</f>
        <v/>
      </c>
    </row>
    <row r="1545" spans="1:8" x14ac:dyDescent="0.25">
      <c r="A1545" s="770"/>
      <c r="B1545" s="770"/>
      <c r="C1545" s="770"/>
      <c r="D1545" s="770"/>
      <c r="E1545" s="778"/>
      <c r="F1545" s="781" t="str">
        <f>IF($A1545="","",IF(NOT($A1545=$A1544),IFERROR(IF(INDEX('40-15 SCALE LABEL INFO'!I$2:I$65,MATCH($A1545,'40-15 SCALE LABEL INFO'!$A$2:$A$65,0))="","",INDEX('40-15 SCALE LABEL INFO'!I$2:I$65,MATCH($A1545,'40-15 SCALE LABEL INFO'!$A$2:$A$65,0))),"not found"),IF(F1544="not found","not found",IF(F1544="","","ditto"))))</f>
        <v/>
      </c>
      <c r="G1545" s="782" t="str">
        <f>IF($A1545="","",IF(NOT($A1545=$A1544),IFERROR(IF(INDEX('40-15 SCALE LABEL INFO'!J$2:J$65,MATCH($A1545,'40-15 SCALE LABEL INFO'!$A$2:$A$65,0))="","",INDEX('40-15 SCALE LABEL INFO'!J$2:J$65,MATCH($A1545,'40-15 SCALE LABEL INFO'!$A$2:$A$65,0))),"not found"),IF(G1544="not found","not found",IF(G1544="","","ditto"))))</f>
        <v/>
      </c>
      <c r="H1545" s="775" t="str">
        <f>IF($A1545="","",IF(NOT($A1545=$A1544),IFERROR(IF(INDEX('40-15 SCALE LABEL INFO'!K$2:K$65,MATCH($A1545,'40-15 SCALE LABEL INFO'!$A$2:$A$65,0))="","",INDEX('40-15 SCALE LABEL INFO'!K$2:K$65,MATCH($A1545,'40-15 SCALE LABEL INFO'!$A$2:$A$65,0))),"not found"),IF(H1544="not found","not found",IF(H1544="","","ditto"))))</f>
        <v/>
      </c>
    </row>
    <row r="1546" spans="1:8" x14ac:dyDescent="0.25">
      <c r="A1546" s="770"/>
      <c r="B1546" s="770"/>
      <c r="C1546" s="770"/>
      <c r="D1546" s="770"/>
      <c r="E1546" s="778"/>
      <c r="F1546" s="781" t="str">
        <f>IF($A1546="","",IF(NOT($A1546=$A1545),IFERROR(IF(INDEX('40-15 SCALE LABEL INFO'!I$2:I$65,MATCH($A1546,'40-15 SCALE LABEL INFO'!$A$2:$A$65,0))="","",INDEX('40-15 SCALE LABEL INFO'!I$2:I$65,MATCH($A1546,'40-15 SCALE LABEL INFO'!$A$2:$A$65,0))),"not found"),IF(F1545="not found","not found",IF(F1545="","","ditto"))))</f>
        <v/>
      </c>
      <c r="G1546" s="782" t="str">
        <f>IF($A1546="","",IF(NOT($A1546=$A1545),IFERROR(IF(INDEX('40-15 SCALE LABEL INFO'!J$2:J$65,MATCH($A1546,'40-15 SCALE LABEL INFO'!$A$2:$A$65,0))="","",INDEX('40-15 SCALE LABEL INFO'!J$2:J$65,MATCH($A1546,'40-15 SCALE LABEL INFO'!$A$2:$A$65,0))),"not found"),IF(G1545="not found","not found",IF(G1545="","","ditto"))))</f>
        <v/>
      </c>
      <c r="H1546" s="775" t="str">
        <f>IF($A1546="","",IF(NOT($A1546=$A1545),IFERROR(IF(INDEX('40-15 SCALE LABEL INFO'!K$2:K$65,MATCH($A1546,'40-15 SCALE LABEL INFO'!$A$2:$A$65,0))="","",INDEX('40-15 SCALE LABEL INFO'!K$2:K$65,MATCH($A1546,'40-15 SCALE LABEL INFO'!$A$2:$A$65,0))),"not found"),IF(H1545="not found","not found",IF(H1545="","","ditto"))))</f>
        <v/>
      </c>
    </row>
    <row r="1547" spans="1:8" x14ac:dyDescent="0.25">
      <c r="A1547" s="770"/>
      <c r="B1547" s="770"/>
      <c r="C1547" s="770"/>
      <c r="D1547" s="770"/>
      <c r="E1547" s="778"/>
      <c r="F1547" s="781" t="str">
        <f>IF($A1547="","",IF(NOT($A1547=$A1546),IFERROR(IF(INDEX('40-15 SCALE LABEL INFO'!I$2:I$65,MATCH($A1547,'40-15 SCALE LABEL INFO'!$A$2:$A$65,0))="","",INDEX('40-15 SCALE LABEL INFO'!I$2:I$65,MATCH($A1547,'40-15 SCALE LABEL INFO'!$A$2:$A$65,0))),"not found"),IF(F1546="not found","not found",IF(F1546="","","ditto"))))</f>
        <v/>
      </c>
      <c r="G1547" s="782" t="str">
        <f>IF($A1547="","",IF(NOT($A1547=$A1546),IFERROR(IF(INDEX('40-15 SCALE LABEL INFO'!J$2:J$65,MATCH($A1547,'40-15 SCALE LABEL INFO'!$A$2:$A$65,0))="","",INDEX('40-15 SCALE LABEL INFO'!J$2:J$65,MATCH($A1547,'40-15 SCALE LABEL INFO'!$A$2:$A$65,0))),"not found"),IF(G1546="not found","not found",IF(G1546="","","ditto"))))</f>
        <v/>
      </c>
      <c r="H1547" s="775" t="str">
        <f>IF($A1547="","",IF(NOT($A1547=$A1546),IFERROR(IF(INDEX('40-15 SCALE LABEL INFO'!K$2:K$65,MATCH($A1547,'40-15 SCALE LABEL INFO'!$A$2:$A$65,0))="","",INDEX('40-15 SCALE LABEL INFO'!K$2:K$65,MATCH($A1547,'40-15 SCALE LABEL INFO'!$A$2:$A$65,0))),"not found"),IF(H1546="not found","not found",IF(H1546="","","ditto"))))</f>
        <v/>
      </c>
    </row>
    <row r="1548" spans="1:8" x14ac:dyDescent="0.25">
      <c r="A1548" s="770"/>
      <c r="B1548" s="770"/>
      <c r="C1548" s="770"/>
      <c r="D1548" s="770"/>
      <c r="E1548" s="778"/>
      <c r="F1548" s="781" t="str">
        <f>IF($A1548="","",IF(NOT($A1548=$A1547),IFERROR(IF(INDEX('40-15 SCALE LABEL INFO'!I$2:I$65,MATCH($A1548,'40-15 SCALE LABEL INFO'!$A$2:$A$65,0))="","",INDEX('40-15 SCALE LABEL INFO'!I$2:I$65,MATCH($A1548,'40-15 SCALE LABEL INFO'!$A$2:$A$65,0))),"not found"),IF(F1547="not found","not found",IF(F1547="","","ditto"))))</f>
        <v/>
      </c>
      <c r="G1548" s="782" t="str">
        <f>IF($A1548="","",IF(NOT($A1548=$A1547),IFERROR(IF(INDEX('40-15 SCALE LABEL INFO'!J$2:J$65,MATCH($A1548,'40-15 SCALE LABEL INFO'!$A$2:$A$65,0))="","",INDEX('40-15 SCALE LABEL INFO'!J$2:J$65,MATCH($A1548,'40-15 SCALE LABEL INFO'!$A$2:$A$65,0))),"not found"),IF(G1547="not found","not found",IF(G1547="","","ditto"))))</f>
        <v/>
      </c>
      <c r="H1548" s="775" t="str">
        <f>IF($A1548="","",IF(NOT($A1548=$A1547),IFERROR(IF(INDEX('40-15 SCALE LABEL INFO'!K$2:K$65,MATCH($A1548,'40-15 SCALE LABEL INFO'!$A$2:$A$65,0))="","",INDEX('40-15 SCALE LABEL INFO'!K$2:K$65,MATCH($A1548,'40-15 SCALE LABEL INFO'!$A$2:$A$65,0))),"not found"),IF(H1547="not found","not found",IF(H1547="","","ditto"))))</f>
        <v/>
      </c>
    </row>
    <row r="1549" spans="1:8" x14ac:dyDescent="0.25">
      <c r="A1549" s="770"/>
      <c r="B1549" s="770"/>
      <c r="C1549" s="770"/>
      <c r="D1549" s="770"/>
      <c r="E1549" s="778"/>
      <c r="F1549" s="781" t="str">
        <f>IF($A1549="","",IF(NOT($A1549=$A1548),IFERROR(IF(INDEX('40-15 SCALE LABEL INFO'!I$2:I$65,MATCH($A1549,'40-15 SCALE LABEL INFO'!$A$2:$A$65,0))="","",INDEX('40-15 SCALE LABEL INFO'!I$2:I$65,MATCH($A1549,'40-15 SCALE LABEL INFO'!$A$2:$A$65,0))),"not found"),IF(F1548="not found","not found",IF(F1548="","","ditto"))))</f>
        <v/>
      </c>
      <c r="G1549" s="782" t="str">
        <f>IF($A1549="","",IF(NOT($A1549=$A1548),IFERROR(IF(INDEX('40-15 SCALE LABEL INFO'!J$2:J$65,MATCH($A1549,'40-15 SCALE LABEL INFO'!$A$2:$A$65,0))="","",INDEX('40-15 SCALE LABEL INFO'!J$2:J$65,MATCH($A1549,'40-15 SCALE LABEL INFO'!$A$2:$A$65,0))),"not found"),IF(G1548="not found","not found",IF(G1548="","","ditto"))))</f>
        <v/>
      </c>
      <c r="H1549" s="775" t="str">
        <f>IF($A1549="","",IF(NOT($A1549=$A1548),IFERROR(IF(INDEX('40-15 SCALE LABEL INFO'!K$2:K$65,MATCH($A1549,'40-15 SCALE LABEL INFO'!$A$2:$A$65,0))="","",INDEX('40-15 SCALE LABEL INFO'!K$2:K$65,MATCH($A1549,'40-15 SCALE LABEL INFO'!$A$2:$A$65,0))),"not found"),IF(H1548="not found","not found",IF(H1548="","","ditto"))))</f>
        <v/>
      </c>
    </row>
    <row r="1550" spans="1:8" x14ac:dyDescent="0.25">
      <c r="A1550" s="770"/>
      <c r="B1550" s="770"/>
      <c r="C1550" s="770"/>
      <c r="D1550" s="770"/>
      <c r="E1550" s="778"/>
      <c r="F1550" s="781" t="str">
        <f>IF($A1550="","",IF(NOT($A1550=$A1549),IFERROR(IF(INDEX('40-15 SCALE LABEL INFO'!I$2:I$65,MATCH($A1550,'40-15 SCALE LABEL INFO'!$A$2:$A$65,0))="","",INDEX('40-15 SCALE LABEL INFO'!I$2:I$65,MATCH($A1550,'40-15 SCALE LABEL INFO'!$A$2:$A$65,0))),"not found"),IF(F1549="not found","not found",IF(F1549="","","ditto"))))</f>
        <v/>
      </c>
      <c r="G1550" s="782" t="str">
        <f>IF($A1550="","",IF(NOT($A1550=$A1549),IFERROR(IF(INDEX('40-15 SCALE LABEL INFO'!J$2:J$65,MATCH($A1550,'40-15 SCALE LABEL INFO'!$A$2:$A$65,0))="","",INDEX('40-15 SCALE LABEL INFO'!J$2:J$65,MATCH($A1550,'40-15 SCALE LABEL INFO'!$A$2:$A$65,0))),"not found"),IF(G1549="not found","not found",IF(G1549="","","ditto"))))</f>
        <v/>
      </c>
      <c r="H1550" s="775" t="str">
        <f>IF($A1550="","",IF(NOT($A1550=$A1549),IFERROR(IF(INDEX('40-15 SCALE LABEL INFO'!K$2:K$65,MATCH($A1550,'40-15 SCALE LABEL INFO'!$A$2:$A$65,0))="","",INDEX('40-15 SCALE LABEL INFO'!K$2:K$65,MATCH($A1550,'40-15 SCALE LABEL INFO'!$A$2:$A$65,0))),"not found"),IF(H1549="not found","not found",IF(H1549="","","ditto"))))</f>
        <v/>
      </c>
    </row>
    <row r="1551" spans="1:8" x14ac:dyDescent="0.25">
      <c r="A1551" s="770"/>
      <c r="B1551" s="770"/>
      <c r="C1551" s="770"/>
      <c r="D1551" s="770"/>
      <c r="E1551" s="778"/>
      <c r="F1551" s="781" t="str">
        <f>IF($A1551="","",IF(NOT($A1551=$A1550),IFERROR(IF(INDEX('40-15 SCALE LABEL INFO'!I$2:I$65,MATCH($A1551,'40-15 SCALE LABEL INFO'!$A$2:$A$65,0))="","",INDEX('40-15 SCALE LABEL INFO'!I$2:I$65,MATCH($A1551,'40-15 SCALE LABEL INFO'!$A$2:$A$65,0))),"not found"),IF(F1550="not found","not found",IF(F1550="","","ditto"))))</f>
        <v/>
      </c>
      <c r="G1551" s="782" t="str">
        <f>IF($A1551="","",IF(NOT($A1551=$A1550),IFERROR(IF(INDEX('40-15 SCALE LABEL INFO'!J$2:J$65,MATCH($A1551,'40-15 SCALE LABEL INFO'!$A$2:$A$65,0))="","",INDEX('40-15 SCALE LABEL INFO'!J$2:J$65,MATCH($A1551,'40-15 SCALE LABEL INFO'!$A$2:$A$65,0))),"not found"),IF(G1550="not found","not found",IF(G1550="","","ditto"))))</f>
        <v/>
      </c>
      <c r="H1551" s="775" t="str">
        <f>IF($A1551="","",IF(NOT($A1551=$A1550),IFERROR(IF(INDEX('40-15 SCALE LABEL INFO'!K$2:K$65,MATCH($A1551,'40-15 SCALE LABEL INFO'!$A$2:$A$65,0))="","",INDEX('40-15 SCALE LABEL INFO'!K$2:K$65,MATCH($A1551,'40-15 SCALE LABEL INFO'!$A$2:$A$65,0))),"not found"),IF(H1550="not found","not found",IF(H1550="","","ditto"))))</f>
        <v/>
      </c>
    </row>
    <row r="1552" spans="1:8" x14ac:dyDescent="0.25">
      <c r="A1552" s="770"/>
      <c r="B1552" s="770"/>
      <c r="C1552" s="770"/>
      <c r="D1552" s="770"/>
      <c r="E1552" s="778"/>
      <c r="F1552" s="781" t="str">
        <f>IF($A1552="","",IF(NOT($A1552=$A1551),IFERROR(IF(INDEX('40-15 SCALE LABEL INFO'!I$2:I$65,MATCH($A1552,'40-15 SCALE LABEL INFO'!$A$2:$A$65,0))="","",INDEX('40-15 SCALE LABEL INFO'!I$2:I$65,MATCH($A1552,'40-15 SCALE LABEL INFO'!$A$2:$A$65,0))),"not found"),IF(F1551="not found","not found",IF(F1551="","","ditto"))))</f>
        <v/>
      </c>
      <c r="G1552" s="782" t="str">
        <f>IF($A1552="","",IF(NOT($A1552=$A1551),IFERROR(IF(INDEX('40-15 SCALE LABEL INFO'!J$2:J$65,MATCH($A1552,'40-15 SCALE LABEL INFO'!$A$2:$A$65,0))="","",INDEX('40-15 SCALE LABEL INFO'!J$2:J$65,MATCH($A1552,'40-15 SCALE LABEL INFO'!$A$2:$A$65,0))),"not found"),IF(G1551="not found","not found",IF(G1551="","","ditto"))))</f>
        <v/>
      </c>
      <c r="H1552" s="775" t="str">
        <f>IF($A1552="","",IF(NOT($A1552=$A1551),IFERROR(IF(INDEX('40-15 SCALE LABEL INFO'!K$2:K$65,MATCH($A1552,'40-15 SCALE LABEL INFO'!$A$2:$A$65,0))="","",INDEX('40-15 SCALE LABEL INFO'!K$2:K$65,MATCH($A1552,'40-15 SCALE LABEL INFO'!$A$2:$A$65,0))),"not found"),IF(H1551="not found","not found",IF(H1551="","","ditto"))))</f>
        <v/>
      </c>
    </row>
    <row r="1553" spans="1:8" x14ac:dyDescent="0.25">
      <c r="A1553" s="770"/>
      <c r="B1553" s="770"/>
      <c r="C1553" s="770"/>
      <c r="D1553" s="770"/>
      <c r="E1553" s="778"/>
      <c r="F1553" s="781" t="str">
        <f>IF($A1553="","",IF(NOT($A1553=$A1552),IFERROR(IF(INDEX('40-15 SCALE LABEL INFO'!I$2:I$65,MATCH($A1553,'40-15 SCALE LABEL INFO'!$A$2:$A$65,0))="","",INDEX('40-15 SCALE LABEL INFO'!I$2:I$65,MATCH($A1553,'40-15 SCALE LABEL INFO'!$A$2:$A$65,0))),"not found"),IF(F1552="not found","not found",IF(F1552="","","ditto"))))</f>
        <v/>
      </c>
      <c r="G1553" s="782" t="str">
        <f>IF($A1553="","",IF(NOT($A1553=$A1552),IFERROR(IF(INDEX('40-15 SCALE LABEL INFO'!J$2:J$65,MATCH($A1553,'40-15 SCALE LABEL INFO'!$A$2:$A$65,0))="","",INDEX('40-15 SCALE LABEL INFO'!J$2:J$65,MATCH($A1553,'40-15 SCALE LABEL INFO'!$A$2:$A$65,0))),"not found"),IF(G1552="not found","not found",IF(G1552="","","ditto"))))</f>
        <v/>
      </c>
      <c r="H1553" s="775" t="str">
        <f>IF($A1553="","",IF(NOT($A1553=$A1552),IFERROR(IF(INDEX('40-15 SCALE LABEL INFO'!K$2:K$65,MATCH($A1553,'40-15 SCALE LABEL INFO'!$A$2:$A$65,0))="","",INDEX('40-15 SCALE LABEL INFO'!K$2:K$65,MATCH($A1553,'40-15 SCALE LABEL INFO'!$A$2:$A$65,0))),"not found"),IF(H1552="not found","not found",IF(H1552="","","ditto"))))</f>
        <v/>
      </c>
    </row>
    <row r="1554" spans="1:8" x14ac:dyDescent="0.25">
      <c r="A1554" s="770"/>
      <c r="B1554" s="770"/>
      <c r="C1554" s="770"/>
      <c r="D1554" s="770"/>
      <c r="E1554" s="778"/>
      <c r="F1554" s="781" t="str">
        <f>IF($A1554="","",IF(NOT($A1554=$A1553),IFERROR(IF(INDEX('40-15 SCALE LABEL INFO'!I$2:I$65,MATCH($A1554,'40-15 SCALE LABEL INFO'!$A$2:$A$65,0))="","",INDEX('40-15 SCALE LABEL INFO'!I$2:I$65,MATCH($A1554,'40-15 SCALE LABEL INFO'!$A$2:$A$65,0))),"not found"),IF(F1553="not found","not found",IF(F1553="","","ditto"))))</f>
        <v/>
      </c>
      <c r="G1554" s="782" t="str">
        <f>IF($A1554="","",IF(NOT($A1554=$A1553),IFERROR(IF(INDEX('40-15 SCALE LABEL INFO'!J$2:J$65,MATCH($A1554,'40-15 SCALE LABEL INFO'!$A$2:$A$65,0))="","",INDEX('40-15 SCALE LABEL INFO'!J$2:J$65,MATCH($A1554,'40-15 SCALE LABEL INFO'!$A$2:$A$65,0))),"not found"),IF(G1553="not found","not found",IF(G1553="","","ditto"))))</f>
        <v/>
      </c>
      <c r="H1554" s="775" t="str">
        <f>IF($A1554="","",IF(NOT($A1554=$A1553),IFERROR(IF(INDEX('40-15 SCALE LABEL INFO'!K$2:K$65,MATCH($A1554,'40-15 SCALE LABEL INFO'!$A$2:$A$65,0))="","",INDEX('40-15 SCALE LABEL INFO'!K$2:K$65,MATCH($A1554,'40-15 SCALE LABEL INFO'!$A$2:$A$65,0))),"not found"),IF(H1553="not found","not found",IF(H1553="","","ditto"))))</f>
        <v/>
      </c>
    </row>
    <row r="1555" spans="1:8" x14ac:dyDescent="0.25">
      <c r="A1555" s="770"/>
      <c r="B1555" s="770"/>
      <c r="C1555" s="770"/>
      <c r="D1555" s="770"/>
      <c r="E1555" s="778"/>
      <c r="F1555" s="781" t="str">
        <f>IF($A1555="","",IF(NOT($A1555=$A1554),IFERROR(IF(INDEX('40-15 SCALE LABEL INFO'!I$2:I$65,MATCH($A1555,'40-15 SCALE LABEL INFO'!$A$2:$A$65,0))="","",INDEX('40-15 SCALE LABEL INFO'!I$2:I$65,MATCH($A1555,'40-15 SCALE LABEL INFO'!$A$2:$A$65,0))),"not found"),IF(F1554="not found","not found",IF(F1554="","","ditto"))))</f>
        <v/>
      </c>
      <c r="G1555" s="782" t="str">
        <f>IF($A1555="","",IF(NOT($A1555=$A1554),IFERROR(IF(INDEX('40-15 SCALE LABEL INFO'!J$2:J$65,MATCH($A1555,'40-15 SCALE LABEL INFO'!$A$2:$A$65,0))="","",INDEX('40-15 SCALE LABEL INFO'!J$2:J$65,MATCH($A1555,'40-15 SCALE LABEL INFO'!$A$2:$A$65,0))),"not found"),IF(G1554="not found","not found",IF(G1554="","","ditto"))))</f>
        <v/>
      </c>
      <c r="H1555" s="775" t="str">
        <f>IF($A1555="","",IF(NOT($A1555=$A1554),IFERROR(IF(INDEX('40-15 SCALE LABEL INFO'!K$2:K$65,MATCH($A1555,'40-15 SCALE LABEL INFO'!$A$2:$A$65,0))="","",INDEX('40-15 SCALE LABEL INFO'!K$2:K$65,MATCH($A1555,'40-15 SCALE LABEL INFO'!$A$2:$A$65,0))),"not found"),IF(H1554="not found","not found",IF(H1554="","","ditto"))))</f>
        <v/>
      </c>
    </row>
    <row r="1556" spans="1:8" x14ac:dyDescent="0.25">
      <c r="A1556" s="770"/>
      <c r="B1556" s="770"/>
      <c r="C1556" s="770"/>
      <c r="D1556" s="770"/>
      <c r="E1556" s="778"/>
      <c r="F1556" s="781" t="str">
        <f>IF($A1556="","",IF(NOT($A1556=$A1555),IFERROR(IF(INDEX('40-15 SCALE LABEL INFO'!I$2:I$65,MATCH($A1556,'40-15 SCALE LABEL INFO'!$A$2:$A$65,0))="","",INDEX('40-15 SCALE LABEL INFO'!I$2:I$65,MATCH($A1556,'40-15 SCALE LABEL INFO'!$A$2:$A$65,0))),"not found"),IF(F1555="not found","not found",IF(F1555="","","ditto"))))</f>
        <v/>
      </c>
      <c r="G1556" s="782" t="str">
        <f>IF($A1556="","",IF(NOT($A1556=$A1555),IFERROR(IF(INDEX('40-15 SCALE LABEL INFO'!J$2:J$65,MATCH($A1556,'40-15 SCALE LABEL INFO'!$A$2:$A$65,0))="","",INDEX('40-15 SCALE LABEL INFO'!J$2:J$65,MATCH($A1556,'40-15 SCALE LABEL INFO'!$A$2:$A$65,0))),"not found"),IF(G1555="not found","not found",IF(G1555="","","ditto"))))</f>
        <v/>
      </c>
      <c r="H1556" s="775" t="str">
        <f>IF($A1556="","",IF(NOT($A1556=$A1555),IFERROR(IF(INDEX('40-15 SCALE LABEL INFO'!K$2:K$65,MATCH($A1556,'40-15 SCALE LABEL INFO'!$A$2:$A$65,0))="","",INDEX('40-15 SCALE LABEL INFO'!K$2:K$65,MATCH($A1556,'40-15 SCALE LABEL INFO'!$A$2:$A$65,0))),"not found"),IF(H1555="not found","not found",IF(H1555="","","ditto"))))</f>
        <v/>
      </c>
    </row>
    <row r="1557" spans="1:8" x14ac:dyDescent="0.25">
      <c r="A1557" s="770"/>
      <c r="B1557" s="770"/>
      <c r="C1557" s="770"/>
      <c r="D1557" s="770"/>
      <c r="E1557" s="778"/>
      <c r="F1557" s="781" t="str">
        <f>IF($A1557="","",IF(NOT($A1557=$A1556),IFERROR(IF(INDEX('40-15 SCALE LABEL INFO'!I$2:I$65,MATCH($A1557,'40-15 SCALE LABEL INFO'!$A$2:$A$65,0))="","",INDEX('40-15 SCALE LABEL INFO'!I$2:I$65,MATCH($A1557,'40-15 SCALE LABEL INFO'!$A$2:$A$65,0))),"not found"),IF(F1556="not found","not found",IF(F1556="","","ditto"))))</f>
        <v/>
      </c>
      <c r="G1557" s="782" t="str">
        <f>IF($A1557="","",IF(NOT($A1557=$A1556),IFERROR(IF(INDEX('40-15 SCALE LABEL INFO'!J$2:J$65,MATCH($A1557,'40-15 SCALE LABEL INFO'!$A$2:$A$65,0))="","",INDEX('40-15 SCALE LABEL INFO'!J$2:J$65,MATCH($A1557,'40-15 SCALE LABEL INFO'!$A$2:$A$65,0))),"not found"),IF(G1556="not found","not found",IF(G1556="","","ditto"))))</f>
        <v/>
      </c>
      <c r="H1557" s="775" t="str">
        <f>IF($A1557="","",IF(NOT($A1557=$A1556),IFERROR(IF(INDEX('40-15 SCALE LABEL INFO'!K$2:K$65,MATCH($A1557,'40-15 SCALE LABEL INFO'!$A$2:$A$65,0))="","",INDEX('40-15 SCALE LABEL INFO'!K$2:K$65,MATCH($A1557,'40-15 SCALE LABEL INFO'!$A$2:$A$65,0))),"not found"),IF(H1556="not found","not found",IF(H1556="","","ditto"))))</f>
        <v/>
      </c>
    </row>
    <row r="1558" spans="1:8" x14ac:dyDescent="0.25">
      <c r="A1558" s="770"/>
      <c r="B1558" s="770"/>
      <c r="C1558" s="770"/>
      <c r="D1558" s="770"/>
      <c r="E1558" s="778"/>
      <c r="F1558" s="781" t="str">
        <f>IF($A1558="","",IF(NOT($A1558=$A1557),IFERROR(IF(INDEX('40-15 SCALE LABEL INFO'!I$2:I$65,MATCH($A1558,'40-15 SCALE LABEL INFO'!$A$2:$A$65,0))="","",INDEX('40-15 SCALE LABEL INFO'!I$2:I$65,MATCH($A1558,'40-15 SCALE LABEL INFO'!$A$2:$A$65,0))),"not found"),IF(F1557="not found","not found",IF(F1557="","","ditto"))))</f>
        <v/>
      </c>
      <c r="G1558" s="782" t="str">
        <f>IF($A1558="","",IF(NOT($A1558=$A1557),IFERROR(IF(INDEX('40-15 SCALE LABEL INFO'!J$2:J$65,MATCH($A1558,'40-15 SCALE LABEL INFO'!$A$2:$A$65,0))="","",INDEX('40-15 SCALE LABEL INFO'!J$2:J$65,MATCH($A1558,'40-15 SCALE LABEL INFO'!$A$2:$A$65,0))),"not found"),IF(G1557="not found","not found",IF(G1557="","","ditto"))))</f>
        <v/>
      </c>
      <c r="H1558" s="775" t="str">
        <f>IF($A1558="","",IF(NOT($A1558=$A1557),IFERROR(IF(INDEX('40-15 SCALE LABEL INFO'!K$2:K$65,MATCH($A1558,'40-15 SCALE LABEL INFO'!$A$2:$A$65,0))="","",INDEX('40-15 SCALE LABEL INFO'!K$2:K$65,MATCH($A1558,'40-15 SCALE LABEL INFO'!$A$2:$A$65,0))),"not found"),IF(H1557="not found","not found",IF(H1557="","","ditto"))))</f>
        <v/>
      </c>
    </row>
    <row r="1559" spans="1:8" x14ac:dyDescent="0.25">
      <c r="A1559" s="770"/>
      <c r="B1559" s="770"/>
      <c r="C1559" s="770"/>
      <c r="D1559" s="770"/>
      <c r="E1559" s="778"/>
      <c r="F1559" s="781" t="str">
        <f>IF($A1559="","",IF(NOT($A1559=$A1558),IFERROR(IF(INDEX('40-15 SCALE LABEL INFO'!I$2:I$65,MATCH($A1559,'40-15 SCALE LABEL INFO'!$A$2:$A$65,0))="","",INDEX('40-15 SCALE LABEL INFO'!I$2:I$65,MATCH($A1559,'40-15 SCALE LABEL INFO'!$A$2:$A$65,0))),"not found"),IF(F1558="not found","not found",IF(F1558="","","ditto"))))</f>
        <v/>
      </c>
      <c r="G1559" s="782" t="str">
        <f>IF($A1559="","",IF(NOT($A1559=$A1558),IFERROR(IF(INDEX('40-15 SCALE LABEL INFO'!J$2:J$65,MATCH($A1559,'40-15 SCALE LABEL INFO'!$A$2:$A$65,0))="","",INDEX('40-15 SCALE LABEL INFO'!J$2:J$65,MATCH($A1559,'40-15 SCALE LABEL INFO'!$A$2:$A$65,0))),"not found"),IF(G1558="not found","not found",IF(G1558="","","ditto"))))</f>
        <v/>
      </c>
      <c r="H1559" s="775" t="str">
        <f>IF($A1559="","",IF(NOT($A1559=$A1558),IFERROR(IF(INDEX('40-15 SCALE LABEL INFO'!K$2:K$65,MATCH($A1559,'40-15 SCALE LABEL INFO'!$A$2:$A$65,0))="","",INDEX('40-15 SCALE LABEL INFO'!K$2:K$65,MATCH($A1559,'40-15 SCALE LABEL INFO'!$A$2:$A$65,0))),"not found"),IF(H1558="not found","not found",IF(H1558="","","ditto"))))</f>
        <v/>
      </c>
    </row>
    <row r="1560" spans="1:8" x14ac:dyDescent="0.25">
      <c r="A1560" s="770"/>
      <c r="B1560" s="770"/>
      <c r="C1560" s="770"/>
      <c r="D1560" s="770"/>
      <c r="E1560" s="778"/>
      <c r="F1560" s="781" t="str">
        <f>IF($A1560="","",IF(NOT($A1560=$A1559),IFERROR(IF(INDEX('40-15 SCALE LABEL INFO'!I$2:I$65,MATCH($A1560,'40-15 SCALE LABEL INFO'!$A$2:$A$65,0))="","",INDEX('40-15 SCALE LABEL INFO'!I$2:I$65,MATCH($A1560,'40-15 SCALE LABEL INFO'!$A$2:$A$65,0))),"not found"),IF(F1559="not found","not found",IF(F1559="","","ditto"))))</f>
        <v/>
      </c>
      <c r="G1560" s="782" t="str">
        <f>IF($A1560="","",IF(NOT($A1560=$A1559),IFERROR(IF(INDEX('40-15 SCALE LABEL INFO'!J$2:J$65,MATCH($A1560,'40-15 SCALE LABEL INFO'!$A$2:$A$65,0))="","",INDEX('40-15 SCALE LABEL INFO'!J$2:J$65,MATCH($A1560,'40-15 SCALE LABEL INFO'!$A$2:$A$65,0))),"not found"),IF(G1559="not found","not found",IF(G1559="","","ditto"))))</f>
        <v/>
      </c>
      <c r="H1560" s="775" t="str">
        <f>IF($A1560="","",IF(NOT($A1560=$A1559),IFERROR(IF(INDEX('40-15 SCALE LABEL INFO'!K$2:K$65,MATCH($A1560,'40-15 SCALE LABEL INFO'!$A$2:$A$65,0))="","",INDEX('40-15 SCALE LABEL INFO'!K$2:K$65,MATCH($A1560,'40-15 SCALE LABEL INFO'!$A$2:$A$65,0))),"not found"),IF(H1559="not found","not found",IF(H1559="","","ditto"))))</f>
        <v/>
      </c>
    </row>
    <row r="1561" spans="1:8" x14ac:dyDescent="0.25">
      <c r="A1561" s="770"/>
      <c r="B1561" s="770"/>
      <c r="C1561" s="770"/>
      <c r="D1561" s="770"/>
      <c r="E1561" s="778"/>
      <c r="F1561" s="781" t="str">
        <f>IF($A1561="","",IF(NOT($A1561=$A1560),IFERROR(IF(INDEX('40-15 SCALE LABEL INFO'!I$2:I$65,MATCH($A1561,'40-15 SCALE LABEL INFO'!$A$2:$A$65,0))="","",INDEX('40-15 SCALE LABEL INFO'!I$2:I$65,MATCH($A1561,'40-15 SCALE LABEL INFO'!$A$2:$A$65,0))),"not found"),IF(F1560="not found","not found",IF(F1560="","","ditto"))))</f>
        <v/>
      </c>
      <c r="G1561" s="782" t="str">
        <f>IF($A1561="","",IF(NOT($A1561=$A1560),IFERROR(IF(INDEX('40-15 SCALE LABEL INFO'!J$2:J$65,MATCH($A1561,'40-15 SCALE LABEL INFO'!$A$2:$A$65,0))="","",INDEX('40-15 SCALE LABEL INFO'!J$2:J$65,MATCH($A1561,'40-15 SCALE LABEL INFO'!$A$2:$A$65,0))),"not found"),IF(G1560="not found","not found",IF(G1560="","","ditto"))))</f>
        <v/>
      </c>
      <c r="H1561" s="775" t="str">
        <f>IF($A1561="","",IF(NOT($A1561=$A1560),IFERROR(IF(INDEX('40-15 SCALE LABEL INFO'!K$2:K$65,MATCH($A1561,'40-15 SCALE LABEL INFO'!$A$2:$A$65,0))="","",INDEX('40-15 SCALE LABEL INFO'!K$2:K$65,MATCH($A1561,'40-15 SCALE LABEL INFO'!$A$2:$A$65,0))),"not found"),IF(H1560="not found","not found",IF(H1560="","","ditto"))))</f>
        <v/>
      </c>
    </row>
    <row r="1562" spans="1:8" x14ac:dyDescent="0.25">
      <c r="A1562" s="770"/>
      <c r="B1562" s="770"/>
      <c r="C1562" s="770"/>
      <c r="D1562" s="770"/>
      <c r="E1562" s="778"/>
      <c r="F1562" s="781" t="str">
        <f>IF($A1562="","",IF(NOT($A1562=$A1561),IFERROR(IF(INDEX('40-15 SCALE LABEL INFO'!I$2:I$65,MATCH($A1562,'40-15 SCALE LABEL INFO'!$A$2:$A$65,0))="","",INDEX('40-15 SCALE LABEL INFO'!I$2:I$65,MATCH($A1562,'40-15 SCALE LABEL INFO'!$A$2:$A$65,0))),"not found"),IF(F1561="not found","not found",IF(F1561="","","ditto"))))</f>
        <v/>
      </c>
      <c r="G1562" s="782" t="str">
        <f>IF($A1562="","",IF(NOT($A1562=$A1561),IFERROR(IF(INDEX('40-15 SCALE LABEL INFO'!J$2:J$65,MATCH($A1562,'40-15 SCALE LABEL INFO'!$A$2:$A$65,0))="","",INDEX('40-15 SCALE LABEL INFO'!J$2:J$65,MATCH($A1562,'40-15 SCALE LABEL INFO'!$A$2:$A$65,0))),"not found"),IF(G1561="not found","not found",IF(G1561="","","ditto"))))</f>
        <v/>
      </c>
      <c r="H1562" s="775" t="str">
        <f>IF($A1562="","",IF(NOT($A1562=$A1561),IFERROR(IF(INDEX('40-15 SCALE LABEL INFO'!K$2:K$65,MATCH($A1562,'40-15 SCALE LABEL INFO'!$A$2:$A$65,0))="","",INDEX('40-15 SCALE LABEL INFO'!K$2:K$65,MATCH($A1562,'40-15 SCALE LABEL INFO'!$A$2:$A$65,0))),"not found"),IF(H1561="not found","not found",IF(H1561="","","ditto"))))</f>
        <v/>
      </c>
    </row>
    <row r="1563" spans="1:8" x14ac:dyDescent="0.25">
      <c r="A1563" s="770"/>
      <c r="B1563" s="770"/>
      <c r="C1563" s="770"/>
      <c r="D1563" s="770"/>
      <c r="E1563" s="778"/>
      <c r="F1563" s="781" t="str">
        <f>IF($A1563="","",IF(NOT($A1563=$A1562),IFERROR(IF(INDEX('40-15 SCALE LABEL INFO'!I$2:I$65,MATCH($A1563,'40-15 SCALE LABEL INFO'!$A$2:$A$65,0))="","",INDEX('40-15 SCALE LABEL INFO'!I$2:I$65,MATCH($A1563,'40-15 SCALE LABEL INFO'!$A$2:$A$65,0))),"not found"),IF(F1562="not found","not found",IF(F1562="","","ditto"))))</f>
        <v/>
      </c>
      <c r="G1563" s="782" t="str">
        <f>IF($A1563="","",IF(NOT($A1563=$A1562),IFERROR(IF(INDEX('40-15 SCALE LABEL INFO'!J$2:J$65,MATCH($A1563,'40-15 SCALE LABEL INFO'!$A$2:$A$65,0))="","",INDEX('40-15 SCALE LABEL INFO'!J$2:J$65,MATCH($A1563,'40-15 SCALE LABEL INFO'!$A$2:$A$65,0))),"not found"),IF(G1562="not found","not found",IF(G1562="","","ditto"))))</f>
        <v/>
      </c>
      <c r="H1563" s="775" t="str">
        <f>IF($A1563="","",IF(NOT($A1563=$A1562),IFERROR(IF(INDEX('40-15 SCALE LABEL INFO'!K$2:K$65,MATCH($A1563,'40-15 SCALE LABEL INFO'!$A$2:$A$65,0))="","",INDEX('40-15 SCALE LABEL INFO'!K$2:K$65,MATCH($A1563,'40-15 SCALE LABEL INFO'!$A$2:$A$65,0))),"not found"),IF(H1562="not found","not found",IF(H1562="","","ditto"))))</f>
        <v/>
      </c>
    </row>
    <row r="1564" spans="1:8" x14ac:dyDescent="0.25">
      <c r="A1564" s="770"/>
      <c r="B1564" s="770"/>
      <c r="C1564" s="770"/>
      <c r="D1564" s="770"/>
      <c r="E1564" s="778"/>
      <c r="F1564" s="781" t="str">
        <f>IF($A1564="","",IF(NOT($A1564=$A1563),IFERROR(IF(INDEX('40-15 SCALE LABEL INFO'!I$2:I$65,MATCH($A1564,'40-15 SCALE LABEL INFO'!$A$2:$A$65,0))="","",INDEX('40-15 SCALE LABEL INFO'!I$2:I$65,MATCH($A1564,'40-15 SCALE LABEL INFO'!$A$2:$A$65,0))),"not found"),IF(F1563="not found","not found",IF(F1563="","","ditto"))))</f>
        <v/>
      </c>
      <c r="G1564" s="782" t="str">
        <f>IF($A1564="","",IF(NOT($A1564=$A1563),IFERROR(IF(INDEX('40-15 SCALE LABEL INFO'!J$2:J$65,MATCH($A1564,'40-15 SCALE LABEL INFO'!$A$2:$A$65,0))="","",INDEX('40-15 SCALE LABEL INFO'!J$2:J$65,MATCH($A1564,'40-15 SCALE LABEL INFO'!$A$2:$A$65,0))),"not found"),IF(G1563="not found","not found",IF(G1563="","","ditto"))))</f>
        <v/>
      </c>
      <c r="H1564" s="775" t="str">
        <f>IF($A1564="","",IF(NOT($A1564=$A1563),IFERROR(IF(INDEX('40-15 SCALE LABEL INFO'!K$2:K$65,MATCH($A1564,'40-15 SCALE LABEL INFO'!$A$2:$A$65,0))="","",INDEX('40-15 SCALE LABEL INFO'!K$2:K$65,MATCH($A1564,'40-15 SCALE LABEL INFO'!$A$2:$A$65,0))),"not found"),IF(H1563="not found","not found",IF(H1563="","","ditto"))))</f>
        <v/>
      </c>
    </row>
    <row r="1565" spans="1:8" x14ac:dyDescent="0.25">
      <c r="A1565" s="770"/>
      <c r="B1565" s="770"/>
      <c r="C1565" s="770"/>
      <c r="D1565" s="770"/>
      <c r="E1565" s="778"/>
      <c r="F1565" s="781" t="str">
        <f>IF($A1565="","",IF(NOT($A1565=$A1564),IFERROR(IF(INDEX('40-15 SCALE LABEL INFO'!I$2:I$65,MATCH($A1565,'40-15 SCALE LABEL INFO'!$A$2:$A$65,0))="","",INDEX('40-15 SCALE LABEL INFO'!I$2:I$65,MATCH($A1565,'40-15 SCALE LABEL INFO'!$A$2:$A$65,0))),"not found"),IF(F1564="not found","not found",IF(F1564="","","ditto"))))</f>
        <v/>
      </c>
      <c r="G1565" s="782" t="str">
        <f>IF($A1565="","",IF(NOT($A1565=$A1564),IFERROR(IF(INDEX('40-15 SCALE LABEL INFO'!J$2:J$65,MATCH($A1565,'40-15 SCALE LABEL INFO'!$A$2:$A$65,0))="","",INDEX('40-15 SCALE LABEL INFO'!J$2:J$65,MATCH($A1565,'40-15 SCALE LABEL INFO'!$A$2:$A$65,0))),"not found"),IF(G1564="not found","not found",IF(G1564="","","ditto"))))</f>
        <v/>
      </c>
      <c r="H1565" s="775" t="str">
        <f>IF($A1565="","",IF(NOT($A1565=$A1564),IFERROR(IF(INDEX('40-15 SCALE LABEL INFO'!K$2:K$65,MATCH($A1565,'40-15 SCALE LABEL INFO'!$A$2:$A$65,0))="","",INDEX('40-15 SCALE LABEL INFO'!K$2:K$65,MATCH($A1565,'40-15 SCALE LABEL INFO'!$A$2:$A$65,0))),"not found"),IF(H1564="not found","not found",IF(H1564="","","ditto"))))</f>
        <v/>
      </c>
    </row>
    <row r="1566" spans="1:8" x14ac:dyDescent="0.25">
      <c r="A1566" s="770"/>
      <c r="B1566" s="770"/>
      <c r="C1566" s="770"/>
      <c r="D1566" s="770"/>
      <c r="E1566" s="778"/>
      <c r="F1566" s="781" t="str">
        <f>IF($A1566="","",IF(NOT($A1566=$A1565),IFERROR(IF(INDEX('40-15 SCALE LABEL INFO'!I$2:I$65,MATCH($A1566,'40-15 SCALE LABEL INFO'!$A$2:$A$65,0))="","",INDEX('40-15 SCALE LABEL INFO'!I$2:I$65,MATCH($A1566,'40-15 SCALE LABEL INFO'!$A$2:$A$65,0))),"not found"),IF(F1565="not found","not found",IF(F1565="","","ditto"))))</f>
        <v/>
      </c>
      <c r="G1566" s="782" t="str">
        <f>IF($A1566="","",IF(NOT($A1566=$A1565),IFERROR(IF(INDEX('40-15 SCALE LABEL INFO'!J$2:J$65,MATCH($A1566,'40-15 SCALE LABEL INFO'!$A$2:$A$65,0))="","",INDEX('40-15 SCALE LABEL INFO'!J$2:J$65,MATCH($A1566,'40-15 SCALE LABEL INFO'!$A$2:$A$65,0))),"not found"),IF(G1565="not found","not found",IF(G1565="","","ditto"))))</f>
        <v/>
      </c>
      <c r="H1566" s="775" t="str">
        <f>IF($A1566="","",IF(NOT($A1566=$A1565),IFERROR(IF(INDEX('40-15 SCALE LABEL INFO'!K$2:K$65,MATCH($A1566,'40-15 SCALE LABEL INFO'!$A$2:$A$65,0))="","",INDEX('40-15 SCALE LABEL INFO'!K$2:K$65,MATCH($A1566,'40-15 SCALE LABEL INFO'!$A$2:$A$65,0))),"not found"),IF(H1565="not found","not found",IF(H1565="","","ditto"))))</f>
        <v/>
      </c>
    </row>
    <row r="1567" spans="1:8" x14ac:dyDescent="0.25">
      <c r="A1567" s="770"/>
      <c r="B1567" s="770"/>
      <c r="C1567" s="770"/>
      <c r="D1567" s="770"/>
      <c r="E1567" s="778"/>
      <c r="F1567" s="781" t="str">
        <f>IF($A1567="","",IF(NOT($A1567=$A1566),IFERROR(IF(INDEX('40-15 SCALE LABEL INFO'!I$2:I$65,MATCH($A1567,'40-15 SCALE LABEL INFO'!$A$2:$A$65,0))="","",INDEX('40-15 SCALE LABEL INFO'!I$2:I$65,MATCH($A1567,'40-15 SCALE LABEL INFO'!$A$2:$A$65,0))),"not found"),IF(F1566="not found","not found",IF(F1566="","","ditto"))))</f>
        <v/>
      </c>
      <c r="G1567" s="782" t="str">
        <f>IF($A1567="","",IF(NOT($A1567=$A1566),IFERROR(IF(INDEX('40-15 SCALE LABEL INFO'!J$2:J$65,MATCH($A1567,'40-15 SCALE LABEL INFO'!$A$2:$A$65,0))="","",INDEX('40-15 SCALE LABEL INFO'!J$2:J$65,MATCH($A1567,'40-15 SCALE LABEL INFO'!$A$2:$A$65,0))),"not found"),IF(G1566="not found","not found",IF(G1566="","","ditto"))))</f>
        <v/>
      </c>
      <c r="H1567" s="775" t="str">
        <f>IF($A1567="","",IF(NOT($A1567=$A1566),IFERROR(IF(INDEX('40-15 SCALE LABEL INFO'!K$2:K$65,MATCH($A1567,'40-15 SCALE LABEL INFO'!$A$2:$A$65,0))="","",INDEX('40-15 SCALE LABEL INFO'!K$2:K$65,MATCH($A1567,'40-15 SCALE LABEL INFO'!$A$2:$A$65,0))),"not found"),IF(H1566="not found","not found",IF(H1566="","","ditto"))))</f>
        <v/>
      </c>
    </row>
    <row r="1568" spans="1:8" x14ac:dyDescent="0.25">
      <c r="A1568" s="770"/>
      <c r="B1568" s="770"/>
      <c r="C1568" s="770"/>
      <c r="D1568" s="770"/>
      <c r="E1568" s="778"/>
      <c r="F1568" s="781" t="str">
        <f>IF($A1568="","",IF(NOT($A1568=$A1567),IFERROR(IF(INDEX('40-15 SCALE LABEL INFO'!I$2:I$65,MATCH($A1568,'40-15 SCALE LABEL INFO'!$A$2:$A$65,0))="","",INDEX('40-15 SCALE LABEL INFO'!I$2:I$65,MATCH($A1568,'40-15 SCALE LABEL INFO'!$A$2:$A$65,0))),"not found"),IF(F1567="not found","not found",IF(F1567="","","ditto"))))</f>
        <v/>
      </c>
      <c r="G1568" s="782" t="str">
        <f>IF($A1568="","",IF(NOT($A1568=$A1567),IFERROR(IF(INDEX('40-15 SCALE LABEL INFO'!J$2:J$65,MATCH($A1568,'40-15 SCALE LABEL INFO'!$A$2:$A$65,0))="","",INDEX('40-15 SCALE LABEL INFO'!J$2:J$65,MATCH($A1568,'40-15 SCALE LABEL INFO'!$A$2:$A$65,0))),"not found"),IF(G1567="not found","not found",IF(G1567="","","ditto"))))</f>
        <v/>
      </c>
      <c r="H1568" s="775" t="str">
        <f>IF($A1568="","",IF(NOT($A1568=$A1567),IFERROR(IF(INDEX('40-15 SCALE LABEL INFO'!K$2:K$65,MATCH($A1568,'40-15 SCALE LABEL INFO'!$A$2:$A$65,0))="","",INDEX('40-15 SCALE LABEL INFO'!K$2:K$65,MATCH($A1568,'40-15 SCALE LABEL INFO'!$A$2:$A$65,0))),"not found"),IF(H1567="not found","not found",IF(H1567="","","ditto"))))</f>
        <v/>
      </c>
    </row>
    <row r="1569" spans="1:8" x14ac:dyDescent="0.25">
      <c r="A1569" s="770"/>
      <c r="B1569" s="770"/>
      <c r="C1569" s="770"/>
      <c r="D1569" s="770"/>
      <c r="E1569" s="778"/>
      <c r="F1569" s="781" t="str">
        <f>IF($A1569="","",IF(NOT($A1569=$A1568),IFERROR(IF(INDEX('40-15 SCALE LABEL INFO'!I$2:I$65,MATCH($A1569,'40-15 SCALE LABEL INFO'!$A$2:$A$65,0))="","",INDEX('40-15 SCALE LABEL INFO'!I$2:I$65,MATCH($A1569,'40-15 SCALE LABEL INFO'!$A$2:$A$65,0))),"not found"),IF(F1568="not found","not found",IF(F1568="","","ditto"))))</f>
        <v/>
      </c>
      <c r="G1569" s="782" t="str">
        <f>IF($A1569="","",IF(NOT($A1569=$A1568),IFERROR(IF(INDEX('40-15 SCALE LABEL INFO'!J$2:J$65,MATCH($A1569,'40-15 SCALE LABEL INFO'!$A$2:$A$65,0))="","",INDEX('40-15 SCALE LABEL INFO'!J$2:J$65,MATCH($A1569,'40-15 SCALE LABEL INFO'!$A$2:$A$65,0))),"not found"),IF(G1568="not found","not found",IF(G1568="","","ditto"))))</f>
        <v/>
      </c>
      <c r="H1569" s="775" t="str">
        <f>IF($A1569="","",IF(NOT($A1569=$A1568),IFERROR(IF(INDEX('40-15 SCALE LABEL INFO'!K$2:K$65,MATCH($A1569,'40-15 SCALE LABEL INFO'!$A$2:$A$65,0))="","",INDEX('40-15 SCALE LABEL INFO'!K$2:K$65,MATCH($A1569,'40-15 SCALE LABEL INFO'!$A$2:$A$65,0))),"not found"),IF(H1568="not found","not found",IF(H1568="","","ditto"))))</f>
        <v/>
      </c>
    </row>
    <row r="1570" spans="1:8" x14ac:dyDescent="0.25">
      <c r="A1570" s="770"/>
      <c r="B1570" s="770"/>
      <c r="C1570" s="770"/>
      <c r="D1570" s="770"/>
      <c r="E1570" s="778"/>
      <c r="F1570" s="781" t="str">
        <f>IF($A1570="","",IF(NOT($A1570=$A1569),IFERROR(IF(INDEX('40-15 SCALE LABEL INFO'!I$2:I$65,MATCH($A1570,'40-15 SCALE LABEL INFO'!$A$2:$A$65,0))="","",INDEX('40-15 SCALE LABEL INFO'!I$2:I$65,MATCH($A1570,'40-15 SCALE LABEL INFO'!$A$2:$A$65,0))),"not found"),IF(F1569="not found","not found",IF(F1569="","","ditto"))))</f>
        <v/>
      </c>
      <c r="G1570" s="782" t="str">
        <f>IF($A1570="","",IF(NOT($A1570=$A1569),IFERROR(IF(INDEX('40-15 SCALE LABEL INFO'!J$2:J$65,MATCH($A1570,'40-15 SCALE LABEL INFO'!$A$2:$A$65,0))="","",INDEX('40-15 SCALE LABEL INFO'!J$2:J$65,MATCH($A1570,'40-15 SCALE LABEL INFO'!$A$2:$A$65,0))),"not found"),IF(G1569="not found","not found",IF(G1569="","","ditto"))))</f>
        <v/>
      </c>
      <c r="H1570" s="775" t="str">
        <f>IF($A1570="","",IF(NOT($A1570=$A1569),IFERROR(IF(INDEX('40-15 SCALE LABEL INFO'!K$2:K$65,MATCH($A1570,'40-15 SCALE LABEL INFO'!$A$2:$A$65,0))="","",INDEX('40-15 SCALE LABEL INFO'!K$2:K$65,MATCH($A1570,'40-15 SCALE LABEL INFO'!$A$2:$A$65,0))),"not found"),IF(H1569="not found","not found",IF(H1569="","","ditto"))))</f>
        <v/>
      </c>
    </row>
    <row r="1571" spans="1:8" x14ac:dyDescent="0.25">
      <c r="A1571" s="770"/>
      <c r="B1571" s="770"/>
      <c r="C1571" s="770"/>
      <c r="D1571" s="770"/>
      <c r="E1571" s="778"/>
      <c r="F1571" s="781" t="str">
        <f>IF($A1571="","",IF(NOT($A1571=$A1570),IFERROR(IF(INDEX('40-15 SCALE LABEL INFO'!I$2:I$65,MATCH($A1571,'40-15 SCALE LABEL INFO'!$A$2:$A$65,0))="","",INDEX('40-15 SCALE LABEL INFO'!I$2:I$65,MATCH($A1571,'40-15 SCALE LABEL INFO'!$A$2:$A$65,0))),"not found"),IF(F1570="not found","not found",IF(F1570="","","ditto"))))</f>
        <v/>
      </c>
      <c r="G1571" s="782" t="str">
        <f>IF($A1571="","",IF(NOT($A1571=$A1570),IFERROR(IF(INDEX('40-15 SCALE LABEL INFO'!J$2:J$65,MATCH($A1571,'40-15 SCALE LABEL INFO'!$A$2:$A$65,0))="","",INDEX('40-15 SCALE LABEL INFO'!J$2:J$65,MATCH($A1571,'40-15 SCALE LABEL INFO'!$A$2:$A$65,0))),"not found"),IF(G1570="not found","not found",IF(G1570="","","ditto"))))</f>
        <v/>
      </c>
      <c r="H1571" s="775" t="str">
        <f>IF($A1571="","",IF(NOT($A1571=$A1570),IFERROR(IF(INDEX('40-15 SCALE LABEL INFO'!K$2:K$65,MATCH($A1571,'40-15 SCALE LABEL INFO'!$A$2:$A$65,0))="","",INDEX('40-15 SCALE LABEL INFO'!K$2:K$65,MATCH($A1571,'40-15 SCALE LABEL INFO'!$A$2:$A$65,0))),"not found"),IF(H1570="not found","not found",IF(H1570="","","ditto"))))</f>
        <v/>
      </c>
    </row>
    <row r="1572" spans="1:8" x14ac:dyDescent="0.25">
      <c r="A1572" s="770"/>
      <c r="B1572" s="770"/>
      <c r="C1572" s="770"/>
      <c r="D1572" s="770"/>
      <c r="E1572" s="778"/>
      <c r="F1572" s="781" t="str">
        <f>IF($A1572="","",IF(NOT($A1572=$A1571),IFERROR(IF(INDEX('40-15 SCALE LABEL INFO'!I$2:I$65,MATCH($A1572,'40-15 SCALE LABEL INFO'!$A$2:$A$65,0))="","",INDEX('40-15 SCALE LABEL INFO'!I$2:I$65,MATCH($A1572,'40-15 SCALE LABEL INFO'!$A$2:$A$65,0))),"not found"),IF(F1571="not found","not found",IF(F1571="","","ditto"))))</f>
        <v/>
      </c>
      <c r="G1572" s="782" t="str">
        <f>IF($A1572="","",IF(NOT($A1572=$A1571),IFERROR(IF(INDEX('40-15 SCALE LABEL INFO'!J$2:J$65,MATCH($A1572,'40-15 SCALE LABEL INFO'!$A$2:$A$65,0))="","",INDEX('40-15 SCALE LABEL INFO'!J$2:J$65,MATCH($A1572,'40-15 SCALE LABEL INFO'!$A$2:$A$65,0))),"not found"),IF(G1571="not found","not found",IF(G1571="","","ditto"))))</f>
        <v/>
      </c>
      <c r="H1572" s="775" t="str">
        <f>IF($A1572="","",IF(NOT($A1572=$A1571),IFERROR(IF(INDEX('40-15 SCALE LABEL INFO'!K$2:K$65,MATCH($A1572,'40-15 SCALE LABEL INFO'!$A$2:$A$65,0))="","",INDEX('40-15 SCALE LABEL INFO'!K$2:K$65,MATCH($A1572,'40-15 SCALE LABEL INFO'!$A$2:$A$65,0))),"not found"),IF(H1571="not found","not found",IF(H1571="","","ditto"))))</f>
        <v/>
      </c>
    </row>
    <row r="1573" spans="1:8" x14ac:dyDescent="0.25">
      <c r="A1573" s="770"/>
      <c r="B1573" s="770"/>
      <c r="C1573" s="770"/>
      <c r="D1573" s="770"/>
      <c r="E1573" s="778"/>
      <c r="F1573" s="781" t="str">
        <f>IF($A1573="","",IF(NOT($A1573=$A1572),IFERROR(IF(INDEX('40-15 SCALE LABEL INFO'!I$2:I$65,MATCH($A1573,'40-15 SCALE LABEL INFO'!$A$2:$A$65,0))="","",INDEX('40-15 SCALE LABEL INFO'!I$2:I$65,MATCH($A1573,'40-15 SCALE LABEL INFO'!$A$2:$A$65,0))),"not found"),IF(F1572="not found","not found",IF(F1572="","","ditto"))))</f>
        <v/>
      </c>
      <c r="G1573" s="782" t="str">
        <f>IF($A1573="","",IF(NOT($A1573=$A1572),IFERROR(IF(INDEX('40-15 SCALE LABEL INFO'!J$2:J$65,MATCH($A1573,'40-15 SCALE LABEL INFO'!$A$2:$A$65,0))="","",INDEX('40-15 SCALE LABEL INFO'!J$2:J$65,MATCH($A1573,'40-15 SCALE LABEL INFO'!$A$2:$A$65,0))),"not found"),IF(G1572="not found","not found",IF(G1572="","","ditto"))))</f>
        <v/>
      </c>
      <c r="H1573" s="775" t="str">
        <f>IF($A1573="","",IF(NOT($A1573=$A1572),IFERROR(IF(INDEX('40-15 SCALE LABEL INFO'!K$2:K$65,MATCH($A1573,'40-15 SCALE LABEL INFO'!$A$2:$A$65,0))="","",INDEX('40-15 SCALE LABEL INFO'!K$2:K$65,MATCH($A1573,'40-15 SCALE LABEL INFO'!$A$2:$A$65,0))),"not found"),IF(H1572="not found","not found",IF(H1572="","","ditto"))))</f>
        <v/>
      </c>
    </row>
    <row r="1574" spans="1:8" x14ac:dyDescent="0.25">
      <c r="A1574" s="770"/>
      <c r="B1574" s="770"/>
      <c r="C1574" s="770"/>
      <c r="D1574" s="770"/>
      <c r="E1574" s="778"/>
      <c r="F1574" s="781" t="str">
        <f>IF($A1574="","",IF(NOT($A1574=$A1573),IFERROR(IF(INDEX('40-15 SCALE LABEL INFO'!I$2:I$65,MATCH($A1574,'40-15 SCALE LABEL INFO'!$A$2:$A$65,0))="","",INDEX('40-15 SCALE LABEL INFO'!I$2:I$65,MATCH($A1574,'40-15 SCALE LABEL INFO'!$A$2:$A$65,0))),"not found"),IF(F1573="not found","not found",IF(F1573="","","ditto"))))</f>
        <v/>
      </c>
      <c r="G1574" s="782" t="str">
        <f>IF($A1574="","",IF(NOT($A1574=$A1573),IFERROR(IF(INDEX('40-15 SCALE LABEL INFO'!J$2:J$65,MATCH($A1574,'40-15 SCALE LABEL INFO'!$A$2:$A$65,0))="","",INDEX('40-15 SCALE LABEL INFO'!J$2:J$65,MATCH($A1574,'40-15 SCALE LABEL INFO'!$A$2:$A$65,0))),"not found"),IF(G1573="not found","not found",IF(G1573="","","ditto"))))</f>
        <v/>
      </c>
      <c r="H1574" s="775" t="str">
        <f>IF($A1574="","",IF(NOT($A1574=$A1573),IFERROR(IF(INDEX('40-15 SCALE LABEL INFO'!K$2:K$65,MATCH($A1574,'40-15 SCALE LABEL INFO'!$A$2:$A$65,0))="","",INDEX('40-15 SCALE LABEL INFO'!K$2:K$65,MATCH($A1574,'40-15 SCALE LABEL INFO'!$A$2:$A$65,0))),"not found"),IF(H1573="not found","not found",IF(H1573="","","ditto"))))</f>
        <v/>
      </c>
    </row>
    <row r="1575" spans="1:8" x14ac:dyDescent="0.25">
      <c r="A1575" s="770"/>
      <c r="B1575" s="770"/>
      <c r="C1575" s="770"/>
      <c r="D1575" s="770"/>
      <c r="E1575" s="778"/>
      <c r="F1575" s="781" t="str">
        <f>IF($A1575="","",IF(NOT($A1575=$A1574),IFERROR(IF(INDEX('40-15 SCALE LABEL INFO'!I$2:I$65,MATCH($A1575,'40-15 SCALE LABEL INFO'!$A$2:$A$65,0))="","",INDEX('40-15 SCALE LABEL INFO'!I$2:I$65,MATCH($A1575,'40-15 SCALE LABEL INFO'!$A$2:$A$65,0))),"not found"),IF(F1574="not found","not found",IF(F1574="","","ditto"))))</f>
        <v/>
      </c>
      <c r="G1575" s="782" t="str">
        <f>IF($A1575="","",IF(NOT($A1575=$A1574),IFERROR(IF(INDEX('40-15 SCALE LABEL INFO'!J$2:J$65,MATCH($A1575,'40-15 SCALE LABEL INFO'!$A$2:$A$65,0))="","",INDEX('40-15 SCALE LABEL INFO'!J$2:J$65,MATCH($A1575,'40-15 SCALE LABEL INFO'!$A$2:$A$65,0))),"not found"),IF(G1574="not found","not found",IF(G1574="","","ditto"))))</f>
        <v/>
      </c>
      <c r="H1575" s="775" t="str">
        <f>IF($A1575="","",IF(NOT($A1575=$A1574),IFERROR(IF(INDEX('40-15 SCALE LABEL INFO'!K$2:K$65,MATCH($A1575,'40-15 SCALE LABEL INFO'!$A$2:$A$65,0))="","",INDEX('40-15 SCALE LABEL INFO'!K$2:K$65,MATCH($A1575,'40-15 SCALE LABEL INFO'!$A$2:$A$65,0))),"not found"),IF(H1574="not found","not found",IF(H1574="","","ditto"))))</f>
        <v/>
      </c>
    </row>
    <row r="1576" spans="1:8" x14ac:dyDescent="0.25">
      <c r="A1576" s="770"/>
      <c r="B1576" s="770"/>
      <c r="C1576" s="770"/>
      <c r="D1576" s="770"/>
      <c r="E1576" s="778"/>
      <c r="F1576" s="781" t="str">
        <f>IF($A1576="","",IF(NOT($A1576=$A1575),IFERROR(IF(INDEX('40-15 SCALE LABEL INFO'!I$2:I$65,MATCH($A1576,'40-15 SCALE LABEL INFO'!$A$2:$A$65,0))="","",INDEX('40-15 SCALE LABEL INFO'!I$2:I$65,MATCH($A1576,'40-15 SCALE LABEL INFO'!$A$2:$A$65,0))),"not found"),IF(F1575="not found","not found",IF(F1575="","","ditto"))))</f>
        <v/>
      </c>
      <c r="G1576" s="782" t="str">
        <f>IF($A1576="","",IF(NOT($A1576=$A1575),IFERROR(IF(INDEX('40-15 SCALE LABEL INFO'!J$2:J$65,MATCH($A1576,'40-15 SCALE LABEL INFO'!$A$2:$A$65,0))="","",INDEX('40-15 SCALE LABEL INFO'!J$2:J$65,MATCH($A1576,'40-15 SCALE LABEL INFO'!$A$2:$A$65,0))),"not found"),IF(G1575="not found","not found",IF(G1575="","","ditto"))))</f>
        <v/>
      </c>
      <c r="H1576" s="775" t="str">
        <f>IF($A1576="","",IF(NOT($A1576=$A1575),IFERROR(IF(INDEX('40-15 SCALE LABEL INFO'!K$2:K$65,MATCH($A1576,'40-15 SCALE LABEL INFO'!$A$2:$A$65,0))="","",INDEX('40-15 SCALE LABEL INFO'!K$2:K$65,MATCH($A1576,'40-15 SCALE LABEL INFO'!$A$2:$A$65,0))),"not found"),IF(H1575="not found","not found",IF(H1575="","","ditto"))))</f>
        <v/>
      </c>
    </row>
    <row r="1577" spans="1:8" x14ac:dyDescent="0.25">
      <c r="A1577" s="770"/>
      <c r="B1577" s="770"/>
      <c r="C1577" s="770"/>
      <c r="D1577" s="770"/>
      <c r="E1577" s="778"/>
      <c r="F1577" s="781" t="str">
        <f>IF($A1577="","",IF(NOT($A1577=$A1576),IFERROR(IF(INDEX('40-15 SCALE LABEL INFO'!I$2:I$65,MATCH($A1577,'40-15 SCALE LABEL INFO'!$A$2:$A$65,0))="","",INDEX('40-15 SCALE LABEL INFO'!I$2:I$65,MATCH($A1577,'40-15 SCALE LABEL INFO'!$A$2:$A$65,0))),"not found"),IF(F1576="not found","not found",IF(F1576="","","ditto"))))</f>
        <v/>
      </c>
      <c r="G1577" s="782" t="str">
        <f>IF($A1577="","",IF(NOT($A1577=$A1576),IFERROR(IF(INDEX('40-15 SCALE LABEL INFO'!J$2:J$65,MATCH($A1577,'40-15 SCALE LABEL INFO'!$A$2:$A$65,0))="","",INDEX('40-15 SCALE LABEL INFO'!J$2:J$65,MATCH($A1577,'40-15 SCALE LABEL INFO'!$A$2:$A$65,0))),"not found"),IF(G1576="not found","not found",IF(G1576="","","ditto"))))</f>
        <v/>
      </c>
      <c r="H1577" s="775" t="str">
        <f>IF($A1577="","",IF(NOT($A1577=$A1576),IFERROR(IF(INDEX('40-15 SCALE LABEL INFO'!K$2:K$65,MATCH($A1577,'40-15 SCALE LABEL INFO'!$A$2:$A$65,0))="","",INDEX('40-15 SCALE LABEL INFO'!K$2:K$65,MATCH($A1577,'40-15 SCALE LABEL INFO'!$A$2:$A$65,0))),"not found"),IF(H1576="not found","not found",IF(H1576="","","ditto"))))</f>
        <v/>
      </c>
    </row>
    <row r="1578" spans="1:8" x14ac:dyDescent="0.25">
      <c r="A1578" s="770"/>
      <c r="B1578" s="770"/>
      <c r="C1578" s="770"/>
      <c r="D1578" s="770"/>
      <c r="E1578" s="778"/>
      <c r="F1578" s="781" t="str">
        <f>IF($A1578="","",IF(NOT($A1578=$A1577),IFERROR(IF(INDEX('40-15 SCALE LABEL INFO'!I$2:I$65,MATCH($A1578,'40-15 SCALE LABEL INFO'!$A$2:$A$65,0))="","",INDEX('40-15 SCALE LABEL INFO'!I$2:I$65,MATCH($A1578,'40-15 SCALE LABEL INFO'!$A$2:$A$65,0))),"not found"),IF(F1577="not found","not found",IF(F1577="","","ditto"))))</f>
        <v/>
      </c>
      <c r="G1578" s="782" t="str">
        <f>IF($A1578="","",IF(NOT($A1578=$A1577),IFERROR(IF(INDEX('40-15 SCALE LABEL INFO'!J$2:J$65,MATCH($A1578,'40-15 SCALE LABEL INFO'!$A$2:$A$65,0))="","",INDEX('40-15 SCALE LABEL INFO'!J$2:J$65,MATCH($A1578,'40-15 SCALE LABEL INFO'!$A$2:$A$65,0))),"not found"),IF(G1577="not found","not found",IF(G1577="","","ditto"))))</f>
        <v/>
      </c>
      <c r="H1578" s="775" t="str">
        <f>IF($A1578="","",IF(NOT($A1578=$A1577),IFERROR(IF(INDEX('40-15 SCALE LABEL INFO'!K$2:K$65,MATCH($A1578,'40-15 SCALE LABEL INFO'!$A$2:$A$65,0))="","",INDEX('40-15 SCALE LABEL INFO'!K$2:K$65,MATCH($A1578,'40-15 SCALE LABEL INFO'!$A$2:$A$65,0))),"not found"),IF(H1577="not found","not found",IF(H1577="","","ditto"))))</f>
        <v/>
      </c>
    </row>
    <row r="1579" spans="1:8" x14ac:dyDescent="0.25">
      <c r="A1579" s="770"/>
      <c r="B1579" s="770"/>
      <c r="C1579" s="770"/>
      <c r="D1579" s="770"/>
      <c r="E1579" s="778"/>
      <c r="F1579" s="781" t="str">
        <f>IF($A1579="","",IF(NOT($A1579=$A1578),IFERROR(IF(INDEX('40-15 SCALE LABEL INFO'!I$2:I$65,MATCH($A1579,'40-15 SCALE LABEL INFO'!$A$2:$A$65,0))="","",INDEX('40-15 SCALE LABEL INFO'!I$2:I$65,MATCH($A1579,'40-15 SCALE LABEL INFO'!$A$2:$A$65,0))),"not found"),IF(F1578="not found","not found",IF(F1578="","","ditto"))))</f>
        <v/>
      </c>
      <c r="G1579" s="782" t="str">
        <f>IF($A1579="","",IF(NOT($A1579=$A1578),IFERROR(IF(INDEX('40-15 SCALE LABEL INFO'!J$2:J$65,MATCH($A1579,'40-15 SCALE LABEL INFO'!$A$2:$A$65,0))="","",INDEX('40-15 SCALE LABEL INFO'!J$2:J$65,MATCH($A1579,'40-15 SCALE LABEL INFO'!$A$2:$A$65,0))),"not found"),IF(G1578="not found","not found",IF(G1578="","","ditto"))))</f>
        <v/>
      </c>
      <c r="H1579" s="775" t="str">
        <f>IF($A1579="","",IF(NOT($A1579=$A1578),IFERROR(IF(INDEX('40-15 SCALE LABEL INFO'!K$2:K$65,MATCH($A1579,'40-15 SCALE LABEL INFO'!$A$2:$A$65,0))="","",INDEX('40-15 SCALE LABEL INFO'!K$2:K$65,MATCH($A1579,'40-15 SCALE LABEL INFO'!$A$2:$A$65,0))),"not found"),IF(H1578="not found","not found",IF(H1578="","","ditto"))))</f>
        <v/>
      </c>
    </row>
    <row r="1580" spans="1:8" x14ac:dyDescent="0.25">
      <c r="A1580" s="770"/>
      <c r="B1580" s="770"/>
      <c r="C1580" s="770"/>
      <c r="D1580" s="770"/>
      <c r="E1580" s="778"/>
      <c r="F1580" s="781" t="str">
        <f>IF($A1580="","",IF(NOT($A1580=$A1579),IFERROR(IF(INDEX('40-15 SCALE LABEL INFO'!I$2:I$65,MATCH($A1580,'40-15 SCALE LABEL INFO'!$A$2:$A$65,0))="","",INDEX('40-15 SCALE LABEL INFO'!I$2:I$65,MATCH($A1580,'40-15 SCALE LABEL INFO'!$A$2:$A$65,0))),"not found"),IF(F1579="not found","not found",IF(F1579="","","ditto"))))</f>
        <v/>
      </c>
      <c r="G1580" s="782" t="str">
        <f>IF($A1580="","",IF(NOT($A1580=$A1579),IFERROR(IF(INDEX('40-15 SCALE LABEL INFO'!J$2:J$65,MATCH($A1580,'40-15 SCALE LABEL INFO'!$A$2:$A$65,0))="","",INDEX('40-15 SCALE LABEL INFO'!J$2:J$65,MATCH($A1580,'40-15 SCALE LABEL INFO'!$A$2:$A$65,0))),"not found"),IF(G1579="not found","not found",IF(G1579="","","ditto"))))</f>
        <v/>
      </c>
      <c r="H1580" s="775" t="str">
        <f>IF($A1580="","",IF(NOT($A1580=$A1579),IFERROR(IF(INDEX('40-15 SCALE LABEL INFO'!K$2:K$65,MATCH($A1580,'40-15 SCALE LABEL INFO'!$A$2:$A$65,0))="","",INDEX('40-15 SCALE LABEL INFO'!K$2:K$65,MATCH($A1580,'40-15 SCALE LABEL INFO'!$A$2:$A$65,0))),"not found"),IF(H1579="not found","not found",IF(H1579="","","ditto"))))</f>
        <v/>
      </c>
    </row>
    <row r="1581" spans="1:8" x14ac:dyDescent="0.25">
      <c r="A1581" s="770"/>
      <c r="B1581" s="770"/>
      <c r="C1581" s="770"/>
      <c r="D1581" s="770"/>
      <c r="E1581" s="778"/>
      <c r="F1581" s="781" t="str">
        <f>IF($A1581="","",IF(NOT($A1581=$A1580),IFERROR(IF(INDEX('40-15 SCALE LABEL INFO'!I$2:I$65,MATCH($A1581,'40-15 SCALE LABEL INFO'!$A$2:$A$65,0))="","",INDEX('40-15 SCALE LABEL INFO'!I$2:I$65,MATCH($A1581,'40-15 SCALE LABEL INFO'!$A$2:$A$65,0))),"not found"),IF(F1580="not found","not found",IF(F1580="","","ditto"))))</f>
        <v/>
      </c>
      <c r="G1581" s="782" t="str">
        <f>IF($A1581="","",IF(NOT($A1581=$A1580),IFERROR(IF(INDEX('40-15 SCALE LABEL INFO'!J$2:J$65,MATCH($A1581,'40-15 SCALE LABEL INFO'!$A$2:$A$65,0))="","",INDEX('40-15 SCALE LABEL INFO'!J$2:J$65,MATCH($A1581,'40-15 SCALE LABEL INFO'!$A$2:$A$65,0))),"not found"),IF(G1580="not found","not found",IF(G1580="","","ditto"))))</f>
        <v/>
      </c>
      <c r="H1581" s="775" t="str">
        <f>IF($A1581="","",IF(NOT($A1581=$A1580),IFERROR(IF(INDEX('40-15 SCALE LABEL INFO'!K$2:K$65,MATCH($A1581,'40-15 SCALE LABEL INFO'!$A$2:$A$65,0))="","",INDEX('40-15 SCALE LABEL INFO'!K$2:K$65,MATCH($A1581,'40-15 SCALE LABEL INFO'!$A$2:$A$65,0))),"not found"),IF(H1580="not found","not found",IF(H1580="","","ditto"))))</f>
        <v/>
      </c>
    </row>
    <row r="1582" spans="1:8" x14ac:dyDescent="0.25">
      <c r="A1582" s="770"/>
      <c r="B1582" s="770"/>
      <c r="C1582" s="770"/>
      <c r="D1582" s="770"/>
      <c r="E1582" s="778"/>
      <c r="F1582" s="781" t="str">
        <f>IF($A1582="","",IF(NOT($A1582=$A1581),IFERROR(IF(INDEX('40-15 SCALE LABEL INFO'!I$2:I$65,MATCH($A1582,'40-15 SCALE LABEL INFO'!$A$2:$A$65,0))="","",INDEX('40-15 SCALE LABEL INFO'!I$2:I$65,MATCH($A1582,'40-15 SCALE LABEL INFO'!$A$2:$A$65,0))),"not found"),IF(F1581="not found","not found",IF(F1581="","","ditto"))))</f>
        <v/>
      </c>
      <c r="G1582" s="782" t="str">
        <f>IF($A1582="","",IF(NOT($A1582=$A1581),IFERROR(IF(INDEX('40-15 SCALE LABEL INFO'!J$2:J$65,MATCH($A1582,'40-15 SCALE LABEL INFO'!$A$2:$A$65,0))="","",INDEX('40-15 SCALE LABEL INFO'!J$2:J$65,MATCH($A1582,'40-15 SCALE LABEL INFO'!$A$2:$A$65,0))),"not found"),IF(G1581="not found","not found",IF(G1581="","","ditto"))))</f>
        <v/>
      </c>
      <c r="H1582" s="775" t="str">
        <f>IF($A1582="","",IF(NOT($A1582=$A1581),IFERROR(IF(INDEX('40-15 SCALE LABEL INFO'!K$2:K$65,MATCH($A1582,'40-15 SCALE LABEL INFO'!$A$2:$A$65,0))="","",INDEX('40-15 SCALE LABEL INFO'!K$2:K$65,MATCH($A1582,'40-15 SCALE LABEL INFO'!$A$2:$A$65,0))),"not found"),IF(H1581="not found","not found",IF(H1581="","","ditto"))))</f>
        <v/>
      </c>
    </row>
    <row r="1583" spans="1:8" x14ac:dyDescent="0.25">
      <c r="A1583" s="770"/>
      <c r="B1583" s="770"/>
      <c r="C1583" s="770"/>
      <c r="D1583" s="770"/>
      <c r="E1583" s="778"/>
      <c r="F1583" s="781" t="str">
        <f>IF($A1583="","",IF(NOT($A1583=$A1582),IFERROR(IF(INDEX('40-15 SCALE LABEL INFO'!I$2:I$65,MATCH($A1583,'40-15 SCALE LABEL INFO'!$A$2:$A$65,0))="","",INDEX('40-15 SCALE LABEL INFO'!I$2:I$65,MATCH($A1583,'40-15 SCALE LABEL INFO'!$A$2:$A$65,0))),"not found"),IF(F1582="not found","not found",IF(F1582="","","ditto"))))</f>
        <v/>
      </c>
      <c r="G1583" s="782" t="str">
        <f>IF($A1583="","",IF(NOT($A1583=$A1582),IFERROR(IF(INDEX('40-15 SCALE LABEL INFO'!J$2:J$65,MATCH($A1583,'40-15 SCALE LABEL INFO'!$A$2:$A$65,0))="","",INDEX('40-15 SCALE LABEL INFO'!J$2:J$65,MATCH($A1583,'40-15 SCALE LABEL INFO'!$A$2:$A$65,0))),"not found"),IF(G1582="not found","not found",IF(G1582="","","ditto"))))</f>
        <v/>
      </c>
      <c r="H1583" s="775" t="str">
        <f>IF($A1583="","",IF(NOT($A1583=$A1582),IFERROR(IF(INDEX('40-15 SCALE LABEL INFO'!K$2:K$65,MATCH($A1583,'40-15 SCALE LABEL INFO'!$A$2:$A$65,0))="","",INDEX('40-15 SCALE LABEL INFO'!K$2:K$65,MATCH($A1583,'40-15 SCALE LABEL INFO'!$A$2:$A$65,0))),"not found"),IF(H1582="not found","not found",IF(H1582="","","ditto"))))</f>
        <v/>
      </c>
    </row>
    <row r="1584" spans="1:8" x14ac:dyDescent="0.25">
      <c r="A1584" s="770"/>
      <c r="B1584" s="770"/>
      <c r="C1584" s="770"/>
      <c r="D1584" s="770"/>
      <c r="E1584" s="778"/>
      <c r="F1584" s="781" t="str">
        <f>IF($A1584="","",IF(NOT($A1584=$A1583),IFERROR(IF(INDEX('40-15 SCALE LABEL INFO'!I$2:I$65,MATCH($A1584,'40-15 SCALE LABEL INFO'!$A$2:$A$65,0))="","",INDEX('40-15 SCALE LABEL INFO'!I$2:I$65,MATCH($A1584,'40-15 SCALE LABEL INFO'!$A$2:$A$65,0))),"not found"),IF(F1583="not found","not found",IF(F1583="","","ditto"))))</f>
        <v/>
      </c>
      <c r="G1584" s="782" t="str">
        <f>IF($A1584="","",IF(NOT($A1584=$A1583),IFERROR(IF(INDEX('40-15 SCALE LABEL INFO'!J$2:J$65,MATCH($A1584,'40-15 SCALE LABEL INFO'!$A$2:$A$65,0))="","",INDEX('40-15 SCALE LABEL INFO'!J$2:J$65,MATCH($A1584,'40-15 SCALE LABEL INFO'!$A$2:$A$65,0))),"not found"),IF(G1583="not found","not found",IF(G1583="","","ditto"))))</f>
        <v/>
      </c>
      <c r="H1584" s="775" t="str">
        <f>IF($A1584="","",IF(NOT($A1584=$A1583),IFERROR(IF(INDEX('40-15 SCALE LABEL INFO'!K$2:K$65,MATCH($A1584,'40-15 SCALE LABEL INFO'!$A$2:$A$65,0))="","",INDEX('40-15 SCALE LABEL INFO'!K$2:K$65,MATCH($A1584,'40-15 SCALE LABEL INFO'!$A$2:$A$65,0))),"not found"),IF(H1583="not found","not found",IF(H1583="","","ditto"))))</f>
        <v/>
      </c>
    </row>
    <row r="1585" spans="1:8" x14ac:dyDescent="0.25">
      <c r="A1585" s="770"/>
      <c r="B1585" s="770"/>
      <c r="C1585" s="770"/>
      <c r="D1585" s="770"/>
      <c r="E1585" s="778"/>
      <c r="F1585" s="781" t="str">
        <f>IF($A1585="","",IF(NOT($A1585=$A1584),IFERROR(IF(INDEX('40-15 SCALE LABEL INFO'!I$2:I$65,MATCH($A1585,'40-15 SCALE LABEL INFO'!$A$2:$A$65,0))="","",INDEX('40-15 SCALE LABEL INFO'!I$2:I$65,MATCH($A1585,'40-15 SCALE LABEL INFO'!$A$2:$A$65,0))),"not found"),IF(F1584="not found","not found",IF(F1584="","","ditto"))))</f>
        <v/>
      </c>
      <c r="G1585" s="782" t="str">
        <f>IF($A1585="","",IF(NOT($A1585=$A1584),IFERROR(IF(INDEX('40-15 SCALE LABEL INFO'!J$2:J$65,MATCH($A1585,'40-15 SCALE LABEL INFO'!$A$2:$A$65,0))="","",INDEX('40-15 SCALE LABEL INFO'!J$2:J$65,MATCH($A1585,'40-15 SCALE LABEL INFO'!$A$2:$A$65,0))),"not found"),IF(G1584="not found","not found",IF(G1584="","","ditto"))))</f>
        <v/>
      </c>
      <c r="H1585" s="775" t="str">
        <f>IF($A1585="","",IF(NOT($A1585=$A1584),IFERROR(IF(INDEX('40-15 SCALE LABEL INFO'!K$2:K$65,MATCH($A1585,'40-15 SCALE LABEL INFO'!$A$2:$A$65,0))="","",INDEX('40-15 SCALE LABEL INFO'!K$2:K$65,MATCH($A1585,'40-15 SCALE LABEL INFO'!$A$2:$A$65,0))),"not found"),IF(H1584="not found","not found",IF(H1584="","","ditto"))))</f>
        <v/>
      </c>
    </row>
    <row r="1586" spans="1:8" x14ac:dyDescent="0.25">
      <c r="A1586" s="770"/>
      <c r="B1586" s="770"/>
      <c r="C1586" s="770"/>
      <c r="D1586" s="770"/>
      <c r="E1586" s="778"/>
      <c r="F1586" s="781" t="str">
        <f>IF($A1586="","",IF(NOT($A1586=$A1585),IFERROR(IF(INDEX('40-15 SCALE LABEL INFO'!I$2:I$65,MATCH($A1586,'40-15 SCALE LABEL INFO'!$A$2:$A$65,0))="","",INDEX('40-15 SCALE LABEL INFO'!I$2:I$65,MATCH($A1586,'40-15 SCALE LABEL INFO'!$A$2:$A$65,0))),"not found"),IF(F1585="not found","not found",IF(F1585="","","ditto"))))</f>
        <v/>
      </c>
      <c r="G1586" s="782" t="str">
        <f>IF($A1586="","",IF(NOT($A1586=$A1585),IFERROR(IF(INDEX('40-15 SCALE LABEL INFO'!J$2:J$65,MATCH($A1586,'40-15 SCALE LABEL INFO'!$A$2:$A$65,0))="","",INDEX('40-15 SCALE LABEL INFO'!J$2:J$65,MATCH($A1586,'40-15 SCALE LABEL INFO'!$A$2:$A$65,0))),"not found"),IF(G1585="not found","not found",IF(G1585="","","ditto"))))</f>
        <v/>
      </c>
      <c r="H1586" s="775" t="str">
        <f>IF($A1586="","",IF(NOT($A1586=$A1585),IFERROR(IF(INDEX('40-15 SCALE LABEL INFO'!K$2:K$65,MATCH($A1586,'40-15 SCALE LABEL INFO'!$A$2:$A$65,0))="","",INDEX('40-15 SCALE LABEL INFO'!K$2:K$65,MATCH($A1586,'40-15 SCALE LABEL INFO'!$A$2:$A$65,0))),"not found"),IF(H1585="not found","not found",IF(H1585="","","ditto"))))</f>
        <v/>
      </c>
    </row>
    <row r="1587" spans="1:8" x14ac:dyDescent="0.25">
      <c r="A1587" s="770"/>
      <c r="B1587" s="770"/>
      <c r="C1587" s="770"/>
      <c r="D1587" s="770"/>
      <c r="E1587" s="778"/>
      <c r="F1587" s="781" t="str">
        <f>IF($A1587="","",IF(NOT($A1587=$A1586),IFERROR(IF(INDEX('40-15 SCALE LABEL INFO'!I$2:I$65,MATCH($A1587,'40-15 SCALE LABEL INFO'!$A$2:$A$65,0))="","",INDEX('40-15 SCALE LABEL INFO'!I$2:I$65,MATCH($A1587,'40-15 SCALE LABEL INFO'!$A$2:$A$65,0))),"not found"),IF(F1586="not found","not found",IF(F1586="","","ditto"))))</f>
        <v/>
      </c>
      <c r="G1587" s="782" t="str">
        <f>IF($A1587="","",IF(NOT($A1587=$A1586),IFERROR(IF(INDEX('40-15 SCALE LABEL INFO'!J$2:J$65,MATCH($A1587,'40-15 SCALE LABEL INFO'!$A$2:$A$65,0))="","",INDEX('40-15 SCALE LABEL INFO'!J$2:J$65,MATCH($A1587,'40-15 SCALE LABEL INFO'!$A$2:$A$65,0))),"not found"),IF(G1586="not found","not found",IF(G1586="","","ditto"))))</f>
        <v/>
      </c>
      <c r="H1587" s="775" t="str">
        <f>IF($A1587="","",IF(NOT($A1587=$A1586),IFERROR(IF(INDEX('40-15 SCALE LABEL INFO'!K$2:K$65,MATCH($A1587,'40-15 SCALE LABEL INFO'!$A$2:$A$65,0))="","",INDEX('40-15 SCALE LABEL INFO'!K$2:K$65,MATCH($A1587,'40-15 SCALE LABEL INFO'!$A$2:$A$65,0))),"not found"),IF(H1586="not found","not found",IF(H1586="","","ditto"))))</f>
        <v/>
      </c>
    </row>
    <row r="1588" spans="1:8" x14ac:dyDescent="0.25">
      <c r="A1588" s="770"/>
      <c r="B1588" s="770"/>
      <c r="C1588" s="770"/>
      <c r="D1588" s="770"/>
      <c r="E1588" s="778"/>
      <c r="F1588" s="781" t="str">
        <f>IF($A1588="","",IF(NOT($A1588=$A1587),IFERROR(IF(INDEX('40-15 SCALE LABEL INFO'!I$2:I$65,MATCH($A1588,'40-15 SCALE LABEL INFO'!$A$2:$A$65,0))="","",INDEX('40-15 SCALE LABEL INFO'!I$2:I$65,MATCH($A1588,'40-15 SCALE LABEL INFO'!$A$2:$A$65,0))),"not found"),IF(F1587="not found","not found",IF(F1587="","","ditto"))))</f>
        <v/>
      </c>
      <c r="G1588" s="782" t="str">
        <f>IF($A1588="","",IF(NOT($A1588=$A1587),IFERROR(IF(INDEX('40-15 SCALE LABEL INFO'!J$2:J$65,MATCH($A1588,'40-15 SCALE LABEL INFO'!$A$2:$A$65,0))="","",INDEX('40-15 SCALE LABEL INFO'!J$2:J$65,MATCH($A1588,'40-15 SCALE LABEL INFO'!$A$2:$A$65,0))),"not found"),IF(G1587="not found","not found",IF(G1587="","","ditto"))))</f>
        <v/>
      </c>
      <c r="H1588" s="775" t="str">
        <f>IF($A1588="","",IF(NOT($A1588=$A1587),IFERROR(IF(INDEX('40-15 SCALE LABEL INFO'!K$2:K$65,MATCH($A1588,'40-15 SCALE LABEL INFO'!$A$2:$A$65,0))="","",INDEX('40-15 SCALE LABEL INFO'!K$2:K$65,MATCH($A1588,'40-15 SCALE LABEL INFO'!$A$2:$A$65,0))),"not found"),IF(H1587="not found","not found",IF(H1587="","","ditto"))))</f>
        <v/>
      </c>
    </row>
    <row r="1589" spans="1:8" x14ac:dyDescent="0.25">
      <c r="A1589" s="770"/>
      <c r="B1589" s="770"/>
      <c r="C1589" s="770"/>
      <c r="D1589" s="770"/>
      <c r="E1589" s="778"/>
      <c r="F1589" s="781" t="str">
        <f>IF($A1589="","",IF(NOT($A1589=$A1588),IFERROR(IF(INDEX('40-15 SCALE LABEL INFO'!I$2:I$65,MATCH($A1589,'40-15 SCALE LABEL INFO'!$A$2:$A$65,0))="","",INDEX('40-15 SCALE LABEL INFO'!I$2:I$65,MATCH($A1589,'40-15 SCALE LABEL INFO'!$A$2:$A$65,0))),"not found"),IF(F1588="not found","not found",IF(F1588="","","ditto"))))</f>
        <v/>
      </c>
      <c r="G1589" s="782" t="str">
        <f>IF($A1589="","",IF(NOT($A1589=$A1588),IFERROR(IF(INDEX('40-15 SCALE LABEL INFO'!J$2:J$65,MATCH($A1589,'40-15 SCALE LABEL INFO'!$A$2:$A$65,0))="","",INDEX('40-15 SCALE LABEL INFO'!J$2:J$65,MATCH($A1589,'40-15 SCALE LABEL INFO'!$A$2:$A$65,0))),"not found"),IF(G1588="not found","not found",IF(G1588="","","ditto"))))</f>
        <v/>
      </c>
      <c r="H1589" s="775" t="str">
        <f>IF($A1589="","",IF(NOT($A1589=$A1588),IFERROR(IF(INDEX('40-15 SCALE LABEL INFO'!K$2:K$65,MATCH($A1589,'40-15 SCALE LABEL INFO'!$A$2:$A$65,0))="","",INDEX('40-15 SCALE LABEL INFO'!K$2:K$65,MATCH($A1589,'40-15 SCALE LABEL INFO'!$A$2:$A$65,0))),"not found"),IF(H1588="not found","not found",IF(H1588="","","ditto"))))</f>
        <v/>
      </c>
    </row>
    <row r="1590" spans="1:8" x14ac:dyDescent="0.25">
      <c r="A1590" s="770"/>
      <c r="B1590" s="770"/>
      <c r="C1590" s="770"/>
      <c r="D1590" s="770"/>
      <c r="E1590" s="778"/>
      <c r="F1590" s="781" t="str">
        <f>IF($A1590="","",IF(NOT($A1590=$A1589),IFERROR(IF(INDEX('40-15 SCALE LABEL INFO'!I$2:I$65,MATCH($A1590,'40-15 SCALE LABEL INFO'!$A$2:$A$65,0))="","",INDEX('40-15 SCALE LABEL INFO'!I$2:I$65,MATCH($A1590,'40-15 SCALE LABEL INFO'!$A$2:$A$65,0))),"not found"),IF(F1589="not found","not found",IF(F1589="","","ditto"))))</f>
        <v/>
      </c>
      <c r="G1590" s="782" t="str">
        <f>IF($A1590="","",IF(NOT($A1590=$A1589),IFERROR(IF(INDEX('40-15 SCALE LABEL INFO'!J$2:J$65,MATCH($A1590,'40-15 SCALE LABEL INFO'!$A$2:$A$65,0))="","",INDEX('40-15 SCALE LABEL INFO'!J$2:J$65,MATCH($A1590,'40-15 SCALE LABEL INFO'!$A$2:$A$65,0))),"not found"),IF(G1589="not found","not found",IF(G1589="","","ditto"))))</f>
        <v/>
      </c>
      <c r="H1590" s="775" t="str">
        <f>IF($A1590="","",IF(NOT($A1590=$A1589),IFERROR(IF(INDEX('40-15 SCALE LABEL INFO'!K$2:K$65,MATCH($A1590,'40-15 SCALE LABEL INFO'!$A$2:$A$65,0))="","",INDEX('40-15 SCALE LABEL INFO'!K$2:K$65,MATCH($A1590,'40-15 SCALE LABEL INFO'!$A$2:$A$65,0))),"not found"),IF(H1589="not found","not found",IF(H1589="","","ditto"))))</f>
        <v/>
      </c>
    </row>
    <row r="1591" spans="1:8" x14ac:dyDescent="0.25">
      <c r="A1591" s="770"/>
      <c r="B1591" s="770"/>
      <c r="C1591" s="770"/>
      <c r="D1591" s="770"/>
      <c r="E1591" s="778"/>
      <c r="F1591" s="781" t="str">
        <f>IF($A1591="","",IF(NOT($A1591=$A1590),IFERROR(IF(INDEX('40-15 SCALE LABEL INFO'!I$2:I$65,MATCH($A1591,'40-15 SCALE LABEL INFO'!$A$2:$A$65,0))="","",INDEX('40-15 SCALE LABEL INFO'!I$2:I$65,MATCH($A1591,'40-15 SCALE LABEL INFO'!$A$2:$A$65,0))),"not found"),IF(F1590="not found","not found",IF(F1590="","","ditto"))))</f>
        <v/>
      </c>
      <c r="G1591" s="782" t="str">
        <f>IF($A1591="","",IF(NOT($A1591=$A1590),IFERROR(IF(INDEX('40-15 SCALE LABEL INFO'!J$2:J$65,MATCH($A1591,'40-15 SCALE LABEL INFO'!$A$2:$A$65,0))="","",INDEX('40-15 SCALE LABEL INFO'!J$2:J$65,MATCH($A1591,'40-15 SCALE LABEL INFO'!$A$2:$A$65,0))),"not found"),IF(G1590="not found","not found",IF(G1590="","","ditto"))))</f>
        <v/>
      </c>
      <c r="H1591" s="775" t="str">
        <f>IF($A1591="","",IF(NOT($A1591=$A1590),IFERROR(IF(INDEX('40-15 SCALE LABEL INFO'!K$2:K$65,MATCH($A1591,'40-15 SCALE LABEL INFO'!$A$2:$A$65,0))="","",INDEX('40-15 SCALE LABEL INFO'!K$2:K$65,MATCH($A1591,'40-15 SCALE LABEL INFO'!$A$2:$A$65,0))),"not found"),IF(H1590="not found","not found",IF(H1590="","","ditto"))))</f>
        <v/>
      </c>
    </row>
    <row r="1592" spans="1:8" x14ac:dyDescent="0.25">
      <c r="A1592" s="770"/>
      <c r="B1592" s="770"/>
      <c r="C1592" s="770"/>
      <c r="D1592" s="770"/>
      <c r="E1592" s="778"/>
      <c r="F1592" s="781" t="str">
        <f>IF($A1592="","",IF(NOT($A1592=$A1591),IFERROR(IF(INDEX('40-15 SCALE LABEL INFO'!I$2:I$65,MATCH($A1592,'40-15 SCALE LABEL INFO'!$A$2:$A$65,0))="","",INDEX('40-15 SCALE LABEL INFO'!I$2:I$65,MATCH($A1592,'40-15 SCALE LABEL INFO'!$A$2:$A$65,0))),"not found"),IF(F1591="not found","not found",IF(F1591="","","ditto"))))</f>
        <v/>
      </c>
      <c r="G1592" s="782" t="str">
        <f>IF($A1592="","",IF(NOT($A1592=$A1591),IFERROR(IF(INDEX('40-15 SCALE LABEL INFO'!J$2:J$65,MATCH($A1592,'40-15 SCALE LABEL INFO'!$A$2:$A$65,0))="","",INDEX('40-15 SCALE LABEL INFO'!J$2:J$65,MATCH($A1592,'40-15 SCALE LABEL INFO'!$A$2:$A$65,0))),"not found"),IF(G1591="not found","not found",IF(G1591="","","ditto"))))</f>
        <v/>
      </c>
      <c r="H1592" s="775" t="str">
        <f>IF($A1592="","",IF(NOT($A1592=$A1591),IFERROR(IF(INDEX('40-15 SCALE LABEL INFO'!K$2:K$65,MATCH($A1592,'40-15 SCALE LABEL INFO'!$A$2:$A$65,0))="","",INDEX('40-15 SCALE LABEL INFO'!K$2:K$65,MATCH($A1592,'40-15 SCALE LABEL INFO'!$A$2:$A$65,0))),"not found"),IF(H1591="not found","not found",IF(H1591="","","ditto"))))</f>
        <v/>
      </c>
    </row>
    <row r="1593" spans="1:8" x14ac:dyDescent="0.25">
      <c r="A1593" s="770"/>
      <c r="B1593" s="770"/>
      <c r="C1593" s="770"/>
      <c r="D1593" s="770"/>
      <c r="E1593" s="778"/>
      <c r="F1593" s="781" t="str">
        <f>IF($A1593="","",IF(NOT($A1593=$A1592),IFERROR(IF(INDEX('40-15 SCALE LABEL INFO'!I$2:I$65,MATCH($A1593,'40-15 SCALE LABEL INFO'!$A$2:$A$65,0))="","",INDEX('40-15 SCALE LABEL INFO'!I$2:I$65,MATCH($A1593,'40-15 SCALE LABEL INFO'!$A$2:$A$65,0))),"not found"),IF(F1592="not found","not found",IF(F1592="","","ditto"))))</f>
        <v/>
      </c>
      <c r="G1593" s="782" t="str">
        <f>IF($A1593="","",IF(NOT($A1593=$A1592),IFERROR(IF(INDEX('40-15 SCALE LABEL INFO'!J$2:J$65,MATCH($A1593,'40-15 SCALE LABEL INFO'!$A$2:$A$65,0))="","",INDEX('40-15 SCALE LABEL INFO'!J$2:J$65,MATCH($A1593,'40-15 SCALE LABEL INFO'!$A$2:$A$65,0))),"not found"),IF(G1592="not found","not found",IF(G1592="","","ditto"))))</f>
        <v/>
      </c>
      <c r="H1593" s="775" t="str">
        <f>IF($A1593="","",IF(NOT($A1593=$A1592),IFERROR(IF(INDEX('40-15 SCALE LABEL INFO'!K$2:K$65,MATCH($A1593,'40-15 SCALE LABEL INFO'!$A$2:$A$65,0))="","",INDEX('40-15 SCALE LABEL INFO'!K$2:K$65,MATCH($A1593,'40-15 SCALE LABEL INFO'!$A$2:$A$65,0))),"not found"),IF(H1592="not found","not found",IF(H1592="","","ditto"))))</f>
        <v/>
      </c>
    </row>
    <row r="1594" spans="1:8" x14ac:dyDescent="0.25">
      <c r="A1594" s="770"/>
      <c r="B1594" s="770"/>
      <c r="C1594" s="770"/>
      <c r="D1594" s="770"/>
      <c r="E1594" s="778"/>
      <c r="F1594" s="781" t="str">
        <f>IF($A1594="","",IF(NOT($A1594=$A1593),IFERROR(IF(INDEX('40-15 SCALE LABEL INFO'!I$2:I$65,MATCH($A1594,'40-15 SCALE LABEL INFO'!$A$2:$A$65,0))="","",INDEX('40-15 SCALE LABEL INFO'!I$2:I$65,MATCH($A1594,'40-15 SCALE LABEL INFO'!$A$2:$A$65,0))),"not found"),IF(F1593="not found","not found",IF(F1593="","","ditto"))))</f>
        <v/>
      </c>
      <c r="G1594" s="782" t="str">
        <f>IF($A1594="","",IF(NOT($A1594=$A1593),IFERROR(IF(INDEX('40-15 SCALE LABEL INFO'!J$2:J$65,MATCH($A1594,'40-15 SCALE LABEL INFO'!$A$2:$A$65,0))="","",INDEX('40-15 SCALE LABEL INFO'!J$2:J$65,MATCH($A1594,'40-15 SCALE LABEL INFO'!$A$2:$A$65,0))),"not found"),IF(G1593="not found","not found",IF(G1593="","","ditto"))))</f>
        <v/>
      </c>
      <c r="H1594" s="775" t="str">
        <f>IF($A1594="","",IF(NOT($A1594=$A1593),IFERROR(IF(INDEX('40-15 SCALE LABEL INFO'!K$2:K$65,MATCH($A1594,'40-15 SCALE LABEL INFO'!$A$2:$A$65,0))="","",INDEX('40-15 SCALE LABEL INFO'!K$2:K$65,MATCH($A1594,'40-15 SCALE LABEL INFO'!$A$2:$A$65,0))),"not found"),IF(H1593="not found","not found",IF(H1593="","","ditto"))))</f>
        <v/>
      </c>
    </row>
    <row r="1595" spans="1:8" x14ac:dyDescent="0.25">
      <c r="A1595" s="770"/>
      <c r="B1595" s="770"/>
      <c r="C1595" s="770"/>
      <c r="D1595" s="770"/>
      <c r="E1595" s="778"/>
      <c r="F1595" s="781" t="str">
        <f>IF($A1595="","",IF(NOT($A1595=$A1594),IFERROR(IF(INDEX('40-15 SCALE LABEL INFO'!I$2:I$65,MATCH($A1595,'40-15 SCALE LABEL INFO'!$A$2:$A$65,0))="","",INDEX('40-15 SCALE LABEL INFO'!I$2:I$65,MATCH($A1595,'40-15 SCALE LABEL INFO'!$A$2:$A$65,0))),"not found"),IF(F1594="not found","not found",IF(F1594="","","ditto"))))</f>
        <v/>
      </c>
      <c r="G1595" s="782" t="str">
        <f>IF($A1595="","",IF(NOT($A1595=$A1594),IFERROR(IF(INDEX('40-15 SCALE LABEL INFO'!J$2:J$65,MATCH($A1595,'40-15 SCALE LABEL INFO'!$A$2:$A$65,0))="","",INDEX('40-15 SCALE LABEL INFO'!J$2:J$65,MATCH($A1595,'40-15 SCALE LABEL INFO'!$A$2:$A$65,0))),"not found"),IF(G1594="not found","not found",IF(G1594="","","ditto"))))</f>
        <v/>
      </c>
      <c r="H1595" s="775" t="str">
        <f>IF($A1595="","",IF(NOT($A1595=$A1594),IFERROR(IF(INDEX('40-15 SCALE LABEL INFO'!K$2:K$65,MATCH($A1595,'40-15 SCALE LABEL INFO'!$A$2:$A$65,0))="","",INDEX('40-15 SCALE LABEL INFO'!K$2:K$65,MATCH($A1595,'40-15 SCALE LABEL INFO'!$A$2:$A$65,0))),"not found"),IF(H1594="not found","not found",IF(H1594="","","ditto"))))</f>
        <v/>
      </c>
    </row>
    <row r="1596" spans="1:8" x14ac:dyDescent="0.25">
      <c r="A1596" s="770"/>
      <c r="B1596" s="770"/>
      <c r="C1596" s="770"/>
      <c r="D1596" s="770"/>
      <c r="E1596" s="778"/>
      <c r="F1596" s="781" t="str">
        <f>IF($A1596="","",IF(NOT($A1596=$A1595),IFERROR(IF(INDEX('40-15 SCALE LABEL INFO'!I$2:I$65,MATCH($A1596,'40-15 SCALE LABEL INFO'!$A$2:$A$65,0))="","",INDEX('40-15 SCALE LABEL INFO'!I$2:I$65,MATCH($A1596,'40-15 SCALE LABEL INFO'!$A$2:$A$65,0))),"not found"),IF(F1595="not found","not found",IF(F1595="","","ditto"))))</f>
        <v/>
      </c>
      <c r="G1596" s="782" t="str">
        <f>IF($A1596="","",IF(NOT($A1596=$A1595),IFERROR(IF(INDEX('40-15 SCALE LABEL INFO'!J$2:J$65,MATCH($A1596,'40-15 SCALE LABEL INFO'!$A$2:$A$65,0))="","",INDEX('40-15 SCALE LABEL INFO'!J$2:J$65,MATCH($A1596,'40-15 SCALE LABEL INFO'!$A$2:$A$65,0))),"not found"),IF(G1595="not found","not found",IF(G1595="","","ditto"))))</f>
        <v/>
      </c>
      <c r="H1596" s="775" t="str">
        <f>IF($A1596="","",IF(NOT($A1596=$A1595),IFERROR(IF(INDEX('40-15 SCALE LABEL INFO'!K$2:K$65,MATCH($A1596,'40-15 SCALE LABEL INFO'!$A$2:$A$65,0))="","",INDEX('40-15 SCALE LABEL INFO'!K$2:K$65,MATCH($A1596,'40-15 SCALE LABEL INFO'!$A$2:$A$65,0))),"not found"),IF(H1595="not found","not found",IF(H1595="","","ditto"))))</f>
        <v/>
      </c>
    </row>
    <row r="1597" spans="1:8" x14ac:dyDescent="0.25">
      <c r="A1597" s="770"/>
      <c r="B1597" s="770"/>
      <c r="C1597" s="770"/>
      <c r="D1597" s="770"/>
      <c r="E1597" s="778"/>
      <c r="F1597" s="781" t="str">
        <f>IF($A1597="","",IF(NOT($A1597=$A1596),IFERROR(IF(INDEX('40-15 SCALE LABEL INFO'!I$2:I$65,MATCH($A1597,'40-15 SCALE LABEL INFO'!$A$2:$A$65,0))="","",INDEX('40-15 SCALE LABEL INFO'!I$2:I$65,MATCH($A1597,'40-15 SCALE LABEL INFO'!$A$2:$A$65,0))),"not found"),IF(F1596="not found","not found",IF(F1596="","","ditto"))))</f>
        <v/>
      </c>
      <c r="G1597" s="782" t="str">
        <f>IF($A1597="","",IF(NOT($A1597=$A1596),IFERROR(IF(INDEX('40-15 SCALE LABEL INFO'!J$2:J$65,MATCH($A1597,'40-15 SCALE LABEL INFO'!$A$2:$A$65,0))="","",INDEX('40-15 SCALE LABEL INFO'!J$2:J$65,MATCH($A1597,'40-15 SCALE LABEL INFO'!$A$2:$A$65,0))),"not found"),IF(G1596="not found","not found",IF(G1596="","","ditto"))))</f>
        <v/>
      </c>
      <c r="H1597" s="775" t="str">
        <f>IF($A1597="","",IF(NOT($A1597=$A1596),IFERROR(IF(INDEX('40-15 SCALE LABEL INFO'!K$2:K$65,MATCH($A1597,'40-15 SCALE LABEL INFO'!$A$2:$A$65,0))="","",INDEX('40-15 SCALE LABEL INFO'!K$2:K$65,MATCH($A1597,'40-15 SCALE LABEL INFO'!$A$2:$A$65,0))),"not found"),IF(H1596="not found","not found",IF(H1596="","","ditto"))))</f>
        <v/>
      </c>
    </row>
    <row r="1598" spans="1:8" x14ac:dyDescent="0.25">
      <c r="A1598" s="770"/>
      <c r="B1598" s="770"/>
      <c r="C1598" s="770"/>
      <c r="D1598" s="770"/>
      <c r="E1598" s="778"/>
      <c r="F1598" s="781" t="str">
        <f>IF($A1598="","",IF(NOT($A1598=$A1597),IFERROR(IF(INDEX('40-15 SCALE LABEL INFO'!I$2:I$65,MATCH($A1598,'40-15 SCALE LABEL INFO'!$A$2:$A$65,0))="","",INDEX('40-15 SCALE LABEL INFO'!I$2:I$65,MATCH($A1598,'40-15 SCALE LABEL INFO'!$A$2:$A$65,0))),"not found"),IF(F1597="not found","not found",IF(F1597="","","ditto"))))</f>
        <v/>
      </c>
      <c r="G1598" s="782" t="str">
        <f>IF($A1598="","",IF(NOT($A1598=$A1597),IFERROR(IF(INDEX('40-15 SCALE LABEL INFO'!J$2:J$65,MATCH($A1598,'40-15 SCALE LABEL INFO'!$A$2:$A$65,0))="","",INDEX('40-15 SCALE LABEL INFO'!J$2:J$65,MATCH($A1598,'40-15 SCALE LABEL INFO'!$A$2:$A$65,0))),"not found"),IF(G1597="not found","not found",IF(G1597="","","ditto"))))</f>
        <v/>
      </c>
      <c r="H1598" s="775" t="str">
        <f>IF($A1598="","",IF(NOT($A1598=$A1597),IFERROR(IF(INDEX('40-15 SCALE LABEL INFO'!K$2:K$65,MATCH($A1598,'40-15 SCALE LABEL INFO'!$A$2:$A$65,0))="","",INDEX('40-15 SCALE LABEL INFO'!K$2:K$65,MATCH($A1598,'40-15 SCALE LABEL INFO'!$A$2:$A$65,0))),"not found"),IF(H1597="not found","not found",IF(H1597="","","ditto"))))</f>
        <v/>
      </c>
    </row>
    <row r="1599" spans="1:8" x14ac:dyDescent="0.25">
      <c r="A1599" s="770"/>
      <c r="B1599" s="770"/>
      <c r="C1599" s="770"/>
      <c r="D1599" s="770"/>
      <c r="E1599" s="778"/>
      <c r="F1599" s="781" t="str">
        <f>IF($A1599="","",IF(NOT($A1599=$A1598),IFERROR(IF(INDEX('40-15 SCALE LABEL INFO'!I$2:I$65,MATCH($A1599,'40-15 SCALE LABEL INFO'!$A$2:$A$65,0))="","",INDEX('40-15 SCALE LABEL INFO'!I$2:I$65,MATCH($A1599,'40-15 SCALE LABEL INFO'!$A$2:$A$65,0))),"not found"),IF(F1598="not found","not found",IF(F1598="","","ditto"))))</f>
        <v/>
      </c>
      <c r="G1599" s="782" t="str">
        <f>IF($A1599="","",IF(NOT($A1599=$A1598),IFERROR(IF(INDEX('40-15 SCALE LABEL INFO'!J$2:J$65,MATCH($A1599,'40-15 SCALE LABEL INFO'!$A$2:$A$65,0))="","",INDEX('40-15 SCALE LABEL INFO'!J$2:J$65,MATCH($A1599,'40-15 SCALE LABEL INFO'!$A$2:$A$65,0))),"not found"),IF(G1598="not found","not found",IF(G1598="","","ditto"))))</f>
        <v/>
      </c>
      <c r="H1599" s="775" t="str">
        <f>IF($A1599="","",IF(NOT($A1599=$A1598),IFERROR(IF(INDEX('40-15 SCALE LABEL INFO'!K$2:K$65,MATCH($A1599,'40-15 SCALE LABEL INFO'!$A$2:$A$65,0))="","",INDEX('40-15 SCALE LABEL INFO'!K$2:K$65,MATCH($A1599,'40-15 SCALE LABEL INFO'!$A$2:$A$65,0))),"not found"),IF(H1598="not found","not found",IF(H1598="","","ditto"))))</f>
        <v/>
      </c>
    </row>
    <row r="1600" spans="1:8" x14ac:dyDescent="0.25">
      <c r="A1600" s="770"/>
      <c r="B1600" s="770"/>
      <c r="C1600" s="770"/>
      <c r="D1600" s="770"/>
      <c r="E1600" s="778"/>
      <c r="F1600" s="781" t="str">
        <f>IF($A1600="","",IF(NOT($A1600=$A1599),IFERROR(IF(INDEX('40-15 SCALE LABEL INFO'!I$2:I$65,MATCH($A1600,'40-15 SCALE LABEL INFO'!$A$2:$A$65,0))="","",INDEX('40-15 SCALE LABEL INFO'!I$2:I$65,MATCH($A1600,'40-15 SCALE LABEL INFO'!$A$2:$A$65,0))),"not found"),IF(F1599="not found","not found",IF(F1599="","","ditto"))))</f>
        <v/>
      </c>
      <c r="G1600" s="782" t="str">
        <f>IF($A1600="","",IF(NOT($A1600=$A1599),IFERROR(IF(INDEX('40-15 SCALE LABEL INFO'!J$2:J$65,MATCH($A1600,'40-15 SCALE LABEL INFO'!$A$2:$A$65,0))="","",INDEX('40-15 SCALE LABEL INFO'!J$2:J$65,MATCH($A1600,'40-15 SCALE LABEL INFO'!$A$2:$A$65,0))),"not found"),IF(G1599="not found","not found",IF(G1599="","","ditto"))))</f>
        <v/>
      </c>
      <c r="H1600" s="775" t="str">
        <f>IF($A1600="","",IF(NOT($A1600=$A1599),IFERROR(IF(INDEX('40-15 SCALE LABEL INFO'!K$2:K$65,MATCH($A1600,'40-15 SCALE LABEL INFO'!$A$2:$A$65,0))="","",INDEX('40-15 SCALE LABEL INFO'!K$2:K$65,MATCH($A1600,'40-15 SCALE LABEL INFO'!$A$2:$A$65,0))),"not found"),IF(H1599="not found","not found",IF(H1599="","","ditto"))))</f>
        <v/>
      </c>
    </row>
    <row r="1601" spans="1:8" x14ac:dyDescent="0.25">
      <c r="A1601" s="770"/>
      <c r="B1601" s="770"/>
      <c r="C1601" s="770"/>
      <c r="D1601" s="770"/>
      <c r="E1601" s="778"/>
      <c r="F1601" s="781" t="str">
        <f>IF($A1601="","",IF(NOT($A1601=$A1600),IFERROR(IF(INDEX('40-15 SCALE LABEL INFO'!I$2:I$65,MATCH($A1601,'40-15 SCALE LABEL INFO'!$A$2:$A$65,0))="","",INDEX('40-15 SCALE LABEL INFO'!I$2:I$65,MATCH($A1601,'40-15 SCALE LABEL INFO'!$A$2:$A$65,0))),"not found"),IF(F1600="not found","not found",IF(F1600="","","ditto"))))</f>
        <v/>
      </c>
      <c r="G1601" s="782" t="str">
        <f>IF($A1601="","",IF(NOT($A1601=$A1600),IFERROR(IF(INDEX('40-15 SCALE LABEL INFO'!J$2:J$65,MATCH($A1601,'40-15 SCALE LABEL INFO'!$A$2:$A$65,0))="","",INDEX('40-15 SCALE LABEL INFO'!J$2:J$65,MATCH($A1601,'40-15 SCALE LABEL INFO'!$A$2:$A$65,0))),"not found"),IF(G1600="not found","not found",IF(G1600="","","ditto"))))</f>
        <v/>
      </c>
      <c r="H1601" s="775" t="str">
        <f>IF($A1601="","",IF(NOT($A1601=$A1600),IFERROR(IF(INDEX('40-15 SCALE LABEL INFO'!K$2:K$65,MATCH($A1601,'40-15 SCALE LABEL INFO'!$A$2:$A$65,0))="","",INDEX('40-15 SCALE LABEL INFO'!K$2:K$65,MATCH($A1601,'40-15 SCALE LABEL INFO'!$A$2:$A$65,0))),"not found"),IF(H1600="not found","not found",IF(H1600="","","ditto"))))</f>
        <v/>
      </c>
    </row>
    <row r="1602" spans="1:8" x14ac:dyDescent="0.25">
      <c r="A1602" s="770"/>
      <c r="B1602" s="770"/>
      <c r="C1602" s="770"/>
      <c r="D1602" s="770"/>
      <c r="E1602" s="778"/>
      <c r="F1602" s="781" t="str">
        <f>IF($A1602="","",IF(NOT($A1602=$A1601),IFERROR(IF(INDEX('40-15 SCALE LABEL INFO'!I$2:I$65,MATCH($A1602,'40-15 SCALE LABEL INFO'!$A$2:$A$65,0))="","",INDEX('40-15 SCALE LABEL INFO'!I$2:I$65,MATCH($A1602,'40-15 SCALE LABEL INFO'!$A$2:$A$65,0))),"not found"),IF(F1601="not found","not found",IF(F1601="","","ditto"))))</f>
        <v/>
      </c>
      <c r="G1602" s="782" t="str">
        <f>IF($A1602="","",IF(NOT($A1602=$A1601),IFERROR(IF(INDEX('40-15 SCALE LABEL INFO'!J$2:J$65,MATCH($A1602,'40-15 SCALE LABEL INFO'!$A$2:$A$65,0))="","",INDEX('40-15 SCALE LABEL INFO'!J$2:J$65,MATCH($A1602,'40-15 SCALE LABEL INFO'!$A$2:$A$65,0))),"not found"),IF(G1601="not found","not found",IF(G1601="","","ditto"))))</f>
        <v/>
      </c>
      <c r="H1602" s="775" t="str">
        <f>IF($A1602="","",IF(NOT($A1602=$A1601),IFERROR(IF(INDEX('40-15 SCALE LABEL INFO'!K$2:K$65,MATCH($A1602,'40-15 SCALE LABEL INFO'!$A$2:$A$65,0))="","",INDEX('40-15 SCALE LABEL INFO'!K$2:K$65,MATCH($A1602,'40-15 SCALE LABEL INFO'!$A$2:$A$65,0))),"not found"),IF(H1601="not found","not found",IF(H1601="","","ditto"))))</f>
        <v/>
      </c>
    </row>
    <row r="1603" spans="1:8" x14ac:dyDescent="0.25">
      <c r="A1603" s="770"/>
      <c r="B1603" s="770"/>
      <c r="C1603" s="770"/>
      <c r="D1603" s="770"/>
      <c r="E1603" s="778"/>
      <c r="F1603" s="781" t="str">
        <f>IF($A1603="","",IF(NOT($A1603=$A1602),IFERROR(IF(INDEX('40-15 SCALE LABEL INFO'!I$2:I$65,MATCH($A1603,'40-15 SCALE LABEL INFO'!$A$2:$A$65,0))="","",INDEX('40-15 SCALE LABEL INFO'!I$2:I$65,MATCH($A1603,'40-15 SCALE LABEL INFO'!$A$2:$A$65,0))),"not found"),IF(F1602="not found","not found",IF(F1602="","","ditto"))))</f>
        <v/>
      </c>
      <c r="G1603" s="782" t="str">
        <f>IF($A1603="","",IF(NOT($A1603=$A1602),IFERROR(IF(INDEX('40-15 SCALE LABEL INFO'!J$2:J$65,MATCH($A1603,'40-15 SCALE LABEL INFO'!$A$2:$A$65,0))="","",INDEX('40-15 SCALE LABEL INFO'!J$2:J$65,MATCH($A1603,'40-15 SCALE LABEL INFO'!$A$2:$A$65,0))),"not found"),IF(G1602="not found","not found",IF(G1602="","","ditto"))))</f>
        <v/>
      </c>
      <c r="H1603" s="775" t="str">
        <f>IF($A1603="","",IF(NOT($A1603=$A1602),IFERROR(IF(INDEX('40-15 SCALE LABEL INFO'!K$2:K$65,MATCH($A1603,'40-15 SCALE LABEL INFO'!$A$2:$A$65,0))="","",INDEX('40-15 SCALE LABEL INFO'!K$2:K$65,MATCH($A1603,'40-15 SCALE LABEL INFO'!$A$2:$A$65,0))),"not found"),IF(H1602="not found","not found",IF(H1602="","","ditto"))))</f>
        <v/>
      </c>
    </row>
    <row r="1604" spans="1:8" x14ac:dyDescent="0.25">
      <c r="A1604" s="770"/>
      <c r="B1604" s="770"/>
      <c r="C1604" s="770"/>
      <c r="D1604" s="770"/>
      <c r="E1604" s="778"/>
      <c r="F1604" s="781" t="str">
        <f>IF($A1604="","",IF(NOT($A1604=$A1603),IFERROR(IF(INDEX('40-15 SCALE LABEL INFO'!I$2:I$65,MATCH($A1604,'40-15 SCALE LABEL INFO'!$A$2:$A$65,0))="","",INDEX('40-15 SCALE LABEL INFO'!I$2:I$65,MATCH($A1604,'40-15 SCALE LABEL INFO'!$A$2:$A$65,0))),"not found"),IF(F1603="not found","not found",IF(F1603="","","ditto"))))</f>
        <v/>
      </c>
      <c r="G1604" s="782" t="str">
        <f>IF($A1604="","",IF(NOT($A1604=$A1603),IFERROR(IF(INDEX('40-15 SCALE LABEL INFO'!J$2:J$65,MATCH($A1604,'40-15 SCALE LABEL INFO'!$A$2:$A$65,0))="","",INDEX('40-15 SCALE LABEL INFO'!J$2:J$65,MATCH($A1604,'40-15 SCALE LABEL INFO'!$A$2:$A$65,0))),"not found"),IF(G1603="not found","not found",IF(G1603="","","ditto"))))</f>
        <v/>
      </c>
      <c r="H1604" s="775" t="str">
        <f>IF($A1604="","",IF(NOT($A1604=$A1603),IFERROR(IF(INDEX('40-15 SCALE LABEL INFO'!K$2:K$65,MATCH($A1604,'40-15 SCALE LABEL INFO'!$A$2:$A$65,0))="","",INDEX('40-15 SCALE LABEL INFO'!K$2:K$65,MATCH($A1604,'40-15 SCALE LABEL INFO'!$A$2:$A$65,0))),"not found"),IF(H1603="not found","not found",IF(H1603="","","ditto"))))</f>
        <v/>
      </c>
    </row>
    <row r="1605" spans="1:8" x14ac:dyDescent="0.25">
      <c r="A1605" s="770"/>
      <c r="B1605" s="770"/>
      <c r="C1605" s="770"/>
      <c r="D1605" s="770"/>
      <c r="E1605" s="778"/>
      <c r="F1605" s="781" t="str">
        <f>IF($A1605="","",IF(NOT($A1605=$A1604),IFERROR(IF(INDEX('40-15 SCALE LABEL INFO'!I$2:I$65,MATCH($A1605,'40-15 SCALE LABEL INFO'!$A$2:$A$65,0))="","",INDEX('40-15 SCALE LABEL INFO'!I$2:I$65,MATCH($A1605,'40-15 SCALE LABEL INFO'!$A$2:$A$65,0))),"not found"),IF(F1604="not found","not found",IF(F1604="","","ditto"))))</f>
        <v/>
      </c>
      <c r="G1605" s="782" t="str">
        <f>IF($A1605="","",IF(NOT($A1605=$A1604),IFERROR(IF(INDEX('40-15 SCALE LABEL INFO'!J$2:J$65,MATCH($A1605,'40-15 SCALE LABEL INFO'!$A$2:$A$65,0))="","",INDEX('40-15 SCALE LABEL INFO'!J$2:J$65,MATCH($A1605,'40-15 SCALE LABEL INFO'!$A$2:$A$65,0))),"not found"),IF(G1604="not found","not found",IF(G1604="","","ditto"))))</f>
        <v/>
      </c>
      <c r="H1605" s="775" t="str">
        <f>IF($A1605="","",IF(NOT($A1605=$A1604),IFERROR(IF(INDEX('40-15 SCALE LABEL INFO'!K$2:K$65,MATCH($A1605,'40-15 SCALE LABEL INFO'!$A$2:$A$65,0))="","",INDEX('40-15 SCALE LABEL INFO'!K$2:K$65,MATCH($A1605,'40-15 SCALE LABEL INFO'!$A$2:$A$65,0))),"not found"),IF(H1604="not found","not found",IF(H1604="","","ditto"))))</f>
        <v/>
      </c>
    </row>
    <row r="1606" spans="1:8" x14ac:dyDescent="0.25">
      <c r="A1606" s="770"/>
      <c r="B1606" s="770"/>
      <c r="C1606" s="770"/>
      <c r="D1606" s="770"/>
      <c r="E1606" s="778"/>
      <c r="F1606" s="781" t="str">
        <f>IF($A1606="","",IF(NOT($A1606=$A1605),IFERROR(IF(INDEX('40-15 SCALE LABEL INFO'!I$2:I$65,MATCH($A1606,'40-15 SCALE LABEL INFO'!$A$2:$A$65,0))="","",INDEX('40-15 SCALE LABEL INFO'!I$2:I$65,MATCH($A1606,'40-15 SCALE LABEL INFO'!$A$2:$A$65,0))),"not found"),IF(F1605="not found","not found",IF(F1605="","","ditto"))))</f>
        <v/>
      </c>
      <c r="G1606" s="782" t="str">
        <f>IF($A1606="","",IF(NOT($A1606=$A1605),IFERROR(IF(INDEX('40-15 SCALE LABEL INFO'!J$2:J$65,MATCH($A1606,'40-15 SCALE LABEL INFO'!$A$2:$A$65,0))="","",INDEX('40-15 SCALE LABEL INFO'!J$2:J$65,MATCH($A1606,'40-15 SCALE LABEL INFO'!$A$2:$A$65,0))),"not found"),IF(G1605="not found","not found",IF(G1605="","","ditto"))))</f>
        <v/>
      </c>
      <c r="H1606" s="775" t="str">
        <f>IF($A1606="","",IF(NOT($A1606=$A1605),IFERROR(IF(INDEX('40-15 SCALE LABEL INFO'!K$2:K$65,MATCH($A1606,'40-15 SCALE LABEL INFO'!$A$2:$A$65,0))="","",INDEX('40-15 SCALE LABEL INFO'!K$2:K$65,MATCH($A1606,'40-15 SCALE LABEL INFO'!$A$2:$A$65,0))),"not found"),IF(H1605="not found","not found",IF(H1605="","","ditto"))))</f>
        <v/>
      </c>
    </row>
    <row r="1607" spans="1:8" x14ac:dyDescent="0.25">
      <c r="A1607" s="770"/>
      <c r="B1607" s="770"/>
      <c r="C1607" s="770"/>
      <c r="D1607" s="770"/>
      <c r="E1607" s="778"/>
      <c r="F1607" s="781" t="str">
        <f>IF($A1607="","",IF(NOT($A1607=$A1606),IFERROR(IF(INDEX('40-15 SCALE LABEL INFO'!I$2:I$65,MATCH($A1607,'40-15 SCALE LABEL INFO'!$A$2:$A$65,0))="","",INDEX('40-15 SCALE LABEL INFO'!I$2:I$65,MATCH($A1607,'40-15 SCALE LABEL INFO'!$A$2:$A$65,0))),"not found"),IF(F1606="not found","not found",IF(F1606="","","ditto"))))</f>
        <v/>
      </c>
      <c r="G1607" s="782" t="str">
        <f>IF($A1607="","",IF(NOT($A1607=$A1606),IFERROR(IF(INDEX('40-15 SCALE LABEL INFO'!J$2:J$65,MATCH($A1607,'40-15 SCALE LABEL INFO'!$A$2:$A$65,0))="","",INDEX('40-15 SCALE LABEL INFO'!J$2:J$65,MATCH($A1607,'40-15 SCALE LABEL INFO'!$A$2:$A$65,0))),"not found"),IF(G1606="not found","not found",IF(G1606="","","ditto"))))</f>
        <v/>
      </c>
      <c r="H1607" s="775" t="str">
        <f>IF($A1607="","",IF(NOT($A1607=$A1606),IFERROR(IF(INDEX('40-15 SCALE LABEL INFO'!K$2:K$65,MATCH($A1607,'40-15 SCALE LABEL INFO'!$A$2:$A$65,0))="","",INDEX('40-15 SCALE LABEL INFO'!K$2:K$65,MATCH($A1607,'40-15 SCALE LABEL INFO'!$A$2:$A$65,0))),"not found"),IF(H1606="not found","not found",IF(H1606="","","ditto"))))</f>
        <v/>
      </c>
    </row>
    <row r="1608" spans="1:8" x14ac:dyDescent="0.25">
      <c r="A1608" s="770"/>
      <c r="B1608" s="770"/>
      <c r="C1608" s="770"/>
      <c r="D1608" s="770"/>
      <c r="E1608" s="778"/>
      <c r="F1608" s="781" t="str">
        <f>IF($A1608="","",IF(NOT($A1608=$A1607),IFERROR(IF(INDEX('40-15 SCALE LABEL INFO'!I$2:I$65,MATCH($A1608,'40-15 SCALE LABEL INFO'!$A$2:$A$65,0))="","",INDEX('40-15 SCALE LABEL INFO'!I$2:I$65,MATCH($A1608,'40-15 SCALE LABEL INFO'!$A$2:$A$65,0))),"not found"),IF(F1607="not found","not found",IF(F1607="","","ditto"))))</f>
        <v/>
      </c>
      <c r="G1608" s="782" t="str">
        <f>IF($A1608="","",IF(NOT($A1608=$A1607),IFERROR(IF(INDEX('40-15 SCALE LABEL INFO'!J$2:J$65,MATCH($A1608,'40-15 SCALE LABEL INFO'!$A$2:$A$65,0))="","",INDEX('40-15 SCALE LABEL INFO'!J$2:J$65,MATCH($A1608,'40-15 SCALE LABEL INFO'!$A$2:$A$65,0))),"not found"),IF(G1607="not found","not found",IF(G1607="","","ditto"))))</f>
        <v/>
      </c>
      <c r="H1608" s="775" t="str">
        <f>IF($A1608="","",IF(NOT($A1608=$A1607),IFERROR(IF(INDEX('40-15 SCALE LABEL INFO'!K$2:K$65,MATCH($A1608,'40-15 SCALE LABEL INFO'!$A$2:$A$65,0))="","",INDEX('40-15 SCALE LABEL INFO'!K$2:K$65,MATCH($A1608,'40-15 SCALE LABEL INFO'!$A$2:$A$65,0))),"not found"),IF(H1607="not found","not found",IF(H1607="","","ditto"))))</f>
        <v/>
      </c>
    </row>
    <row r="1609" spans="1:8" x14ac:dyDescent="0.25">
      <c r="A1609" s="770"/>
      <c r="B1609" s="770"/>
      <c r="C1609" s="770"/>
      <c r="D1609" s="770"/>
      <c r="E1609" s="778"/>
      <c r="F1609" s="781" t="str">
        <f>IF($A1609="","",IF(NOT($A1609=$A1608),IFERROR(IF(INDEX('40-15 SCALE LABEL INFO'!I$2:I$65,MATCH($A1609,'40-15 SCALE LABEL INFO'!$A$2:$A$65,0))="","",INDEX('40-15 SCALE LABEL INFO'!I$2:I$65,MATCH($A1609,'40-15 SCALE LABEL INFO'!$A$2:$A$65,0))),"not found"),IF(F1608="not found","not found",IF(F1608="","","ditto"))))</f>
        <v/>
      </c>
      <c r="G1609" s="782" t="str">
        <f>IF($A1609="","",IF(NOT($A1609=$A1608),IFERROR(IF(INDEX('40-15 SCALE LABEL INFO'!J$2:J$65,MATCH($A1609,'40-15 SCALE LABEL INFO'!$A$2:$A$65,0))="","",INDEX('40-15 SCALE LABEL INFO'!J$2:J$65,MATCH($A1609,'40-15 SCALE LABEL INFO'!$A$2:$A$65,0))),"not found"),IF(G1608="not found","not found",IF(G1608="","","ditto"))))</f>
        <v/>
      </c>
      <c r="H1609" s="775" t="str">
        <f>IF($A1609="","",IF(NOT($A1609=$A1608),IFERROR(IF(INDEX('40-15 SCALE LABEL INFO'!K$2:K$65,MATCH($A1609,'40-15 SCALE LABEL INFO'!$A$2:$A$65,0))="","",INDEX('40-15 SCALE LABEL INFO'!K$2:K$65,MATCH($A1609,'40-15 SCALE LABEL INFO'!$A$2:$A$65,0))),"not found"),IF(H1608="not found","not found",IF(H1608="","","ditto"))))</f>
        <v/>
      </c>
    </row>
    <row r="1610" spans="1:8" x14ac:dyDescent="0.25">
      <c r="A1610" s="770"/>
      <c r="B1610" s="770"/>
      <c r="C1610" s="770"/>
      <c r="D1610" s="770"/>
      <c r="E1610" s="778"/>
      <c r="F1610" s="781" t="str">
        <f>IF($A1610="","",IF(NOT($A1610=$A1609),IFERROR(IF(INDEX('40-15 SCALE LABEL INFO'!I$2:I$65,MATCH($A1610,'40-15 SCALE LABEL INFO'!$A$2:$A$65,0))="","",INDEX('40-15 SCALE LABEL INFO'!I$2:I$65,MATCH($A1610,'40-15 SCALE LABEL INFO'!$A$2:$A$65,0))),"not found"),IF(F1609="not found","not found",IF(F1609="","","ditto"))))</f>
        <v/>
      </c>
      <c r="G1610" s="782" t="str">
        <f>IF($A1610="","",IF(NOT($A1610=$A1609),IFERROR(IF(INDEX('40-15 SCALE LABEL INFO'!J$2:J$65,MATCH($A1610,'40-15 SCALE LABEL INFO'!$A$2:$A$65,0))="","",INDEX('40-15 SCALE LABEL INFO'!J$2:J$65,MATCH($A1610,'40-15 SCALE LABEL INFO'!$A$2:$A$65,0))),"not found"),IF(G1609="not found","not found",IF(G1609="","","ditto"))))</f>
        <v/>
      </c>
      <c r="H1610" s="775" t="str">
        <f>IF($A1610="","",IF(NOT($A1610=$A1609),IFERROR(IF(INDEX('40-15 SCALE LABEL INFO'!K$2:K$65,MATCH($A1610,'40-15 SCALE LABEL INFO'!$A$2:$A$65,0))="","",INDEX('40-15 SCALE LABEL INFO'!K$2:K$65,MATCH($A1610,'40-15 SCALE LABEL INFO'!$A$2:$A$65,0))),"not found"),IF(H1609="not found","not found",IF(H1609="","","ditto"))))</f>
        <v/>
      </c>
    </row>
    <row r="1611" spans="1:8" x14ac:dyDescent="0.25">
      <c r="A1611" s="770"/>
      <c r="B1611" s="770"/>
      <c r="C1611" s="770"/>
      <c r="D1611" s="770"/>
      <c r="E1611" s="778"/>
      <c r="F1611" s="781" t="str">
        <f>IF($A1611="","",IF(NOT($A1611=$A1610),IFERROR(IF(INDEX('40-15 SCALE LABEL INFO'!I$2:I$65,MATCH($A1611,'40-15 SCALE LABEL INFO'!$A$2:$A$65,0))="","",INDEX('40-15 SCALE LABEL INFO'!I$2:I$65,MATCH($A1611,'40-15 SCALE LABEL INFO'!$A$2:$A$65,0))),"not found"),IF(F1610="not found","not found",IF(F1610="","","ditto"))))</f>
        <v/>
      </c>
      <c r="G1611" s="782" t="str">
        <f>IF($A1611="","",IF(NOT($A1611=$A1610),IFERROR(IF(INDEX('40-15 SCALE LABEL INFO'!J$2:J$65,MATCH($A1611,'40-15 SCALE LABEL INFO'!$A$2:$A$65,0))="","",INDEX('40-15 SCALE LABEL INFO'!J$2:J$65,MATCH($A1611,'40-15 SCALE LABEL INFO'!$A$2:$A$65,0))),"not found"),IF(G1610="not found","not found",IF(G1610="","","ditto"))))</f>
        <v/>
      </c>
      <c r="H1611" s="775" t="str">
        <f>IF($A1611="","",IF(NOT($A1611=$A1610),IFERROR(IF(INDEX('40-15 SCALE LABEL INFO'!K$2:K$65,MATCH($A1611,'40-15 SCALE LABEL INFO'!$A$2:$A$65,0))="","",INDEX('40-15 SCALE LABEL INFO'!K$2:K$65,MATCH($A1611,'40-15 SCALE LABEL INFO'!$A$2:$A$65,0))),"not found"),IF(H1610="not found","not found",IF(H1610="","","ditto"))))</f>
        <v/>
      </c>
    </row>
    <row r="1612" spans="1:8" x14ac:dyDescent="0.25">
      <c r="A1612" s="770"/>
      <c r="B1612" s="770"/>
      <c r="C1612" s="770"/>
      <c r="D1612" s="770"/>
      <c r="E1612" s="778"/>
      <c r="F1612" s="781" t="str">
        <f>IF($A1612="","",IF(NOT($A1612=$A1611),IFERROR(IF(INDEX('40-15 SCALE LABEL INFO'!I$2:I$65,MATCH($A1612,'40-15 SCALE LABEL INFO'!$A$2:$A$65,0))="","",INDEX('40-15 SCALE LABEL INFO'!I$2:I$65,MATCH($A1612,'40-15 SCALE LABEL INFO'!$A$2:$A$65,0))),"not found"),IF(F1611="not found","not found",IF(F1611="","","ditto"))))</f>
        <v/>
      </c>
      <c r="G1612" s="782" t="str">
        <f>IF($A1612="","",IF(NOT($A1612=$A1611),IFERROR(IF(INDEX('40-15 SCALE LABEL INFO'!J$2:J$65,MATCH($A1612,'40-15 SCALE LABEL INFO'!$A$2:$A$65,0))="","",INDEX('40-15 SCALE LABEL INFO'!J$2:J$65,MATCH($A1612,'40-15 SCALE LABEL INFO'!$A$2:$A$65,0))),"not found"),IF(G1611="not found","not found",IF(G1611="","","ditto"))))</f>
        <v/>
      </c>
      <c r="H1612" s="775" t="str">
        <f>IF($A1612="","",IF(NOT($A1612=$A1611),IFERROR(IF(INDEX('40-15 SCALE LABEL INFO'!K$2:K$65,MATCH($A1612,'40-15 SCALE LABEL INFO'!$A$2:$A$65,0))="","",INDEX('40-15 SCALE LABEL INFO'!K$2:K$65,MATCH($A1612,'40-15 SCALE LABEL INFO'!$A$2:$A$65,0))),"not found"),IF(H1611="not found","not found",IF(H1611="","","ditto"))))</f>
        <v/>
      </c>
    </row>
    <row r="1613" spans="1:8" x14ac:dyDescent="0.25">
      <c r="A1613" s="770"/>
      <c r="B1613" s="770"/>
      <c r="C1613" s="770"/>
      <c r="D1613" s="770"/>
      <c r="E1613" s="778"/>
      <c r="F1613" s="781" t="str">
        <f>IF($A1613="","",IF(NOT($A1613=$A1612),IFERROR(IF(INDEX('40-15 SCALE LABEL INFO'!I$2:I$65,MATCH($A1613,'40-15 SCALE LABEL INFO'!$A$2:$A$65,0))="","",INDEX('40-15 SCALE LABEL INFO'!I$2:I$65,MATCH($A1613,'40-15 SCALE LABEL INFO'!$A$2:$A$65,0))),"not found"),IF(F1612="not found","not found",IF(F1612="","","ditto"))))</f>
        <v/>
      </c>
      <c r="G1613" s="782" t="str">
        <f>IF($A1613="","",IF(NOT($A1613=$A1612),IFERROR(IF(INDEX('40-15 SCALE LABEL INFO'!J$2:J$65,MATCH($A1613,'40-15 SCALE LABEL INFO'!$A$2:$A$65,0))="","",INDEX('40-15 SCALE LABEL INFO'!J$2:J$65,MATCH($A1613,'40-15 SCALE LABEL INFO'!$A$2:$A$65,0))),"not found"),IF(G1612="not found","not found",IF(G1612="","","ditto"))))</f>
        <v/>
      </c>
      <c r="H1613" s="775" t="str">
        <f>IF($A1613="","",IF(NOT($A1613=$A1612),IFERROR(IF(INDEX('40-15 SCALE LABEL INFO'!K$2:K$65,MATCH($A1613,'40-15 SCALE LABEL INFO'!$A$2:$A$65,0))="","",INDEX('40-15 SCALE LABEL INFO'!K$2:K$65,MATCH($A1613,'40-15 SCALE LABEL INFO'!$A$2:$A$65,0))),"not found"),IF(H1612="not found","not found",IF(H1612="","","ditto"))))</f>
        <v/>
      </c>
    </row>
    <row r="1614" spans="1:8" x14ac:dyDescent="0.25">
      <c r="A1614" s="770"/>
      <c r="B1614" s="770"/>
      <c r="C1614" s="770"/>
      <c r="D1614" s="770"/>
      <c r="E1614" s="778"/>
      <c r="F1614" s="781" t="str">
        <f>IF($A1614="","",IF(NOT($A1614=$A1613),IFERROR(IF(INDEX('40-15 SCALE LABEL INFO'!I$2:I$65,MATCH($A1614,'40-15 SCALE LABEL INFO'!$A$2:$A$65,0))="","",INDEX('40-15 SCALE LABEL INFO'!I$2:I$65,MATCH($A1614,'40-15 SCALE LABEL INFO'!$A$2:$A$65,0))),"not found"),IF(F1613="not found","not found",IF(F1613="","","ditto"))))</f>
        <v/>
      </c>
      <c r="G1614" s="782" t="str">
        <f>IF($A1614="","",IF(NOT($A1614=$A1613),IFERROR(IF(INDEX('40-15 SCALE LABEL INFO'!J$2:J$65,MATCH($A1614,'40-15 SCALE LABEL INFO'!$A$2:$A$65,0))="","",INDEX('40-15 SCALE LABEL INFO'!J$2:J$65,MATCH($A1614,'40-15 SCALE LABEL INFO'!$A$2:$A$65,0))),"not found"),IF(G1613="not found","not found",IF(G1613="","","ditto"))))</f>
        <v/>
      </c>
      <c r="H1614" s="775" t="str">
        <f>IF($A1614="","",IF(NOT($A1614=$A1613),IFERROR(IF(INDEX('40-15 SCALE LABEL INFO'!K$2:K$65,MATCH($A1614,'40-15 SCALE LABEL INFO'!$A$2:$A$65,0))="","",INDEX('40-15 SCALE LABEL INFO'!K$2:K$65,MATCH($A1614,'40-15 SCALE LABEL INFO'!$A$2:$A$65,0))),"not found"),IF(H1613="not found","not found",IF(H1613="","","ditto"))))</f>
        <v/>
      </c>
    </row>
    <row r="1615" spans="1:8" x14ac:dyDescent="0.25">
      <c r="A1615" s="770"/>
      <c r="B1615" s="770"/>
      <c r="C1615" s="770"/>
      <c r="D1615" s="770"/>
      <c r="E1615" s="778"/>
      <c r="F1615" s="781" t="str">
        <f>IF($A1615="","",IF(NOT($A1615=$A1614),IFERROR(IF(INDEX('40-15 SCALE LABEL INFO'!I$2:I$65,MATCH($A1615,'40-15 SCALE LABEL INFO'!$A$2:$A$65,0))="","",INDEX('40-15 SCALE LABEL INFO'!I$2:I$65,MATCH($A1615,'40-15 SCALE LABEL INFO'!$A$2:$A$65,0))),"not found"),IF(F1614="not found","not found",IF(F1614="","","ditto"))))</f>
        <v/>
      </c>
      <c r="G1615" s="782" t="str">
        <f>IF($A1615="","",IF(NOT($A1615=$A1614),IFERROR(IF(INDEX('40-15 SCALE LABEL INFO'!J$2:J$65,MATCH($A1615,'40-15 SCALE LABEL INFO'!$A$2:$A$65,0))="","",INDEX('40-15 SCALE LABEL INFO'!J$2:J$65,MATCH($A1615,'40-15 SCALE LABEL INFO'!$A$2:$A$65,0))),"not found"),IF(G1614="not found","not found",IF(G1614="","","ditto"))))</f>
        <v/>
      </c>
      <c r="H1615" s="775" t="str">
        <f>IF($A1615="","",IF(NOT($A1615=$A1614),IFERROR(IF(INDEX('40-15 SCALE LABEL INFO'!K$2:K$65,MATCH($A1615,'40-15 SCALE LABEL INFO'!$A$2:$A$65,0))="","",INDEX('40-15 SCALE LABEL INFO'!K$2:K$65,MATCH($A1615,'40-15 SCALE LABEL INFO'!$A$2:$A$65,0))),"not found"),IF(H1614="not found","not found",IF(H1614="","","ditto"))))</f>
        <v/>
      </c>
    </row>
    <row r="1616" spans="1:8" x14ac:dyDescent="0.25">
      <c r="A1616" s="770"/>
      <c r="B1616" s="770"/>
      <c r="C1616" s="770"/>
      <c r="D1616" s="770"/>
      <c r="E1616" s="778"/>
      <c r="F1616" s="781" t="str">
        <f>IF($A1616="","",IF(NOT($A1616=$A1615),IFERROR(IF(INDEX('40-15 SCALE LABEL INFO'!I$2:I$65,MATCH($A1616,'40-15 SCALE LABEL INFO'!$A$2:$A$65,0))="","",INDEX('40-15 SCALE LABEL INFO'!I$2:I$65,MATCH($A1616,'40-15 SCALE LABEL INFO'!$A$2:$A$65,0))),"not found"),IF(F1615="not found","not found",IF(F1615="","","ditto"))))</f>
        <v/>
      </c>
      <c r="G1616" s="782" t="str">
        <f>IF($A1616="","",IF(NOT($A1616=$A1615),IFERROR(IF(INDEX('40-15 SCALE LABEL INFO'!J$2:J$65,MATCH($A1616,'40-15 SCALE LABEL INFO'!$A$2:$A$65,0))="","",INDEX('40-15 SCALE LABEL INFO'!J$2:J$65,MATCH($A1616,'40-15 SCALE LABEL INFO'!$A$2:$A$65,0))),"not found"),IF(G1615="not found","not found",IF(G1615="","","ditto"))))</f>
        <v/>
      </c>
      <c r="H1616" s="775" t="str">
        <f>IF($A1616="","",IF(NOT($A1616=$A1615),IFERROR(IF(INDEX('40-15 SCALE LABEL INFO'!K$2:K$65,MATCH($A1616,'40-15 SCALE LABEL INFO'!$A$2:$A$65,0))="","",INDEX('40-15 SCALE LABEL INFO'!K$2:K$65,MATCH($A1616,'40-15 SCALE LABEL INFO'!$A$2:$A$65,0))),"not found"),IF(H1615="not found","not found",IF(H1615="","","ditto"))))</f>
        <v/>
      </c>
    </row>
    <row r="1617" spans="1:8" x14ac:dyDescent="0.25">
      <c r="A1617" s="770"/>
      <c r="B1617" s="770"/>
      <c r="C1617" s="770"/>
      <c r="D1617" s="770"/>
      <c r="E1617" s="778"/>
      <c r="F1617" s="781" t="str">
        <f>IF($A1617="","",IF(NOT($A1617=$A1616),IFERROR(IF(INDEX('40-15 SCALE LABEL INFO'!I$2:I$65,MATCH($A1617,'40-15 SCALE LABEL INFO'!$A$2:$A$65,0))="","",INDEX('40-15 SCALE LABEL INFO'!I$2:I$65,MATCH($A1617,'40-15 SCALE LABEL INFO'!$A$2:$A$65,0))),"not found"),IF(F1616="not found","not found",IF(F1616="","","ditto"))))</f>
        <v/>
      </c>
      <c r="G1617" s="782" t="str">
        <f>IF($A1617="","",IF(NOT($A1617=$A1616),IFERROR(IF(INDEX('40-15 SCALE LABEL INFO'!J$2:J$65,MATCH($A1617,'40-15 SCALE LABEL INFO'!$A$2:$A$65,0))="","",INDEX('40-15 SCALE LABEL INFO'!J$2:J$65,MATCH($A1617,'40-15 SCALE LABEL INFO'!$A$2:$A$65,0))),"not found"),IF(G1616="not found","not found",IF(G1616="","","ditto"))))</f>
        <v/>
      </c>
      <c r="H1617" s="775" t="str">
        <f>IF($A1617="","",IF(NOT($A1617=$A1616),IFERROR(IF(INDEX('40-15 SCALE LABEL INFO'!K$2:K$65,MATCH($A1617,'40-15 SCALE LABEL INFO'!$A$2:$A$65,0))="","",INDEX('40-15 SCALE LABEL INFO'!K$2:K$65,MATCH($A1617,'40-15 SCALE LABEL INFO'!$A$2:$A$65,0))),"not found"),IF(H1616="not found","not found",IF(H1616="","","ditto"))))</f>
        <v/>
      </c>
    </row>
    <row r="1618" spans="1:8" x14ac:dyDescent="0.25">
      <c r="A1618" s="770"/>
      <c r="B1618" s="770"/>
      <c r="C1618" s="770"/>
      <c r="D1618" s="770"/>
      <c r="E1618" s="778"/>
      <c r="F1618" s="781" t="str">
        <f>IF($A1618="","",IF(NOT($A1618=$A1617),IFERROR(IF(INDEX('40-15 SCALE LABEL INFO'!I$2:I$65,MATCH($A1618,'40-15 SCALE LABEL INFO'!$A$2:$A$65,0))="","",INDEX('40-15 SCALE LABEL INFO'!I$2:I$65,MATCH($A1618,'40-15 SCALE LABEL INFO'!$A$2:$A$65,0))),"not found"),IF(F1617="not found","not found",IF(F1617="","","ditto"))))</f>
        <v/>
      </c>
      <c r="G1618" s="782" t="str">
        <f>IF($A1618="","",IF(NOT($A1618=$A1617),IFERROR(IF(INDEX('40-15 SCALE LABEL INFO'!J$2:J$65,MATCH($A1618,'40-15 SCALE LABEL INFO'!$A$2:$A$65,0))="","",INDEX('40-15 SCALE LABEL INFO'!J$2:J$65,MATCH($A1618,'40-15 SCALE LABEL INFO'!$A$2:$A$65,0))),"not found"),IF(G1617="not found","not found",IF(G1617="","","ditto"))))</f>
        <v/>
      </c>
      <c r="H1618" s="775" t="str">
        <f>IF($A1618="","",IF(NOT($A1618=$A1617),IFERROR(IF(INDEX('40-15 SCALE LABEL INFO'!K$2:K$65,MATCH($A1618,'40-15 SCALE LABEL INFO'!$A$2:$A$65,0))="","",INDEX('40-15 SCALE LABEL INFO'!K$2:K$65,MATCH($A1618,'40-15 SCALE LABEL INFO'!$A$2:$A$65,0))),"not found"),IF(H1617="not found","not found",IF(H1617="","","ditto"))))</f>
        <v/>
      </c>
    </row>
    <row r="1619" spans="1:8" x14ac:dyDescent="0.25">
      <c r="A1619" s="770"/>
      <c r="B1619" s="770"/>
      <c r="C1619" s="770"/>
      <c r="D1619" s="770"/>
      <c r="E1619" s="778"/>
      <c r="F1619" s="781" t="str">
        <f>IF($A1619="","",IF(NOT($A1619=$A1618),IFERROR(IF(INDEX('40-15 SCALE LABEL INFO'!I$2:I$65,MATCH($A1619,'40-15 SCALE LABEL INFO'!$A$2:$A$65,0))="","",INDEX('40-15 SCALE LABEL INFO'!I$2:I$65,MATCH($A1619,'40-15 SCALE LABEL INFO'!$A$2:$A$65,0))),"not found"),IF(F1618="not found","not found",IF(F1618="","","ditto"))))</f>
        <v/>
      </c>
      <c r="G1619" s="782" t="str">
        <f>IF($A1619="","",IF(NOT($A1619=$A1618),IFERROR(IF(INDEX('40-15 SCALE LABEL INFO'!J$2:J$65,MATCH($A1619,'40-15 SCALE LABEL INFO'!$A$2:$A$65,0))="","",INDEX('40-15 SCALE LABEL INFO'!J$2:J$65,MATCH($A1619,'40-15 SCALE LABEL INFO'!$A$2:$A$65,0))),"not found"),IF(G1618="not found","not found",IF(G1618="","","ditto"))))</f>
        <v/>
      </c>
      <c r="H1619" s="775" t="str">
        <f>IF($A1619="","",IF(NOT($A1619=$A1618),IFERROR(IF(INDEX('40-15 SCALE LABEL INFO'!K$2:K$65,MATCH($A1619,'40-15 SCALE LABEL INFO'!$A$2:$A$65,0))="","",INDEX('40-15 SCALE LABEL INFO'!K$2:K$65,MATCH($A1619,'40-15 SCALE LABEL INFO'!$A$2:$A$65,0))),"not found"),IF(H1618="not found","not found",IF(H1618="","","ditto"))))</f>
        <v/>
      </c>
    </row>
    <row r="1620" spans="1:8" x14ac:dyDescent="0.25">
      <c r="A1620" s="770"/>
      <c r="B1620" s="770"/>
      <c r="C1620" s="770"/>
      <c r="D1620" s="770"/>
      <c r="E1620" s="778"/>
      <c r="F1620" s="781" t="str">
        <f>IF($A1620="","",IF(NOT($A1620=$A1619),IFERROR(IF(INDEX('40-15 SCALE LABEL INFO'!I$2:I$65,MATCH($A1620,'40-15 SCALE LABEL INFO'!$A$2:$A$65,0))="","",INDEX('40-15 SCALE LABEL INFO'!I$2:I$65,MATCH($A1620,'40-15 SCALE LABEL INFO'!$A$2:$A$65,0))),"not found"),IF(F1619="not found","not found",IF(F1619="","","ditto"))))</f>
        <v/>
      </c>
      <c r="G1620" s="782" t="str">
        <f>IF($A1620="","",IF(NOT($A1620=$A1619),IFERROR(IF(INDEX('40-15 SCALE LABEL INFO'!J$2:J$65,MATCH($A1620,'40-15 SCALE LABEL INFO'!$A$2:$A$65,0))="","",INDEX('40-15 SCALE LABEL INFO'!J$2:J$65,MATCH($A1620,'40-15 SCALE LABEL INFO'!$A$2:$A$65,0))),"not found"),IF(G1619="not found","not found",IF(G1619="","","ditto"))))</f>
        <v/>
      </c>
      <c r="H1620" s="775" t="str">
        <f>IF($A1620="","",IF(NOT($A1620=$A1619),IFERROR(IF(INDEX('40-15 SCALE LABEL INFO'!K$2:K$65,MATCH($A1620,'40-15 SCALE LABEL INFO'!$A$2:$A$65,0))="","",INDEX('40-15 SCALE LABEL INFO'!K$2:K$65,MATCH($A1620,'40-15 SCALE LABEL INFO'!$A$2:$A$65,0))),"not found"),IF(H1619="not found","not found",IF(H1619="","","ditto"))))</f>
        <v/>
      </c>
    </row>
    <row r="1621" spans="1:8" x14ac:dyDescent="0.25">
      <c r="A1621" s="770"/>
      <c r="B1621" s="770"/>
      <c r="C1621" s="770"/>
      <c r="D1621" s="770"/>
      <c r="E1621" s="778"/>
      <c r="F1621" s="781" t="str">
        <f>IF($A1621="","",IF(NOT($A1621=$A1620),IFERROR(IF(INDEX('40-15 SCALE LABEL INFO'!I$2:I$65,MATCH($A1621,'40-15 SCALE LABEL INFO'!$A$2:$A$65,0))="","",INDEX('40-15 SCALE LABEL INFO'!I$2:I$65,MATCH($A1621,'40-15 SCALE LABEL INFO'!$A$2:$A$65,0))),"not found"),IF(F1620="not found","not found",IF(F1620="","","ditto"))))</f>
        <v/>
      </c>
      <c r="G1621" s="782" t="str">
        <f>IF($A1621="","",IF(NOT($A1621=$A1620),IFERROR(IF(INDEX('40-15 SCALE LABEL INFO'!J$2:J$65,MATCH($A1621,'40-15 SCALE LABEL INFO'!$A$2:$A$65,0))="","",INDEX('40-15 SCALE LABEL INFO'!J$2:J$65,MATCH($A1621,'40-15 SCALE LABEL INFO'!$A$2:$A$65,0))),"not found"),IF(G1620="not found","not found",IF(G1620="","","ditto"))))</f>
        <v/>
      </c>
      <c r="H1621" s="775" t="str">
        <f>IF($A1621="","",IF(NOT($A1621=$A1620),IFERROR(IF(INDEX('40-15 SCALE LABEL INFO'!K$2:K$65,MATCH($A1621,'40-15 SCALE LABEL INFO'!$A$2:$A$65,0))="","",INDEX('40-15 SCALE LABEL INFO'!K$2:K$65,MATCH($A1621,'40-15 SCALE LABEL INFO'!$A$2:$A$65,0))),"not found"),IF(H1620="not found","not found",IF(H1620="","","ditto"))))</f>
        <v/>
      </c>
    </row>
    <row r="1622" spans="1:8" x14ac:dyDescent="0.25">
      <c r="A1622" s="770"/>
      <c r="B1622" s="770"/>
      <c r="C1622" s="770"/>
      <c r="D1622" s="770"/>
      <c r="E1622" s="778"/>
      <c r="F1622" s="781" t="str">
        <f>IF($A1622="","",IF(NOT($A1622=$A1621),IFERROR(IF(INDEX('40-15 SCALE LABEL INFO'!I$2:I$65,MATCH($A1622,'40-15 SCALE LABEL INFO'!$A$2:$A$65,0))="","",INDEX('40-15 SCALE LABEL INFO'!I$2:I$65,MATCH($A1622,'40-15 SCALE LABEL INFO'!$A$2:$A$65,0))),"not found"),IF(F1621="not found","not found",IF(F1621="","","ditto"))))</f>
        <v/>
      </c>
      <c r="G1622" s="782" t="str">
        <f>IF($A1622="","",IF(NOT($A1622=$A1621),IFERROR(IF(INDEX('40-15 SCALE LABEL INFO'!J$2:J$65,MATCH($A1622,'40-15 SCALE LABEL INFO'!$A$2:$A$65,0))="","",INDEX('40-15 SCALE LABEL INFO'!J$2:J$65,MATCH($A1622,'40-15 SCALE LABEL INFO'!$A$2:$A$65,0))),"not found"),IF(G1621="not found","not found",IF(G1621="","","ditto"))))</f>
        <v/>
      </c>
      <c r="H1622" s="775" t="str">
        <f>IF($A1622="","",IF(NOT($A1622=$A1621),IFERROR(IF(INDEX('40-15 SCALE LABEL INFO'!K$2:K$65,MATCH($A1622,'40-15 SCALE LABEL INFO'!$A$2:$A$65,0))="","",INDEX('40-15 SCALE LABEL INFO'!K$2:K$65,MATCH($A1622,'40-15 SCALE LABEL INFO'!$A$2:$A$65,0))),"not found"),IF(H1621="not found","not found",IF(H1621="","","ditto"))))</f>
        <v/>
      </c>
    </row>
    <row r="1623" spans="1:8" x14ac:dyDescent="0.25">
      <c r="A1623" s="770"/>
      <c r="B1623" s="770"/>
      <c r="C1623" s="770"/>
      <c r="D1623" s="770"/>
      <c r="E1623" s="778"/>
      <c r="F1623" s="781" t="str">
        <f>IF($A1623="","",IF(NOT($A1623=$A1622),IFERROR(IF(INDEX('40-15 SCALE LABEL INFO'!I$2:I$65,MATCH($A1623,'40-15 SCALE LABEL INFO'!$A$2:$A$65,0))="","",INDEX('40-15 SCALE LABEL INFO'!I$2:I$65,MATCH($A1623,'40-15 SCALE LABEL INFO'!$A$2:$A$65,0))),"not found"),IF(F1622="not found","not found",IF(F1622="","","ditto"))))</f>
        <v/>
      </c>
      <c r="G1623" s="782" t="str">
        <f>IF($A1623="","",IF(NOT($A1623=$A1622),IFERROR(IF(INDEX('40-15 SCALE LABEL INFO'!J$2:J$65,MATCH($A1623,'40-15 SCALE LABEL INFO'!$A$2:$A$65,0))="","",INDEX('40-15 SCALE LABEL INFO'!J$2:J$65,MATCH($A1623,'40-15 SCALE LABEL INFO'!$A$2:$A$65,0))),"not found"),IF(G1622="not found","not found",IF(G1622="","","ditto"))))</f>
        <v/>
      </c>
      <c r="H1623" s="775" t="str">
        <f>IF($A1623="","",IF(NOT($A1623=$A1622),IFERROR(IF(INDEX('40-15 SCALE LABEL INFO'!K$2:K$65,MATCH($A1623,'40-15 SCALE LABEL INFO'!$A$2:$A$65,0))="","",INDEX('40-15 SCALE LABEL INFO'!K$2:K$65,MATCH($A1623,'40-15 SCALE LABEL INFO'!$A$2:$A$65,0))),"not found"),IF(H1622="not found","not found",IF(H1622="","","ditto"))))</f>
        <v/>
      </c>
    </row>
    <row r="1624" spans="1:8" x14ac:dyDescent="0.25">
      <c r="A1624" s="770"/>
      <c r="B1624" s="770"/>
      <c r="C1624" s="770"/>
      <c r="D1624" s="770"/>
      <c r="E1624" s="778"/>
      <c r="F1624" s="781" t="str">
        <f>IF($A1624="","",IF(NOT($A1624=$A1623),IFERROR(IF(INDEX('40-15 SCALE LABEL INFO'!I$2:I$65,MATCH($A1624,'40-15 SCALE LABEL INFO'!$A$2:$A$65,0))="","",INDEX('40-15 SCALE LABEL INFO'!I$2:I$65,MATCH($A1624,'40-15 SCALE LABEL INFO'!$A$2:$A$65,0))),"not found"),IF(F1623="not found","not found",IF(F1623="","","ditto"))))</f>
        <v/>
      </c>
      <c r="G1624" s="782" t="str">
        <f>IF($A1624="","",IF(NOT($A1624=$A1623),IFERROR(IF(INDEX('40-15 SCALE LABEL INFO'!J$2:J$65,MATCH($A1624,'40-15 SCALE LABEL INFO'!$A$2:$A$65,0))="","",INDEX('40-15 SCALE LABEL INFO'!J$2:J$65,MATCH($A1624,'40-15 SCALE LABEL INFO'!$A$2:$A$65,0))),"not found"),IF(G1623="not found","not found",IF(G1623="","","ditto"))))</f>
        <v/>
      </c>
      <c r="H1624" s="775" t="str">
        <f>IF($A1624="","",IF(NOT($A1624=$A1623),IFERROR(IF(INDEX('40-15 SCALE LABEL INFO'!K$2:K$65,MATCH($A1624,'40-15 SCALE LABEL INFO'!$A$2:$A$65,0))="","",INDEX('40-15 SCALE LABEL INFO'!K$2:K$65,MATCH($A1624,'40-15 SCALE LABEL INFO'!$A$2:$A$65,0))),"not found"),IF(H1623="not found","not found",IF(H1623="","","ditto"))))</f>
        <v/>
      </c>
    </row>
    <row r="1625" spans="1:8" x14ac:dyDescent="0.25">
      <c r="A1625" s="770"/>
      <c r="B1625" s="770"/>
      <c r="C1625" s="770"/>
      <c r="D1625" s="770"/>
      <c r="E1625" s="778"/>
      <c r="F1625" s="781" t="str">
        <f>IF($A1625="","",IF(NOT($A1625=$A1624),IFERROR(IF(INDEX('40-15 SCALE LABEL INFO'!I$2:I$65,MATCH($A1625,'40-15 SCALE LABEL INFO'!$A$2:$A$65,0))="","",INDEX('40-15 SCALE LABEL INFO'!I$2:I$65,MATCH($A1625,'40-15 SCALE LABEL INFO'!$A$2:$A$65,0))),"not found"),IF(F1624="not found","not found",IF(F1624="","","ditto"))))</f>
        <v/>
      </c>
      <c r="G1625" s="782" t="str">
        <f>IF($A1625="","",IF(NOT($A1625=$A1624),IFERROR(IF(INDEX('40-15 SCALE LABEL INFO'!J$2:J$65,MATCH($A1625,'40-15 SCALE LABEL INFO'!$A$2:$A$65,0))="","",INDEX('40-15 SCALE LABEL INFO'!J$2:J$65,MATCH($A1625,'40-15 SCALE LABEL INFO'!$A$2:$A$65,0))),"not found"),IF(G1624="not found","not found",IF(G1624="","","ditto"))))</f>
        <v/>
      </c>
      <c r="H1625" s="775" t="str">
        <f>IF($A1625="","",IF(NOT($A1625=$A1624),IFERROR(IF(INDEX('40-15 SCALE LABEL INFO'!K$2:K$65,MATCH($A1625,'40-15 SCALE LABEL INFO'!$A$2:$A$65,0))="","",INDEX('40-15 SCALE LABEL INFO'!K$2:K$65,MATCH($A1625,'40-15 SCALE LABEL INFO'!$A$2:$A$65,0))),"not found"),IF(H1624="not found","not found",IF(H1624="","","ditto"))))</f>
        <v/>
      </c>
    </row>
    <row r="1626" spans="1:8" x14ac:dyDescent="0.25">
      <c r="A1626" s="770"/>
      <c r="B1626" s="770"/>
      <c r="C1626" s="770"/>
      <c r="D1626" s="770"/>
      <c r="E1626" s="778"/>
      <c r="F1626" s="781" t="str">
        <f>IF($A1626="","",IF(NOT($A1626=$A1625),IFERROR(IF(INDEX('40-15 SCALE LABEL INFO'!I$2:I$65,MATCH($A1626,'40-15 SCALE LABEL INFO'!$A$2:$A$65,0))="","",INDEX('40-15 SCALE LABEL INFO'!I$2:I$65,MATCH($A1626,'40-15 SCALE LABEL INFO'!$A$2:$A$65,0))),"not found"),IF(F1625="not found","not found",IF(F1625="","","ditto"))))</f>
        <v/>
      </c>
      <c r="G1626" s="782" t="str">
        <f>IF($A1626="","",IF(NOT($A1626=$A1625),IFERROR(IF(INDEX('40-15 SCALE LABEL INFO'!J$2:J$65,MATCH($A1626,'40-15 SCALE LABEL INFO'!$A$2:$A$65,0))="","",INDEX('40-15 SCALE LABEL INFO'!J$2:J$65,MATCH($A1626,'40-15 SCALE LABEL INFO'!$A$2:$A$65,0))),"not found"),IF(G1625="not found","not found",IF(G1625="","","ditto"))))</f>
        <v/>
      </c>
      <c r="H1626" s="775" t="str">
        <f>IF($A1626="","",IF(NOT($A1626=$A1625),IFERROR(IF(INDEX('40-15 SCALE LABEL INFO'!K$2:K$65,MATCH($A1626,'40-15 SCALE LABEL INFO'!$A$2:$A$65,0))="","",INDEX('40-15 SCALE LABEL INFO'!K$2:K$65,MATCH($A1626,'40-15 SCALE LABEL INFO'!$A$2:$A$65,0))),"not found"),IF(H1625="not found","not found",IF(H1625="","","ditto"))))</f>
        <v/>
      </c>
    </row>
    <row r="1627" spans="1:8" x14ac:dyDescent="0.25">
      <c r="A1627" s="770"/>
      <c r="B1627" s="770"/>
      <c r="C1627" s="770"/>
      <c r="D1627" s="770"/>
      <c r="E1627" s="778"/>
      <c r="F1627" s="781" t="str">
        <f>IF($A1627="","",IF(NOT($A1627=$A1626),IFERROR(IF(INDEX('40-15 SCALE LABEL INFO'!I$2:I$65,MATCH($A1627,'40-15 SCALE LABEL INFO'!$A$2:$A$65,0))="","",INDEX('40-15 SCALE LABEL INFO'!I$2:I$65,MATCH($A1627,'40-15 SCALE LABEL INFO'!$A$2:$A$65,0))),"not found"),IF(F1626="not found","not found",IF(F1626="","","ditto"))))</f>
        <v/>
      </c>
      <c r="G1627" s="782" t="str">
        <f>IF($A1627="","",IF(NOT($A1627=$A1626),IFERROR(IF(INDEX('40-15 SCALE LABEL INFO'!J$2:J$65,MATCH($A1627,'40-15 SCALE LABEL INFO'!$A$2:$A$65,0))="","",INDEX('40-15 SCALE LABEL INFO'!J$2:J$65,MATCH($A1627,'40-15 SCALE LABEL INFO'!$A$2:$A$65,0))),"not found"),IF(G1626="not found","not found",IF(G1626="","","ditto"))))</f>
        <v/>
      </c>
      <c r="H1627" s="775" t="str">
        <f>IF($A1627="","",IF(NOT($A1627=$A1626),IFERROR(IF(INDEX('40-15 SCALE LABEL INFO'!K$2:K$65,MATCH($A1627,'40-15 SCALE LABEL INFO'!$A$2:$A$65,0))="","",INDEX('40-15 SCALE LABEL INFO'!K$2:K$65,MATCH($A1627,'40-15 SCALE LABEL INFO'!$A$2:$A$65,0))),"not found"),IF(H1626="not found","not found",IF(H1626="","","ditto"))))</f>
        <v/>
      </c>
    </row>
    <row r="1628" spans="1:8" x14ac:dyDescent="0.25">
      <c r="A1628" s="770"/>
      <c r="B1628" s="770"/>
      <c r="C1628" s="770"/>
      <c r="D1628" s="770"/>
      <c r="E1628" s="778"/>
      <c r="F1628" s="781" t="str">
        <f>IF($A1628="","",IF(NOT($A1628=$A1627),IFERROR(IF(INDEX('40-15 SCALE LABEL INFO'!I$2:I$65,MATCH($A1628,'40-15 SCALE LABEL INFO'!$A$2:$A$65,0))="","",INDEX('40-15 SCALE LABEL INFO'!I$2:I$65,MATCH($A1628,'40-15 SCALE LABEL INFO'!$A$2:$A$65,0))),"not found"),IF(F1627="not found","not found",IF(F1627="","","ditto"))))</f>
        <v/>
      </c>
      <c r="G1628" s="782" t="str">
        <f>IF($A1628="","",IF(NOT($A1628=$A1627),IFERROR(IF(INDEX('40-15 SCALE LABEL INFO'!J$2:J$65,MATCH($A1628,'40-15 SCALE LABEL INFO'!$A$2:$A$65,0))="","",INDEX('40-15 SCALE LABEL INFO'!J$2:J$65,MATCH($A1628,'40-15 SCALE LABEL INFO'!$A$2:$A$65,0))),"not found"),IF(G1627="not found","not found",IF(G1627="","","ditto"))))</f>
        <v/>
      </c>
      <c r="H1628" s="775" t="str">
        <f>IF($A1628="","",IF(NOT($A1628=$A1627),IFERROR(IF(INDEX('40-15 SCALE LABEL INFO'!K$2:K$65,MATCH($A1628,'40-15 SCALE LABEL INFO'!$A$2:$A$65,0))="","",INDEX('40-15 SCALE LABEL INFO'!K$2:K$65,MATCH($A1628,'40-15 SCALE LABEL INFO'!$A$2:$A$65,0))),"not found"),IF(H1627="not found","not found",IF(H1627="","","ditto"))))</f>
        <v/>
      </c>
    </row>
    <row r="1629" spans="1:8" x14ac:dyDescent="0.25">
      <c r="A1629" s="770"/>
      <c r="B1629" s="770"/>
      <c r="C1629" s="770"/>
      <c r="D1629" s="770"/>
      <c r="E1629" s="778"/>
      <c r="F1629" s="781" t="str">
        <f>IF($A1629="","",IF(NOT($A1629=$A1628),IFERROR(IF(INDEX('40-15 SCALE LABEL INFO'!I$2:I$65,MATCH($A1629,'40-15 SCALE LABEL INFO'!$A$2:$A$65,0))="","",INDEX('40-15 SCALE LABEL INFO'!I$2:I$65,MATCH($A1629,'40-15 SCALE LABEL INFO'!$A$2:$A$65,0))),"not found"),IF(F1628="not found","not found",IF(F1628="","","ditto"))))</f>
        <v/>
      </c>
      <c r="G1629" s="782" t="str">
        <f>IF($A1629="","",IF(NOT($A1629=$A1628),IFERROR(IF(INDEX('40-15 SCALE LABEL INFO'!J$2:J$65,MATCH($A1629,'40-15 SCALE LABEL INFO'!$A$2:$A$65,0))="","",INDEX('40-15 SCALE LABEL INFO'!J$2:J$65,MATCH($A1629,'40-15 SCALE LABEL INFO'!$A$2:$A$65,0))),"not found"),IF(G1628="not found","not found",IF(G1628="","","ditto"))))</f>
        <v/>
      </c>
      <c r="H1629" s="775" t="str">
        <f>IF($A1629="","",IF(NOT($A1629=$A1628),IFERROR(IF(INDEX('40-15 SCALE LABEL INFO'!K$2:K$65,MATCH($A1629,'40-15 SCALE LABEL INFO'!$A$2:$A$65,0))="","",INDEX('40-15 SCALE LABEL INFO'!K$2:K$65,MATCH($A1629,'40-15 SCALE LABEL INFO'!$A$2:$A$65,0))),"not found"),IF(H1628="not found","not found",IF(H1628="","","ditto"))))</f>
        <v/>
      </c>
    </row>
    <row r="1630" spans="1:8" x14ac:dyDescent="0.25">
      <c r="A1630" s="770"/>
      <c r="B1630" s="770"/>
      <c r="C1630" s="770"/>
      <c r="D1630" s="770"/>
      <c r="E1630" s="778"/>
      <c r="F1630" s="781" t="str">
        <f>IF($A1630="","",IF(NOT($A1630=$A1629),IFERROR(IF(INDEX('40-15 SCALE LABEL INFO'!I$2:I$65,MATCH($A1630,'40-15 SCALE LABEL INFO'!$A$2:$A$65,0))="","",INDEX('40-15 SCALE LABEL INFO'!I$2:I$65,MATCH($A1630,'40-15 SCALE LABEL INFO'!$A$2:$A$65,0))),"not found"),IF(F1629="not found","not found",IF(F1629="","","ditto"))))</f>
        <v/>
      </c>
      <c r="G1630" s="782" t="str">
        <f>IF($A1630="","",IF(NOT($A1630=$A1629),IFERROR(IF(INDEX('40-15 SCALE LABEL INFO'!J$2:J$65,MATCH($A1630,'40-15 SCALE LABEL INFO'!$A$2:$A$65,0))="","",INDEX('40-15 SCALE LABEL INFO'!J$2:J$65,MATCH($A1630,'40-15 SCALE LABEL INFO'!$A$2:$A$65,0))),"not found"),IF(G1629="not found","not found",IF(G1629="","","ditto"))))</f>
        <v/>
      </c>
      <c r="H1630" s="775" t="str">
        <f>IF($A1630="","",IF(NOT($A1630=$A1629),IFERROR(IF(INDEX('40-15 SCALE LABEL INFO'!K$2:K$65,MATCH($A1630,'40-15 SCALE LABEL INFO'!$A$2:$A$65,0))="","",INDEX('40-15 SCALE LABEL INFO'!K$2:K$65,MATCH($A1630,'40-15 SCALE LABEL INFO'!$A$2:$A$65,0))),"not found"),IF(H1629="not found","not found",IF(H1629="","","ditto"))))</f>
        <v/>
      </c>
    </row>
    <row r="1631" spans="1:8" x14ac:dyDescent="0.25">
      <c r="A1631" s="770"/>
      <c r="B1631" s="770"/>
      <c r="C1631" s="770"/>
      <c r="D1631" s="770"/>
      <c r="E1631" s="778"/>
      <c r="F1631" s="781" t="str">
        <f>IF($A1631="","",IF(NOT($A1631=$A1630),IFERROR(IF(INDEX('40-15 SCALE LABEL INFO'!I$2:I$65,MATCH($A1631,'40-15 SCALE LABEL INFO'!$A$2:$A$65,0))="","",INDEX('40-15 SCALE LABEL INFO'!I$2:I$65,MATCH($A1631,'40-15 SCALE LABEL INFO'!$A$2:$A$65,0))),"not found"),IF(F1630="not found","not found",IF(F1630="","","ditto"))))</f>
        <v/>
      </c>
      <c r="G1631" s="782" t="str">
        <f>IF($A1631="","",IF(NOT($A1631=$A1630),IFERROR(IF(INDEX('40-15 SCALE LABEL INFO'!J$2:J$65,MATCH($A1631,'40-15 SCALE LABEL INFO'!$A$2:$A$65,0))="","",INDEX('40-15 SCALE LABEL INFO'!J$2:J$65,MATCH($A1631,'40-15 SCALE LABEL INFO'!$A$2:$A$65,0))),"not found"),IF(G1630="not found","not found",IF(G1630="","","ditto"))))</f>
        <v/>
      </c>
      <c r="H1631" s="775" t="str">
        <f>IF($A1631="","",IF(NOT($A1631=$A1630),IFERROR(IF(INDEX('40-15 SCALE LABEL INFO'!K$2:K$65,MATCH($A1631,'40-15 SCALE LABEL INFO'!$A$2:$A$65,0))="","",INDEX('40-15 SCALE LABEL INFO'!K$2:K$65,MATCH($A1631,'40-15 SCALE LABEL INFO'!$A$2:$A$65,0))),"not found"),IF(H1630="not found","not found",IF(H1630="","","ditto"))))</f>
        <v/>
      </c>
    </row>
    <row r="1632" spans="1:8" x14ac:dyDescent="0.25">
      <c r="A1632" s="770"/>
      <c r="B1632" s="770"/>
      <c r="C1632" s="770"/>
      <c r="D1632" s="770"/>
      <c r="E1632" s="778"/>
      <c r="F1632" s="781" t="str">
        <f>IF($A1632="","",IF(NOT($A1632=$A1631),IFERROR(IF(INDEX('40-15 SCALE LABEL INFO'!I$2:I$65,MATCH($A1632,'40-15 SCALE LABEL INFO'!$A$2:$A$65,0))="","",INDEX('40-15 SCALE LABEL INFO'!I$2:I$65,MATCH($A1632,'40-15 SCALE LABEL INFO'!$A$2:$A$65,0))),"not found"),IF(F1631="not found","not found",IF(F1631="","","ditto"))))</f>
        <v/>
      </c>
      <c r="G1632" s="782" t="str">
        <f>IF($A1632="","",IF(NOT($A1632=$A1631),IFERROR(IF(INDEX('40-15 SCALE LABEL INFO'!J$2:J$65,MATCH($A1632,'40-15 SCALE LABEL INFO'!$A$2:$A$65,0))="","",INDEX('40-15 SCALE LABEL INFO'!J$2:J$65,MATCH($A1632,'40-15 SCALE LABEL INFO'!$A$2:$A$65,0))),"not found"),IF(G1631="not found","not found",IF(G1631="","","ditto"))))</f>
        <v/>
      </c>
      <c r="H1632" s="775" t="str">
        <f>IF($A1632="","",IF(NOT($A1632=$A1631),IFERROR(IF(INDEX('40-15 SCALE LABEL INFO'!K$2:K$65,MATCH($A1632,'40-15 SCALE LABEL INFO'!$A$2:$A$65,0))="","",INDEX('40-15 SCALE LABEL INFO'!K$2:K$65,MATCH($A1632,'40-15 SCALE LABEL INFO'!$A$2:$A$65,0))),"not found"),IF(H1631="not found","not found",IF(H1631="","","ditto"))))</f>
        <v/>
      </c>
    </row>
    <row r="1633" spans="1:8" x14ac:dyDescent="0.25">
      <c r="A1633" s="770"/>
      <c r="B1633" s="770"/>
      <c r="C1633" s="770"/>
      <c r="D1633" s="770"/>
      <c r="E1633" s="778"/>
      <c r="F1633" s="781" t="str">
        <f>IF($A1633="","",IF(NOT($A1633=$A1632),IFERROR(IF(INDEX('40-15 SCALE LABEL INFO'!I$2:I$65,MATCH($A1633,'40-15 SCALE LABEL INFO'!$A$2:$A$65,0))="","",INDEX('40-15 SCALE LABEL INFO'!I$2:I$65,MATCH($A1633,'40-15 SCALE LABEL INFO'!$A$2:$A$65,0))),"not found"),IF(F1632="not found","not found",IF(F1632="","","ditto"))))</f>
        <v/>
      </c>
      <c r="G1633" s="782" t="str">
        <f>IF($A1633="","",IF(NOT($A1633=$A1632),IFERROR(IF(INDEX('40-15 SCALE LABEL INFO'!J$2:J$65,MATCH($A1633,'40-15 SCALE LABEL INFO'!$A$2:$A$65,0))="","",INDEX('40-15 SCALE LABEL INFO'!J$2:J$65,MATCH($A1633,'40-15 SCALE LABEL INFO'!$A$2:$A$65,0))),"not found"),IF(G1632="not found","not found",IF(G1632="","","ditto"))))</f>
        <v/>
      </c>
      <c r="H1633" s="775" t="str">
        <f>IF($A1633="","",IF(NOT($A1633=$A1632),IFERROR(IF(INDEX('40-15 SCALE LABEL INFO'!K$2:K$65,MATCH($A1633,'40-15 SCALE LABEL INFO'!$A$2:$A$65,0))="","",INDEX('40-15 SCALE LABEL INFO'!K$2:K$65,MATCH($A1633,'40-15 SCALE LABEL INFO'!$A$2:$A$65,0))),"not found"),IF(H1632="not found","not found",IF(H1632="","","ditto"))))</f>
        <v/>
      </c>
    </row>
    <row r="1634" spans="1:8" x14ac:dyDescent="0.25">
      <c r="A1634" s="770"/>
      <c r="B1634" s="770"/>
      <c r="C1634" s="770"/>
      <c r="D1634" s="770"/>
      <c r="E1634" s="778"/>
      <c r="F1634" s="781" t="str">
        <f>IF($A1634="","",IF(NOT($A1634=$A1633),IFERROR(IF(INDEX('40-15 SCALE LABEL INFO'!I$2:I$65,MATCH($A1634,'40-15 SCALE LABEL INFO'!$A$2:$A$65,0))="","",INDEX('40-15 SCALE LABEL INFO'!I$2:I$65,MATCH($A1634,'40-15 SCALE LABEL INFO'!$A$2:$A$65,0))),"not found"),IF(F1633="not found","not found",IF(F1633="","","ditto"))))</f>
        <v/>
      </c>
      <c r="G1634" s="782" t="str">
        <f>IF($A1634="","",IF(NOT($A1634=$A1633),IFERROR(IF(INDEX('40-15 SCALE LABEL INFO'!J$2:J$65,MATCH($A1634,'40-15 SCALE LABEL INFO'!$A$2:$A$65,0))="","",INDEX('40-15 SCALE LABEL INFO'!J$2:J$65,MATCH($A1634,'40-15 SCALE LABEL INFO'!$A$2:$A$65,0))),"not found"),IF(G1633="not found","not found",IF(G1633="","","ditto"))))</f>
        <v/>
      </c>
      <c r="H1634" s="775" t="str">
        <f>IF($A1634="","",IF(NOT($A1634=$A1633),IFERROR(IF(INDEX('40-15 SCALE LABEL INFO'!K$2:K$65,MATCH($A1634,'40-15 SCALE LABEL INFO'!$A$2:$A$65,0))="","",INDEX('40-15 SCALE LABEL INFO'!K$2:K$65,MATCH($A1634,'40-15 SCALE LABEL INFO'!$A$2:$A$65,0))),"not found"),IF(H1633="not found","not found",IF(H1633="","","ditto"))))</f>
        <v/>
      </c>
    </row>
    <row r="1635" spans="1:8" x14ac:dyDescent="0.25">
      <c r="A1635" s="770"/>
      <c r="B1635" s="770"/>
      <c r="C1635" s="770"/>
      <c r="D1635" s="770"/>
      <c r="E1635" s="778"/>
      <c r="F1635" s="781" t="str">
        <f>IF($A1635="","",IF(NOT($A1635=$A1634),IFERROR(IF(INDEX('40-15 SCALE LABEL INFO'!I$2:I$65,MATCH($A1635,'40-15 SCALE LABEL INFO'!$A$2:$A$65,0))="","",INDEX('40-15 SCALE LABEL INFO'!I$2:I$65,MATCH($A1635,'40-15 SCALE LABEL INFO'!$A$2:$A$65,0))),"not found"),IF(F1634="not found","not found",IF(F1634="","","ditto"))))</f>
        <v/>
      </c>
      <c r="G1635" s="782" t="str">
        <f>IF($A1635="","",IF(NOT($A1635=$A1634),IFERROR(IF(INDEX('40-15 SCALE LABEL INFO'!J$2:J$65,MATCH($A1635,'40-15 SCALE LABEL INFO'!$A$2:$A$65,0))="","",INDEX('40-15 SCALE LABEL INFO'!J$2:J$65,MATCH($A1635,'40-15 SCALE LABEL INFO'!$A$2:$A$65,0))),"not found"),IF(G1634="not found","not found",IF(G1634="","","ditto"))))</f>
        <v/>
      </c>
      <c r="H1635" s="775" t="str">
        <f>IF($A1635="","",IF(NOT($A1635=$A1634),IFERROR(IF(INDEX('40-15 SCALE LABEL INFO'!K$2:K$65,MATCH($A1635,'40-15 SCALE LABEL INFO'!$A$2:$A$65,0))="","",INDEX('40-15 SCALE LABEL INFO'!K$2:K$65,MATCH($A1635,'40-15 SCALE LABEL INFO'!$A$2:$A$65,0))),"not found"),IF(H1634="not found","not found",IF(H1634="","","ditto"))))</f>
        <v/>
      </c>
    </row>
    <row r="1636" spans="1:8" x14ac:dyDescent="0.25">
      <c r="A1636" s="770"/>
      <c r="B1636" s="770"/>
      <c r="C1636" s="770"/>
      <c r="D1636" s="770"/>
      <c r="E1636" s="778"/>
      <c r="F1636" s="781" t="str">
        <f>IF($A1636="","",IF(NOT($A1636=$A1635),IFERROR(IF(INDEX('40-15 SCALE LABEL INFO'!I$2:I$65,MATCH($A1636,'40-15 SCALE LABEL INFO'!$A$2:$A$65,0))="","",INDEX('40-15 SCALE LABEL INFO'!I$2:I$65,MATCH($A1636,'40-15 SCALE LABEL INFO'!$A$2:$A$65,0))),"not found"),IF(F1635="not found","not found",IF(F1635="","","ditto"))))</f>
        <v/>
      </c>
      <c r="G1636" s="782" t="str">
        <f>IF($A1636="","",IF(NOT($A1636=$A1635),IFERROR(IF(INDEX('40-15 SCALE LABEL INFO'!J$2:J$65,MATCH($A1636,'40-15 SCALE LABEL INFO'!$A$2:$A$65,0))="","",INDEX('40-15 SCALE LABEL INFO'!J$2:J$65,MATCH($A1636,'40-15 SCALE LABEL INFO'!$A$2:$A$65,0))),"not found"),IF(G1635="not found","not found",IF(G1635="","","ditto"))))</f>
        <v/>
      </c>
      <c r="H1636" s="775" t="str">
        <f>IF($A1636="","",IF(NOT($A1636=$A1635),IFERROR(IF(INDEX('40-15 SCALE LABEL INFO'!K$2:K$65,MATCH($A1636,'40-15 SCALE LABEL INFO'!$A$2:$A$65,0))="","",INDEX('40-15 SCALE LABEL INFO'!K$2:K$65,MATCH($A1636,'40-15 SCALE LABEL INFO'!$A$2:$A$65,0))),"not found"),IF(H1635="not found","not found",IF(H1635="","","ditto"))))</f>
        <v/>
      </c>
    </row>
    <row r="1637" spans="1:8" x14ac:dyDescent="0.25">
      <c r="A1637" s="770"/>
      <c r="B1637" s="770"/>
      <c r="C1637" s="770"/>
      <c r="D1637" s="770"/>
      <c r="E1637" s="778"/>
      <c r="F1637" s="781" t="str">
        <f>IF($A1637="","",IF(NOT($A1637=$A1636),IFERROR(IF(INDEX('40-15 SCALE LABEL INFO'!I$2:I$65,MATCH($A1637,'40-15 SCALE LABEL INFO'!$A$2:$A$65,0))="","",INDEX('40-15 SCALE LABEL INFO'!I$2:I$65,MATCH($A1637,'40-15 SCALE LABEL INFO'!$A$2:$A$65,0))),"not found"),IF(F1636="not found","not found",IF(F1636="","","ditto"))))</f>
        <v/>
      </c>
      <c r="G1637" s="782" t="str">
        <f>IF($A1637="","",IF(NOT($A1637=$A1636),IFERROR(IF(INDEX('40-15 SCALE LABEL INFO'!J$2:J$65,MATCH($A1637,'40-15 SCALE LABEL INFO'!$A$2:$A$65,0))="","",INDEX('40-15 SCALE LABEL INFO'!J$2:J$65,MATCH($A1637,'40-15 SCALE LABEL INFO'!$A$2:$A$65,0))),"not found"),IF(G1636="not found","not found",IF(G1636="","","ditto"))))</f>
        <v/>
      </c>
      <c r="H1637" s="775" t="str">
        <f>IF($A1637="","",IF(NOT($A1637=$A1636),IFERROR(IF(INDEX('40-15 SCALE LABEL INFO'!K$2:K$65,MATCH($A1637,'40-15 SCALE LABEL INFO'!$A$2:$A$65,0))="","",INDEX('40-15 SCALE LABEL INFO'!K$2:K$65,MATCH($A1637,'40-15 SCALE LABEL INFO'!$A$2:$A$65,0))),"not found"),IF(H1636="not found","not found",IF(H1636="","","ditto"))))</f>
        <v/>
      </c>
    </row>
    <row r="1638" spans="1:8" x14ac:dyDescent="0.25">
      <c r="A1638" s="770"/>
      <c r="B1638" s="770"/>
      <c r="C1638" s="770"/>
      <c r="D1638" s="770"/>
      <c r="E1638" s="778"/>
      <c r="F1638" s="781" t="str">
        <f>IF($A1638="","",IF(NOT($A1638=$A1637),IFERROR(IF(INDEX('40-15 SCALE LABEL INFO'!I$2:I$65,MATCH($A1638,'40-15 SCALE LABEL INFO'!$A$2:$A$65,0))="","",INDEX('40-15 SCALE LABEL INFO'!I$2:I$65,MATCH($A1638,'40-15 SCALE LABEL INFO'!$A$2:$A$65,0))),"not found"),IF(F1637="not found","not found",IF(F1637="","","ditto"))))</f>
        <v/>
      </c>
      <c r="G1638" s="782" t="str">
        <f>IF($A1638="","",IF(NOT($A1638=$A1637),IFERROR(IF(INDEX('40-15 SCALE LABEL INFO'!J$2:J$65,MATCH($A1638,'40-15 SCALE LABEL INFO'!$A$2:$A$65,0))="","",INDEX('40-15 SCALE LABEL INFO'!J$2:J$65,MATCH($A1638,'40-15 SCALE LABEL INFO'!$A$2:$A$65,0))),"not found"),IF(G1637="not found","not found",IF(G1637="","","ditto"))))</f>
        <v/>
      </c>
      <c r="H1638" s="775" t="str">
        <f>IF($A1638="","",IF(NOT($A1638=$A1637),IFERROR(IF(INDEX('40-15 SCALE LABEL INFO'!K$2:K$65,MATCH($A1638,'40-15 SCALE LABEL INFO'!$A$2:$A$65,0))="","",INDEX('40-15 SCALE LABEL INFO'!K$2:K$65,MATCH($A1638,'40-15 SCALE LABEL INFO'!$A$2:$A$65,0))),"not found"),IF(H1637="not found","not found",IF(H1637="","","ditto"))))</f>
        <v/>
      </c>
    </row>
    <row r="1639" spans="1:8" x14ac:dyDescent="0.25">
      <c r="A1639" s="770"/>
      <c r="B1639" s="770"/>
      <c r="C1639" s="770"/>
      <c r="D1639" s="770"/>
      <c r="E1639" s="778"/>
      <c r="F1639" s="781" t="str">
        <f>IF($A1639="","",IF(NOT($A1639=$A1638),IFERROR(IF(INDEX('40-15 SCALE LABEL INFO'!I$2:I$65,MATCH($A1639,'40-15 SCALE LABEL INFO'!$A$2:$A$65,0))="","",INDEX('40-15 SCALE LABEL INFO'!I$2:I$65,MATCH($A1639,'40-15 SCALE LABEL INFO'!$A$2:$A$65,0))),"not found"),IF(F1638="not found","not found",IF(F1638="","","ditto"))))</f>
        <v/>
      </c>
      <c r="G1639" s="782" t="str">
        <f>IF($A1639="","",IF(NOT($A1639=$A1638),IFERROR(IF(INDEX('40-15 SCALE LABEL INFO'!J$2:J$65,MATCH($A1639,'40-15 SCALE LABEL INFO'!$A$2:$A$65,0))="","",INDEX('40-15 SCALE LABEL INFO'!J$2:J$65,MATCH($A1639,'40-15 SCALE LABEL INFO'!$A$2:$A$65,0))),"not found"),IF(G1638="not found","not found",IF(G1638="","","ditto"))))</f>
        <v/>
      </c>
      <c r="H1639" s="775" t="str">
        <f>IF($A1639="","",IF(NOT($A1639=$A1638),IFERROR(IF(INDEX('40-15 SCALE LABEL INFO'!K$2:K$65,MATCH($A1639,'40-15 SCALE LABEL INFO'!$A$2:$A$65,0))="","",INDEX('40-15 SCALE LABEL INFO'!K$2:K$65,MATCH($A1639,'40-15 SCALE LABEL INFO'!$A$2:$A$65,0))),"not found"),IF(H1638="not found","not found",IF(H1638="","","ditto"))))</f>
        <v/>
      </c>
    </row>
    <row r="1640" spans="1:8" x14ac:dyDescent="0.25">
      <c r="A1640" s="770"/>
      <c r="B1640" s="770"/>
      <c r="C1640" s="770"/>
      <c r="D1640" s="770"/>
      <c r="E1640" s="778"/>
      <c r="F1640" s="781" t="str">
        <f>IF($A1640="","",IF(NOT($A1640=$A1639),IFERROR(IF(INDEX('40-15 SCALE LABEL INFO'!I$2:I$65,MATCH($A1640,'40-15 SCALE LABEL INFO'!$A$2:$A$65,0))="","",INDEX('40-15 SCALE LABEL INFO'!I$2:I$65,MATCH($A1640,'40-15 SCALE LABEL INFO'!$A$2:$A$65,0))),"not found"),IF(F1639="not found","not found",IF(F1639="","","ditto"))))</f>
        <v/>
      </c>
      <c r="G1640" s="782" t="str">
        <f>IF($A1640="","",IF(NOT($A1640=$A1639),IFERROR(IF(INDEX('40-15 SCALE LABEL INFO'!J$2:J$65,MATCH($A1640,'40-15 SCALE LABEL INFO'!$A$2:$A$65,0))="","",INDEX('40-15 SCALE LABEL INFO'!J$2:J$65,MATCH($A1640,'40-15 SCALE LABEL INFO'!$A$2:$A$65,0))),"not found"),IF(G1639="not found","not found",IF(G1639="","","ditto"))))</f>
        <v/>
      </c>
      <c r="H1640" s="775" t="str">
        <f>IF($A1640="","",IF(NOT($A1640=$A1639),IFERROR(IF(INDEX('40-15 SCALE LABEL INFO'!K$2:K$65,MATCH($A1640,'40-15 SCALE LABEL INFO'!$A$2:$A$65,0))="","",INDEX('40-15 SCALE LABEL INFO'!K$2:K$65,MATCH($A1640,'40-15 SCALE LABEL INFO'!$A$2:$A$65,0))),"not found"),IF(H1639="not found","not found",IF(H1639="","","ditto"))))</f>
        <v/>
      </c>
    </row>
    <row r="1641" spans="1:8" x14ac:dyDescent="0.25">
      <c r="A1641" s="770"/>
      <c r="B1641" s="770"/>
      <c r="C1641" s="770"/>
      <c r="D1641" s="770"/>
      <c r="E1641" s="778"/>
      <c r="F1641" s="781" t="str">
        <f>IF($A1641="","",IF(NOT($A1641=$A1640),IFERROR(IF(INDEX('40-15 SCALE LABEL INFO'!I$2:I$65,MATCH($A1641,'40-15 SCALE LABEL INFO'!$A$2:$A$65,0))="","",INDEX('40-15 SCALE LABEL INFO'!I$2:I$65,MATCH($A1641,'40-15 SCALE LABEL INFO'!$A$2:$A$65,0))),"not found"),IF(F1640="not found","not found",IF(F1640="","","ditto"))))</f>
        <v/>
      </c>
      <c r="G1641" s="782" t="str">
        <f>IF($A1641="","",IF(NOT($A1641=$A1640),IFERROR(IF(INDEX('40-15 SCALE LABEL INFO'!J$2:J$65,MATCH($A1641,'40-15 SCALE LABEL INFO'!$A$2:$A$65,0))="","",INDEX('40-15 SCALE LABEL INFO'!J$2:J$65,MATCH($A1641,'40-15 SCALE LABEL INFO'!$A$2:$A$65,0))),"not found"),IF(G1640="not found","not found",IF(G1640="","","ditto"))))</f>
        <v/>
      </c>
      <c r="H1641" s="775" t="str">
        <f>IF($A1641="","",IF(NOT($A1641=$A1640),IFERROR(IF(INDEX('40-15 SCALE LABEL INFO'!K$2:K$65,MATCH($A1641,'40-15 SCALE LABEL INFO'!$A$2:$A$65,0))="","",INDEX('40-15 SCALE LABEL INFO'!K$2:K$65,MATCH($A1641,'40-15 SCALE LABEL INFO'!$A$2:$A$65,0))),"not found"),IF(H1640="not found","not found",IF(H1640="","","ditto"))))</f>
        <v/>
      </c>
    </row>
    <row r="1642" spans="1:8" x14ac:dyDescent="0.25">
      <c r="A1642" s="770"/>
      <c r="B1642" s="770"/>
      <c r="C1642" s="770"/>
      <c r="D1642" s="770"/>
      <c r="E1642" s="778"/>
      <c r="F1642" s="781" t="str">
        <f>IF($A1642="","",IF(NOT($A1642=$A1641),IFERROR(IF(INDEX('40-15 SCALE LABEL INFO'!I$2:I$65,MATCH($A1642,'40-15 SCALE LABEL INFO'!$A$2:$A$65,0))="","",INDEX('40-15 SCALE LABEL INFO'!I$2:I$65,MATCH($A1642,'40-15 SCALE LABEL INFO'!$A$2:$A$65,0))),"not found"),IF(F1641="not found","not found",IF(F1641="","","ditto"))))</f>
        <v/>
      </c>
      <c r="G1642" s="782" t="str">
        <f>IF($A1642="","",IF(NOT($A1642=$A1641),IFERROR(IF(INDEX('40-15 SCALE LABEL INFO'!J$2:J$65,MATCH($A1642,'40-15 SCALE LABEL INFO'!$A$2:$A$65,0))="","",INDEX('40-15 SCALE LABEL INFO'!J$2:J$65,MATCH($A1642,'40-15 SCALE LABEL INFO'!$A$2:$A$65,0))),"not found"),IF(G1641="not found","not found",IF(G1641="","","ditto"))))</f>
        <v/>
      </c>
      <c r="H1642" s="775" t="str">
        <f>IF($A1642="","",IF(NOT($A1642=$A1641),IFERROR(IF(INDEX('40-15 SCALE LABEL INFO'!K$2:K$65,MATCH($A1642,'40-15 SCALE LABEL INFO'!$A$2:$A$65,0))="","",INDEX('40-15 SCALE LABEL INFO'!K$2:K$65,MATCH($A1642,'40-15 SCALE LABEL INFO'!$A$2:$A$65,0))),"not found"),IF(H1641="not found","not found",IF(H1641="","","ditto"))))</f>
        <v/>
      </c>
    </row>
    <row r="1643" spans="1:8" x14ac:dyDescent="0.25">
      <c r="A1643" s="770"/>
      <c r="B1643" s="770"/>
      <c r="C1643" s="770"/>
      <c r="D1643" s="770"/>
      <c r="E1643" s="778"/>
      <c r="F1643" s="781" t="str">
        <f>IF($A1643="","",IF(NOT($A1643=$A1642),IFERROR(IF(INDEX('40-15 SCALE LABEL INFO'!I$2:I$65,MATCH($A1643,'40-15 SCALE LABEL INFO'!$A$2:$A$65,0))="","",INDEX('40-15 SCALE LABEL INFO'!I$2:I$65,MATCH($A1643,'40-15 SCALE LABEL INFO'!$A$2:$A$65,0))),"not found"),IF(F1642="not found","not found",IF(F1642="","","ditto"))))</f>
        <v/>
      </c>
      <c r="G1643" s="782" t="str">
        <f>IF($A1643="","",IF(NOT($A1643=$A1642),IFERROR(IF(INDEX('40-15 SCALE LABEL INFO'!J$2:J$65,MATCH($A1643,'40-15 SCALE LABEL INFO'!$A$2:$A$65,0))="","",INDEX('40-15 SCALE LABEL INFO'!J$2:J$65,MATCH($A1643,'40-15 SCALE LABEL INFO'!$A$2:$A$65,0))),"not found"),IF(G1642="not found","not found",IF(G1642="","","ditto"))))</f>
        <v/>
      </c>
      <c r="H1643" s="775" t="str">
        <f>IF($A1643="","",IF(NOT($A1643=$A1642),IFERROR(IF(INDEX('40-15 SCALE LABEL INFO'!K$2:K$65,MATCH($A1643,'40-15 SCALE LABEL INFO'!$A$2:$A$65,0))="","",INDEX('40-15 SCALE LABEL INFO'!K$2:K$65,MATCH($A1643,'40-15 SCALE LABEL INFO'!$A$2:$A$65,0))),"not found"),IF(H1642="not found","not found",IF(H1642="","","ditto"))))</f>
        <v/>
      </c>
    </row>
    <row r="1644" spans="1:8" x14ac:dyDescent="0.25">
      <c r="A1644" s="770"/>
      <c r="B1644" s="770"/>
      <c r="C1644" s="770"/>
      <c r="D1644" s="770"/>
      <c r="E1644" s="778"/>
      <c r="F1644" s="781" t="str">
        <f>IF($A1644="","",IF(NOT($A1644=$A1643),IFERROR(IF(INDEX('40-15 SCALE LABEL INFO'!I$2:I$65,MATCH($A1644,'40-15 SCALE LABEL INFO'!$A$2:$A$65,0))="","",INDEX('40-15 SCALE LABEL INFO'!I$2:I$65,MATCH($A1644,'40-15 SCALE LABEL INFO'!$A$2:$A$65,0))),"not found"),IF(F1643="not found","not found",IF(F1643="","","ditto"))))</f>
        <v/>
      </c>
      <c r="G1644" s="782" t="str">
        <f>IF($A1644="","",IF(NOT($A1644=$A1643),IFERROR(IF(INDEX('40-15 SCALE LABEL INFO'!J$2:J$65,MATCH($A1644,'40-15 SCALE LABEL INFO'!$A$2:$A$65,0))="","",INDEX('40-15 SCALE LABEL INFO'!J$2:J$65,MATCH($A1644,'40-15 SCALE LABEL INFO'!$A$2:$A$65,0))),"not found"),IF(G1643="not found","not found",IF(G1643="","","ditto"))))</f>
        <v/>
      </c>
      <c r="H1644" s="775" t="str">
        <f>IF($A1644="","",IF(NOT($A1644=$A1643),IFERROR(IF(INDEX('40-15 SCALE LABEL INFO'!K$2:K$65,MATCH($A1644,'40-15 SCALE LABEL INFO'!$A$2:$A$65,0))="","",INDEX('40-15 SCALE LABEL INFO'!K$2:K$65,MATCH($A1644,'40-15 SCALE LABEL INFO'!$A$2:$A$65,0))),"not found"),IF(H1643="not found","not found",IF(H1643="","","ditto"))))</f>
        <v/>
      </c>
    </row>
    <row r="1645" spans="1:8" x14ac:dyDescent="0.25">
      <c r="A1645" s="770"/>
      <c r="B1645" s="770"/>
      <c r="C1645" s="770"/>
      <c r="D1645" s="770"/>
      <c r="E1645" s="778"/>
      <c r="F1645" s="781" t="str">
        <f>IF($A1645="","",IF(NOT($A1645=$A1644),IFERROR(IF(INDEX('40-15 SCALE LABEL INFO'!I$2:I$65,MATCH($A1645,'40-15 SCALE LABEL INFO'!$A$2:$A$65,0))="","",INDEX('40-15 SCALE LABEL INFO'!I$2:I$65,MATCH($A1645,'40-15 SCALE LABEL INFO'!$A$2:$A$65,0))),"not found"),IF(F1644="not found","not found",IF(F1644="","","ditto"))))</f>
        <v/>
      </c>
      <c r="G1645" s="782" t="str">
        <f>IF($A1645="","",IF(NOT($A1645=$A1644),IFERROR(IF(INDEX('40-15 SCALE LABEL INFO'!J$2:J$65,MATCH($A1645,'40-15 SCALE LABEL INFO'!$A$2:$A$65,0))="","",INDEX('40-15 SCALE LABEL INFO'!J$2:J$65,MATCH($A1645,'40-15 SCALE LABEL INFO'!$A$2:$A$65,0))),"not found"),IF(G1644="not found","not found",IF(G1644="","","ditto"))))</f>
        <v/>
      </c>
      <c r="H1645" s="775" t="str">
        <f>IF($A1645="","",IF(NOT($A1645=$A1644),IFERROR(IF(INDEX('40-15 SCALE LABEL INFO'!K$2:K$65,MATCH($A1645,'40-15 SCALE LABEL INFO'!$A$2:$A$65,0))="","",INDEX('40-15 SCALE LABEL INFO'!K$2:K$65,MATCH($A1645,'40-15 SCALE LABEL INFO'!$A$2:$A$65,0))),"not found"),IF(H1644="not found","not found",IF(H1644="","","ditto"))))</f>
        <v/>
      </c>
    </row>
    <row r="1646" spans="1:8" x14ac:dyDescent="0.25">
      <c r="A1646" s="770"/>
      <c r="B1646" s="770"/>
      <c r="C1646" s="770"/>
      <c r="D1646" s="770"/>
      <c r="E1646" s="778"/>
      <c r="F1646" s="781" t="str">
        <f>IF($A1646="","",IF(NOT($A1646=$A1645),IFERROR(IF(INDEX('40-15 SCALE LABEL INFO'!I$2:I$65,MATCH($A1646,'40-15 SCALE LABEL INFO'!$A$2:$A$65,0))="","",INDEX('40-15 SCALE LABEL INFO'!I$2:I$65,MATCH($A1646,'40-15 SCALE LABEL INFO'!$A$2:$A$65,0))),"not found"),IF(F1645="not found","not found",IF(F1645="","","ditto"))))</f>
        <v/>
      </c>
      <c r="G1646" s="782" t="str">
        <f>IF($A1646="","",IF(NOT($A1646=$A1645),IFERROR(IF(INDEX('40-15 SCALE LABEL INFO'!J$2:J$65,MATCH($A1646,'40-15 SCALE LABEL INFO'!$A$2:$A$65,0))="","",INDEX('40-15 SCALE LABEL INFO'!J$2:J$65,MATCH($A1646,'40-15 SCALE LABEL INFO'!$A$2:$A$65,0))),"not found"),IF(G1645="not found","not found",IF(G1645="","","ditto"))))</f>
        <v/>
      </c>
      <c r="H1646" s="775" t="str">
        <f>IF($A1646="","",IF(NOT($A1646=$A1645),IFERROR(IF(INDEX('40-15 SCALE LABEL INFO'!K$2:K$65,MATCH($A1646,'40-15 SCALE LABEL INFO'!$A$2:$A$65,0))="","",INDEX('40-15 SCALE LABEL INFO'!K$2:K$65,MATCH($A1646,'40-15 SCALE LABEL INFO'!$A$2:$A$65,0))),"not found"),IF(H1645="not found","not found",IF(H1645="","","ditto"))))</f>
        <v/>
      </c>
    </row>
    <row r="1647" spans="1:8" x14ac:dyDescent="0.25">
      <c r="A1647" s="770"/>
      <c r="B1647" s="770"/>
      <c r="C1647" s="770"/>
      <c r="D1647" s="770"/>
      <c r="E1647" s="778"/>
      <c r="F1647" s="781" t="str">
        <f>IF($A1647="","",IF(NOT($A1647=$A1646),IFERROR(IF(INDEX('40-15 SCALE LABEL INFO'!I$2:I$65,MATCH($A1647,'40-15 SCALE LABEL INFO'!$A$2:$A$65,0))="","",INDEX('40-15 SCALE LABEL INFO'!I$2:I$65,MATCH($A1647,'40-15 SCALE LABEL INFO'!$A$2:$A$65,0))),"not found"),IF(F1646="not found","not found",IF(F1646="","","ditto"))))</f>
        <v/>
      </c>
      <c r="G1647" s="782" t="str">
        <f>IF($A1647="","",IF(NOT($A1647=$A1646),IFERROR(IF(INDEX('40-15 SCALE LABEL INFO'!J$2:J$65,MATCH($A1647,'40-15 SCALE LABEL INFO'!$A$2:$A$65,0))="","",INDEX('40-15 SCALE LABEL INFO'!J$2:J$65,MATCH($A1647,'40-15 SCALE LABEL INFO'!$A$2:$A$65,0))),"not found"),IF(G1646="not found","not found",IF(G1646="","","ditto"))))</f>
        <v/>
      </c>
      <c r="H1647" s="775" t="str">
        <f>IF($A1647="","",IF(NOT($A1647=$A1646),IFERROR(IF(INDEX('40-15 SCALE LABEL INFO'!K$2:K$65,MATCH($A1647,'40-15 SCALE LABEL INFO'!$A$2:$A$65,0))="","",INDEX('40-15 SCALE LABEL INFO'!K$2:K$65,MATCH($A1647,'40-15 SCALE LABEL INFO'!$A$2:$A$65,0))),"not found"),IF(H1646="not found","not found",IF(H1646="","","ditto"))))</f>
        <v/>
      </c>
    </row>
    <row r="1648" spans="1:8" x14ac:dyDescent="0.25">
      <c r="A1648" s="770"/>
      <c r="B1648" s="770"/>
      <c r="C1648" s="770"/>
      <c r="D1648" s="770"/>
      <c r="E1648" s="778"/>
      <c r="F1648" s="781" t="str">
        <f>IF($A1648="","",IF(NOT($A1648=$A1647),IFERROR(IF(INDEX('40-15 SCALE LABEL INFO'!I$2:I$65,MATCH($A1648,'40-15 SCALE LABEL INFO'!$A$2:$A$65,0))="","",INDEX('40-15 SCALE LABEL INFO'!I$2:I$65,MATCH($A1648,'40-15 SCALE LABEL INFO'!$A$2:$A$65,0))),"not found"),IF(F1647="not found","not found",IF(F1647="","","ditto"))))</f>
        <v/>
      </c>
      <c r="G1648" s="782" t="str">
        <f>IF($A1648="","",IF(NOT($A1648=$A1647),IFERROR(IF(INDEX('40-15 SCALE LABEL INFO'!J$2:J$65,MATCH($A1648,'40-15 SCALE LABEL INFO'!$A$2:$A$65,0))="","",INDEX('40-15 SCALE LABEL INFO'!J$2:J$65,MATCH($A1648,'40-15 SCALE LABEL INFO'!$A$2:$A$65,0))),"not found"),IF(G1647="not found","not found",IF(G1647="","","ditto"))))</f>
        <v/>
      </c>
      <c r="H1648" s="775" t="str">
        <f>IF($A1648="","",IF(NOT($A1648=$A1647),IFERROR(IF(INDEX('40-15 SCALE LABEL INFO'!K$2:K$65,MATCH($A1648,'40-15 SCALE LABEL INFO'!$A$2:$A$65,0))="","",INDEX('40-15 SCALE LABEL INFO'!K$2:K$65,MATCH($A1648,'40-15 SCALE LABEL INFO'!$A$2:$A$65,0))),"not found"),IF(H1647="not found","not found",IF(H1647="","","ditto"))))</f>
        <v/>
      </c>
    </row>
    <row r="1649" spans="1:8" x14ac:dyDescent="0.25">
      <c r="A1649" s="770"/>
      <c r="B1649" s="770"/>
      <c r="C1649" s="770"/>
      <c r="D1649" s="770"/>
      <c r="E1649" s="778"/>
      <c r="F1649" s="781" t="str">
        <f>IF($A1649="","",IF(NOT($A1649=$A1648),IFERROR(IF(INDEX('40-15 SCALE LABEL INFO'!I$2:I$65,MATCH($A1649,'40-15 SCALE LABEL INFO'!$A$2:$A$65,0))="","",INDEX('40-15 SCALE LABEL INFO'!I$2:I$65,MATCH($A1649,'40-15 SCALE LABEL INFO'!$A$2:$A$65,0))),"not found"),IF(F1648="not found","not found",IF(F1648="","","ditto"))))</f>
        <v/>
      </c>
      <c r="G1649" s="782" t="str">
        <f>IF($A1649="","",IF(NOT($A1649=$A1648),IFERROR(IF(INDEX('40-15 SCALE LABEL INFO'!J$2:J$65,MATCH($A1649,'40-15 SCALE LABEL INFO'!$A$2:$A$65,0))="","",INDEX('40-15 SCALE LABEL INFO'!J$2:J$65,MATCH($A1649,'40-15 SCALE LABEL INFO'!$A$2:$A$65,0))),"not found"),IF(G1648="not found","not found",IF(G1648="","","ditto"))))</f>
        <v/>
      </c>
      <c r="H1649" s="775" t="str">
        <f>IF($A1649="","",IF(NOT($A1649=$A1648),IFERROR(IF(INDEX('40-15 SCALE LABEL INFO'!K$2:K$65,MATCH($A1649,'40-15 SCALE LABEL INFO'!$A$2:$A$65,0))="","",INDEX('40-15 SCALE LABEL INFO'!K$2:K$65,MATCH($A1649,'40-15 SCALE LABEL INFO'!$A$2:$A$65,0))),"not found"),IF(H1648="not found","not found",IF(H1648="","","ditto"))))</f>
        <v/>
      </c>
    </row>
    <row r="1650" spans="1:8" x14ac:dyDescent="0.25">
      <c r="A1650" s="770"/>
      <c r="B1650" s="770"/>
      <c r="C1650" s="770"/>
      <c r="D1650" s="770"/>
      <c r="E1650" s="778"/>
      <c r="F1650" s="781" t="str">
        <f>IF($A1650="","",IF(NOT($A1650=$A1649),IFERROR(IF(INDEX('40-15 SCALE LABEL INFO'!I$2:I$65,MATCH($A1650,'40-15 SCALE LABEL INFO'!$A$2:$A$65,0))="","",INDEX('40-15 SCALE LABEL INFO'!I$2:I$65,MATCH($A1650,'40-15 SCALE LABEL INFO'!$A$2:$A$65,0))),"not found"),IF(F1649="not found","not found",IF(F1649="","","ditto"))))</f>
        <v/>
      </c>
      <c r="G1650" s="782" t="str">
        <f>IF($A1650="","",IF(NOT($A1650=$A1649),IFERROR(IF(INDEX('40-15 SCALE LABEL INFO'!J$2:J$65,MATCH($A1650,'40-15 SCALE LABEL INFO'!$A$2:$A$65,0))="","",INDEX('40-15 SCALE LABEL INFO'!J$2:J$65,MATCH($A1650,'40-15 SCALE LABEL INFO'!$A$2:$A$65,0))),"not found"),IF(G1649="not found","not found",IF(G1649="","","ditto"))))</f>
        <v/>
      </c>
      <c r="H1650" s="775" t="str">
        <f>IF($A1650="","",IF(NOT($A1650=$A1649),IFERROR(IF(INDEX('40-15 SCALE LABEL INFO'!K$2:K$65,MATCH($A1650,'40-15 SCALE LABEL INFO'!$A$2:$A$65,0))="","",INDEX('40-15 SCALE LABEL INFO'!K$2:K$65,MATCH($A1650,'40-15 SCALE LABEL INFO'!$A$2:$A$65,0))),"not found"),IF(H1649="not found","not found",IF(H1649="","","ditto"))))</f>
        <v/>
      </c>
    </row>
    <row r="1651" spans="1:8" x14ac:dyDescent="0.25">
      <c r="A1651" s="770"/>
      <c r="B1651" s="770"/>
      <c r="C1651" s="770"/>
      <c r="D1651" s="770"/>
      <c r="E1651" s="778"/>
      <c r="F1651" s="781" t="str">
        <f>IF($A1651="","",IF(NOT($A1651=$A1650),IFERROR(IF(INDEX('40-15 SCALE LABEL INFO'!I$2:I$65,MATCH($A1651,'40-15 SCALE LABEL INFO'!$A$2:$A$65,0))="","",INDEX('40-15 SCALE LABEL INFO'!I$2:I$65,MATCH($A1651,'40-15 SCALE LABEL INFO'!$A$2:$A$65,0))),"not found"),IF(F1650="not found","not found",IF(F1650="","","ditto"))))</f>
        <v/>
      </c>
      <c r="G1651" s="782" t="str">
        <f>IF($A1651="","",IF(NOT($A1651=$A1650),IFERROR(IF(INDEX('40-15 SCALE LABEL INFO'!J$2:J$65,MATCH($A1651,'40-15 SCALE LABEL INFO'!$A$2:$A$65,0))="","",INDEX('40-15 SCALE LABEL INFO'!J$2:J$65,MATCH($A1651,'40-15 SCALE LABEL INFO'!$A$2:$A$65,0))),"not found"),IF(G1650="not found","not found",IF(G1650="","","ditto"))))</f>
        <v/>
      </c>
      <c r="H1651" s="775" t="str">
        <f>IF($A1651="","",IF(NOT($A1651=$A1650),IFERROR(IF(INDEX('40-15 SCALE LABEL INFO'!K$2:K$65,MATCH($A1651,'40-15 SCALE LABEL INFO'!$A$2:$A$65,0))="","",INDEX('40-15 SCALE LABEL INFO'!K$2:K$65,MATCH($A1651,'40-15 SCALE LABEL INFO'!$A$2:$A$65,0))),"not found"),IF(H1650="not found","not found",IF(H1650="","","ditto"))))</f>
        <v/>
      </c>
    </row>
    <row r="1652" spans="1:8" x14ac:dyDescent="0.25">
      <c r="A1652" s="770"/>
      <c r="B1652" s="770"/>
      <c r="C1652" s="770"/>
      <c r="D1652" s="770"/>
      <c r="E1652" s="778"/>
      <c r="F1652" s="781" t="str">
        <f>IF($A1652="","",IF(NOT($A1652=$A1651),IFERROR(IF(INDEX('40-15 SCALE LABEL INFO'!I$2:I$65,MATCH($A1652,'40-15 SCALE LABEL INFO'!$A$2:$A$65,0))="","",INDEX('40-15 SCALE LABEL INFO'!I$2:I$65,MATCH($A1652,'40-15 SCALE LABEL INFO'!$A$2:$A$65,0))),"not found"),IF(F1651="not found","not found",IF(F1651="","","ditto"))))</f>
        <v/>
      </c>
      <c r="G1652" s="782" t="str">
        <f>IF($A1652="","",IF(NOT($A1652=$A1651),IFERROR(IF(INDEX('40-15 SCALE LABEL INFO'!J$2:J$65,MATCH($A1652,'40-15 SCALE LABEL INFO'!$A$2:$A$65,0))="","",INDEX('40-15 SCALE LABEL INFO'!J$2:J$65,MATCH($A1652,'40-15 SCALE LABEL INFO'!$A$2:$A$65,0))),"not found"),IF(G1651="not found","not found",IF(G1651="","","ditto"))))</f>
        <v/>
      </c>
      <c r="H1652" s="775" t="str">
        <f>IF($A1652="","",IF(NOT($A1652=$A1651),IFERROR(IF(INDEX('40-15 SCALE LABEL INFO'!K$2:K$65,MATCH($A1652,'40-15 SCALE LABEL INFO'!$A$2:$A$65,0))="","",INDEX('40-15 SCALE LABEL INFO'!K$2:K$65,MATCH($A1652,'40-15 SCALE LABEL INFO'!$A$2:$A$65,0))),"not found"),IF(H1651="not found","not found",IF(H1651="","","ditto"))))</f>
        <v/>
      </c>
    </row>
    <row r="1653" spans="1:8" x14ac:dyDescent="0.25">
      <c r="A1653" s="770"/>
      <c r="B1653" s="770"/>
      <c r="C1653" s="770"/>
      <c r="D1653" s="770"/>
      <c r="E1653" s="778"/>
      <c r="F1653" s="781" t="str">
        <f>IF($A1653="","",IF(NOT($A1653=$A1652),IFERROR(IF(INDEX('40-15 SCALE LABEL INFO'!I$2:I$65,MATCH($A1653,'40-15 SCALE LABEL INFO'!$A$2:$A$65,0))="","",INDEX('40-15 SCALE LABEL INFO'!I$2:I$65,MATCH($A1653,'40-15 SCALE LABEL INFO'!$A$2:$A$65,0))),"not found"),IF(F1652="not found","not found",IF(F1652="","","ditto"))))</f>
        <v/>
      </c>
      <c r="G1653" s="782" t="str">
        <f>IF($A1653="","",IF(NOT($A1653=$A1652),IFERROR(IF(INDEX('40-15 SCALE LABEL INFO'!J$2:J$65,MATCH($A1653,'40-15 SCALE LABEL INFO'!$A$2:$A$65,0))="","",INDEX('40-15 SCALE LABEL INFO'!J$2:J$65,MATCH($A1653,'40-15 SCALE LABEL INFO'!$A$2:$A$65,0))),"not found"),IF(G1652="not found","not found",IF(G1652="","","ditto"))))</f>
        <v/>
      </c>
      <c r="H1653" s="775" t="str">
        <f>IF($A1653="","",IF(NOT($A1653=$A1652),IFERROR(IF(INDEX('40-15 SCALE LABEL INFO'!K$2:K$65,MATCH($A1653,'40-15 SCALE LABEL INFO'!$A$2:$A$65,0))="","",INDEX('40-15 SCALE LABEL INFO'!K$2:K$65,MATCH($A1653,'40-15 SCALE LABEL INFO'!$A$2:$A$65,0))),"not found"),IF(H1652="not found","not found",IF(H1652="","","ditto"))))</f>
        <v/>
      </c>
    </row>
    <row r="1654" spans="1:8" x14ac:dyDescent="0.25">
      <c r="A1654" s="770"/>
      <c r="B1654" s="770"/>
      <c r="C1654" s="770"/>
      <c r="D1654" s="770"/>
      <c r="E1654" s="778"/>
      <c r="F1654" s="781" t="str">
        <f>IF($A1654="","",IF(NOT($A1654=$A1653),IFERROR(IF(INDEX('40-15 SCALE LABEL INFO'!I$2:I$65,MATCH($A1654,'40-15 SCALE LABEL INFO'!$A$2:$A$65,0))="","",INDEX('40-15 SCALE LABEL INFO'!I$2:I$65,MATCH($A1654,'40-15 SCALE LABEL INFO'!$A$2:$A$65,0))),"not found"),IF(F1653="not found","not found",IF(F1653="","","ditto"))))</f>
        <v/>
      </c>
      <c r="G1654" s="782" t="str">
        <f>IF($A1654="","",IF(NOT($A1654=$A1653),IFERROR(IF(INDEX('40-15 SCALE LABEL INFO'!J$2:J$65,MATCH($A1654,'40-15 SCALE LABEL INFO'!$A$2:$A$65,0))="","",INDEX('40-15 SCALE LABEL INFO'!J$2:J$65,MATCH($A1654,'40-15 SCALE LABEL INFO'!$A$2:$A$65,0))),"not found"),IF(G1653="not found","not found",IF(G1653="","","ditto"))))</f>
        <v/>
      </c>
      <c r="H1654" s="775" t="str">
        <f>IF($A1654="","",IF(NOT($A1654=$A1653),IFERROR(IF(INDEX('40-15 SCALE LABEL INFO'!K$2:K$65,MATCH($A1654,'40-15 SCALE LABEL INFO'!$A$2:$A$65,0))="","",INDEX('40-15 SCALE LABEL INFO'!K$2:K$65,MATCH($A1654,'40-15 SCALE LABEL INFO'!$A$2:$A$65,0))),"not found"),IF(H1653="not found","not found",IF(H1653="","","ditto"))))</f>
        <v/>
      </c>
    </row>
    <row r="1655" spans="1:8" x14ac:dyDescent="0.25">
      <c r="A1655" s="770"/>
      <c r="B1655" s="770"/>
      <c r="C1655" s="770"/>
      <c r="D1655" s="770"/>
      <c r="E1655" s="778"/>
      <c r="F1655" s="781" t="str">
        <f>IF($A1655="","",IF(NOT($A1655=$A1654),IFERROR(IF(INDEX('40-15 SCALE LABEL INFO'!I$2:I$65,MATCH($A1655,'40-15 SCALE LABEL INFO'!$A$2:$A$65,0))="","",INDEX('40-15 SCALE LABEL INFO'!I$2:I$65,MATCH($A1655,'40-15 SCALE LABEL INFO'!$A$2:$A$65,0))),"not found"),IF(F1654="not found","not found",IF(F1654="","","ditto"))))</f>
        <v/>
      </c>
      <c r="G1655" s="782" t="str">
        <f>IF($A1655="","",IF(NOT($A1655=$A1654),IFERROR(IF(INDEX('40-15 SCALE LABEL INFO'!J$2:J$65,MATCH($A1655,'40-15 SCALE LABEL INFO'!$A$2:$A$65,0))="","",INDEX('40-15 SCALE LABEL INFO'!J$2:J$65,MATCH($A1655,'40-15 SCALE LABEL INFO'!$A$2:$A$65,0))),"not found"),IF(G1654="not found","not found",IF(G1654="","","ditto"))))</f>
        <v/>
      </c>
      <c r="H1655" s="775" t="str">
        <f>IF($A1655="","",IF(NOT($A1655=$A1654),IFERROR(IF(INDEX('40-15 SCALE LABEL INFO'!K$2:K$65,MATCH($A1655,'40-15 SCALE LABEL INFO'!$A$2:$A$65,0))="","",INDEX('40-15 SCALE LABEL INFO'!K$2:K$65,MATCH($A1655,'40-15 SCALE LABEL INFO'!$A$2:$A$65,0))),"not found"),IF(H1654="not found","not found",IF(H1654="","","ditto"))))</f>
        <v/>
      </c>
    </row>
    <row r="1656" spans="1:8" x14ac:dyDescent="0.25">
      <c r="A1656" s="770"/>
      <c r="B1656" s="770"/>
      <c r="C1656" s="770"/>
      <c r="D1656" s="770"/>
      <c r="E1656" s="778"/>
      <c r="F1656" s="781" t="str">
        <f>IF($A1656="","",IF(NOT($A1656=$A1655),IFERROR(IF(INDEX('40-15 SCALE LABEL INFO'!I$2:I$65,MATCH($A1656,'40-15 SCALE LABEL INFO'!$A$2:$A$65,0))="","",INDEX('40-15 SCALE LABEL INFO'!I$2:I$65,MATCH($A1656,'40-15 SCALE LABEL INFO'!$A$2:$A$65,0))),"not found"),IF(F1655="not found","not found",IF(F1655="","","ditto"))))</f>
        <v/>
      </c>
      <c r="G1656" s="782" t="str">
        <f>IF($A1656="","",IF(NOT($A1656=$A1655),IFERROR(IF(INDEX('40-15 SCALE LABEL INFO'!J$2:J$65,MATCH($A1656,'40-15 SCALE LABEL INFO'!$A$2:$A$65,0))="","",INDEX('40-15 SCALE LABEL INFO'!J$2:J$65,MATCH($A1656,'40-15 SCALE LABEL INFO'!$A$2:$A$65,0))),"not found"),IF(G1655="not found","not found",IF(G1655="","","ditto"))))</f>
        <v/>
      </c>
      <c r="H1656" s="775" t="str">
        <f>IF($A1656="","",IF(NOT($A1656=$A1655),IFERROR(IF(INDEX('40-15 SCALE LABEL INFO'!K$2:K$65,MATCH($A1656,'40-15 SCALE LABEL INFO'!$A$2:$A$65,0))="","",INDEX('40-15 SCALE LABEL INFO'!K$2:K$65,MATCH($A1656,'40-15 SCALE LABEL INFO'!$A$2:$A$65,0))),"not found"),IF(H1655="not found","not found",IF(H1655="","","ditto"))))</f>
        <v/>
      </c>
    </row>
    <row r="1657" spans="1:8" x14ac:dyDescent="0.25">
      <c r="A1657" s="770"/>
      <c r="B1657" s="770"/>
      <c r="C1657" s="770"/>
      <c r="D1657" s="770"/>
      <c r="E1657" s="778"/>
      <c r="F1657" s="781" t="str">
        <f>IF($A1657="","",IF(NOT($A1657=$A1656),IFERROR(IF(INDEX('40-15 SCALE LABEL INFO'!I$2:I$65,MATCH($A1657,'40-15 SCALE LABEL INFO'!$A$2:$A$65,0))="","",INDEX('40-15 SCALE LABEL INFO'!I$2:I$65,MATCH($A1657,'40-15 SCALE LABEL INFO'!$A$2:$A$65,0))),"not found"),IF(F1656="not found","not found",IF(F1656="","","ditto"))))</f>
        <v/>
      </c>
      <c r="G1657" s="782" t="str">
        <f>IF($A1657="","",IF(NOT($A1657=$A1656),IFERROR(IF(INDEX('40-15 SCALE LABEL INFO'!J$2:J$65,MATCH($A1657,'40-15 SCALE LABEL INFO'!$A$2:$A$65,0))="","",INDEX('40-15 SCALE LABEL INFO'!J$2:J$65,MATCH($A1657,'40-15 SCALE LABEL INFO'!$A$2:$A$65,0))),"not found"),IF(G1656="not found","not found",IF(G1656="","","ditto"))))</f>
        <v/>
      </c>
      <c r="H1657" s="775" t="str">
        <f>IF($A1657="","",IF(NOT($A1657=$A1656),IFERROR(IF(INDEX('40-15 SCALE LABEL INFO'!K$2:K$65,MATCH($A1657,'40-15 SCALE LABEL INFO'!$A$2:$A$65,0))="","",INDEX('40-15 SCALE LABEL INFO'!K$2:K$65,MATCH($A1657,'40-15 SCALE LABEL INFO'!$A$2:$A$65,0))),"not found"),IF(H1656="not found","not found",IF(H1656="","","ditto"))))</f>
        <v/>
      </c>
    </row>
    <row r="1658" spans="1:8" x14ac:dyDescent="0.25">
      <c r="A1658" s="770"/>
      <c r="B1658" s="770"/>
      <c r="C1658" s="770"/>
      <c r="D1658" s="770"/>
      <c r="E1658" s="778"/>
      <c r="F1658" s="781" t="str">
        <f>IF($A1658="","",IF(NOT($A1658=$A1657),IFERROR(IF(INDEX('40-15 SCALE LABEL INFO'!I$2:I$65,MATCH($A1658,'40-15 SCALE LABEL INFO'!$A$2:$A$65,0))="","",INDEX('40-15 SCALE LABEL INFO'!I$2:I$65,MATCH($A1658,'40-15 SCALE LABEL INFO'!$A$2:$A$65,0))),"not found"),IF(F1657="not found","not found",IF(F1657="","","ditto"))))</f>
        <v/>
      </c>
      <c r="G1658" s="782" t="str">
        <f>IF($A1658="","",IF(NOT($A1658=$A1657),IFERROR(IF(INDEX('40-15 SCALE LABEL INFO'!J$2:J$65,MATCH($A1658,'40-15 SCALE LABEL INFO'!$A$2:$A$65,0))="","",INDEX('40-15 SCALE LABEL INFO'!J$2:J$65,MATCH($A1658,'40-15 SCALE LABEL INFO'!$A$2:$A$65,0))),"not found"),IF(G1657="not found","not found",IF(G1657="","","ditto"))))</f>
        <v/>
      </c>
      <c r="H1658" s="775" t="str">
        <f>IF($A1658="","",IF(NOT($A1658=$A1657),IFERROR(IF(INDEX('40-15 SCALE LABEL INFO'!K$2:K$65,MATCH($A1658,'40-15 SCALE LABEL INFO'!$A$2:$A$65,0))="","",INDEX('40-15 SCALE LABEL INFO'!K$2:K$65,MATCH($A1658,'40-15 SCALE LABEL INFO'!$A$2:$A$65,0))),"not found"),IF(H1657="not found","not found",IF(H1657="","","ditto"))))</f>
        <v/>
      </c>
    </row>
    <row r="1659" spans="1:8" x14ac:dyDescent="0.25">
      <c r="A1659" s="770"/>
      <c r="B1659" s="770"/>
      <c r="C1659" s="770"/>
      <c r="D1659" s="770"/>
      <c r="E1659" s="778"/>
      <c r="F1659" s="781" t="str">
        <f>IF($A1659="","",IF(NOT($A1659=$A1658),IFERROR(IF(INDEX('40-15 SCALE LABEL INFO'!I$2:I$65,MATCH($A1659,'40-15 SCALE LABEL INFO'!$A$2:$A$65,0))="","",INDEX('40-15 SCALE LABEL INFO'!I$2:I$65,MATCH($A1659,'40-15 SCALE LABEL INFO'!$A$2:$A$65,0))),"not found"),IF(F1658="not found","not found",IF(F1658="","","ditto"))))</f>
        <v/>
      </c>
      <c r="G1659" s="782" t="str">
        <f>IF($A1659="","",IF(NOT($A1659=$A1658),IFERROR(IF(INDEX('40-15 SCALE LABEL INFO'!J$2:J$65,MATCH($A1659,'40-15 SCALE LABEL INFO'!$A$2:$A$65,0))="","",INDEX('40-15 SCALE LABEL INFO'!J$2:J$65,MATCH($A1659,'40-15 SCALE LABEL INFO'!$A$2:$A$65,0))),"not found"),IF(G1658="not found","not found",IF(G1658="","","ditto"))))</f>
        <v/>
      </c>
      <c r="H1659" s="775" t="str">
        <f>IF($A1659="","",IF(NOT($A1659=$A1658),IFERROR(IF(INDEX('40-15 SCALE LABEL INFO'!K$2:K$65,MATCH($A1659,'40-15 SCALE LABEL INFO'!$A$2:$A$65,0))="","",INDEX('40-15 SCALE LABEL INFO'!K$2:K$65,MATCH($A1659,'40-15 SCALE LABEL INFO'!$A$2:$A$65,0))),"not found"),IF(H1658="not found","not found",IF(H1658="","","ditto"))))</f>
        <v/>
      </c>
    </row>
    <row r="1660" spans="1:8" x14ac:dyDescent="0.25">
      <c r="A1660" s="770"/>
      <c r="B1660" s="770"/>
      <c r="C1660" s="770"/>
      <c r="D1660" s="770"/>
      <c r="E1660" s="778"/>
      <c r="F1660" s="781" t="str">
        <f>IF($A1660="","",IF(NOT($A1660=$A1659),IFERROR(IF(INDEX('40-15 SCALE LABEL INFO'!I$2:I$65,MATCH($A1660,'40-15 SCALE LABEL INFO'!$A$2:$A$65,0))="","",INDEX('40-15 SCALE LABEL INFO'!I$2:I$65,MATCH($A1660,'40-15 SCALE LABEL INFO'!$A$2:$A$65,0))),"not found"),IF(F1659="not found","not found",IF(F1659="","","ditto"))))</f>
        <v/>
      </c>
      <c r="G1660" s="782" t="str">
        <f>IF($A1660="","",IF(NOT($A1660=$A1659),IFERROR(IF(INDEX('40-15 SCALE LABEL INFO'!J$2:J$65,MATCH($A1660,'40-15 SCALE LABEL INFO'!$A$2:$A$65,0))="","",INDEX('40-15 SCALE LABEL INFO'!J$2:J$65,MATCH($A1660,'40-15 SCALE LABEL INFO'!$A$2:$A$65,0))),"not found"),IF(G1659="not found","not found",IF(G1659="","","ditto"))))</f>
        <v/>
      </c>
      <c r="H1660" s="775" t="str">
        <f>IF($A1660="","",IF(NOT($A1660=$A1659),IFERROR(IF(INDEX('40-15 SCALE LABEL INFO'!K$2:K$65,MATCH($A1660,'40-15 SCALE LABEL INFO'!$A$2:$A$65,0))="","",INDEX('40-15 SCALE LABEL INFO'!K$2:K$65,MATCH($A1660,'40-15 SCALE LABEL INFO'!$A$2:$A$65,0))),"not found"),IF(H1659="not found","not found",IF(H1659="","","ditto"))))</f>
        <v/>
      </c>
    </row>
    <row r="1661" spans="1:8" x14ac:dyDescent="0.25">
      <c r="A1661" s="770"/>
      <c r="B1661" s="770"/>
      <c r="C1661" s="770"/>
      <c r="D1661" s="770"/>
      <c r="E1661" s="778"/>
      <c r="F1661" s="781" t="str">
        <f>IF($A1661="","",IF(NOT($A1661=$A1660),IFERROR(IF(INDEX('40-15 SCALE LABEL INFO'!I$2:I$65,MATCH($A1661,'40-15 SCALE LABEL INFO'!$A$2:$A$65,0))="","",INDEX('40-15 SCALE LABEL INFO'!I$2:I$65,MATCH($A1661,'40-15 SCALE LABEL INFO'!$A$2:$A$65,0))),"not found"),IF(F1660="not found","not found",IF(F1660="","","ditto"))))</f>
        <v/>
      </c>
      <c r="G1661" s="782" t="str">
        <f>IF($A1661="","",IF(NOT($A1661=$A1660),IFERROR(IF(INDEX('40-15 SCALE LABEL INFO'!J$2:J$65,MATCH($A1661,'40-15 SCALE LABEL INFO'!$A$2:$A$65,0))="","",INDEX('40-15 SCALE LABEL INFO'!J$2:J$65,MATCH($A1661,'40-15 SCALE LABEL INFO'!$A$2:$A$65,0))),"not found"),IF(G1660="not found","not found",IF(G1660="","","ditto"))))</f>
        <v/>
      </c>
      <c r="H1661" s="775" t="str">
        <f>IF($A1661="","",IF(NOT($A1661=$A1660),IFERROR(IF(INDEX('40-15 SCALE LABEL INFO'!K$2:K$65,MATCH($A1661,'40-15 SCALE LABEL INFO'!$A$2:$A$65,0))="","",INDEX('40-15 SCALE LABEL INFO'!K$2:K$65,MATCH($A1661,'40-15 SCALE LABEL INFO'!$A$2:$A$65,0))),"not found"),IF(H1660="not found","not found",IF(H1660="","","ditto"))))</f>
        <v/>
      </c>
    </row>
    <row r="1662" spans="1:8" x14ac:dyDescent="0.25">
      <c r="A1662" s="770"/>
      <c r="B1662" s="770"/>
      <c r="C1662" s="770"/>
      <c r="D1662" s="770"/>
      <c r="E1662" s="778"/>
      <c r="F1662" s="781" t="str">
        <f>IF($A1662="","",IF(NOT($A1662=$A1661),IFERROR(IF(INDEX('40-15 SCALE LABEL INFO'!I$2:I$65,MATCH($A1662,'40-15 SCALE LABEL INFO'!$A$2:$A$65,0))="","",INDEX('40-15 SCALE LABEL INFO'!I$2:I$65,MATCH($A1662,'40-15 SCALE LABEL INFO'!$A$2:$A$65,0))),"not found"),IF(F1661="not found","not found",IF(F1661="","","ditto"))))</f>
        <v/>
      </c>
      <c r="G1662" s="782" t="str">
        <f>IF($A1662="","",IF(NOT($A1662=$A1661),IFERROR(IF(INDEX('40-15 SCALE LABEL INFO'!J$2:J$65,MATCH($A1662,'40-15 SCALE LABEL INFO'!$A$2:$A$65,0))="","",INDEX('40-15 SCALE LABEL INFO'!J$2:J$65,MATCH($A1662,'40-15 SCALE LABEL INFO'!$A$2:$A$65,0))),"not found"),IF(G1661="not found","not found",IF(G1661="","","ditto"))))</f>
        <v/>
      </c>
      <c r="H1662" s="775" t="str">
        <f>IF($A1662="","",IF(NOT($A1662=$A1661),IFERROR(IF(INDEX('40-15 SCALE LABEL INFO'!K$2:K$65,MATCH($A1662,'40-15 SCALE LABEL INFO'!$A$2:$A$65,0))="","",INDEX('40-15 SCALE LABEL INFO'!K$2:K$65,MATCH($A1662,'40-15 SCALE LABEL INFO'!$A$2:$A$65,0))),"not found"),IF(H1661="not found","not found",IF(H1661="","","ditto"))))</f>
        <v/>
      </c>
    </row>
    <row r="1663" spans="1:8" x14ac:dyDescent="0.25">
      <c r="A1663" s="770"/>
      <c r="B1663" s="770"/>
      <c r="C1663" s="770"/>
      <c r="D1663" s="770"/>
      <c r="E1663" s="778"/>
      <c r="F1663" s="781" t="str">
        <f>IF($A1663="","",IF(NOT($A1663=$A1662),IFERROR(IF(INDEX('40-15 SCALE LABEL INFO'!I$2:I$65,MATCH($A1663,'40-15 SCALE LABEL INFO'!$A$2:$A$65,0))="","",INDEX('40-15 SCALE LABEL INFO'!I$2:I$65,MATCH($A1663,'40-15 SCALE LABEL INFO'!$A$2:$A$65,0))),"not found"),IF(F1662="not found","not found",IF(F1662="","","ditto"))))</f>
        <v/>
      </c>
      <c r="G1663" s="782" t="str">
        <f>IF($A1663="","",IF(NOT($A1663=$A1662),IFERROR(IF(INDEX('40-15 SCALE LABEL INFO'!J$2:J$65,MATCH($A1663,'40-15 SCALE LABEL INFO'!$A$2:$A$65,0))="","",INDEX('40-15 SCALE LABEL INFO'!J$2:J$65,MATCH($A1663,'40-15 SCALE LABEL INFO'!$A$2:$A$65,0))),"not found"),IF(G1662="not found","not found",IF(G1662="","","ditto"))))</f>
        <v/>
      </c>
      <c r="H1663" s="775" t="str">
        <f>IF($A1663="","",IF(NOT($A1663=$A1662),IFERROR(IF(INDEX('40-15 SCALE LABEL INFO'!K$2:K$65,MATCH($A1663,'40-15 SCALE LABEL INFO'!$A$2:$A$65,0))="","",INDEX('40-15 SCALE LABEL INFO'!K$2:K$65,MATCH($A1663,'40-15 SCALE LABEL INFO'!$A$2:$A$65,0))),"not found"),IF(H1662="not found","not found",IF(H1662="","","ditto"))))</f>
        <v/>
      </c>
    </row>
    <row r="1664" spans="1:8" x14ac:dyDescent="0.25">
      <c r="A1664" s="770"/>
      <c r="B1664" s="770"/>
      <c r="C1664" s="770"/>
      <c r="D1664" s="770"/>
      <c r="E1664" s="778"/>
      <c r="F1664" s="781" t="str">
        <f>IF($A1664="","",IF(NOT($A1664=$A1663),IFERROR(IF(INDEX('40-15 SCALE LABEL INFO'!I$2:I$65,MATCH($A1664,'40-15 SCALE LABEL INFO'!$A$2:$A$65,0))="","",INDEX('40-15 SCALE LABEL INFO'!I$2:I$65,MATCH($A1664,'40-15 SCALE LABEL INFO'!$A$2:$A$65,0))),"not found"),IF(F1663="not found","not found",IF(F1663="","","ditto"))))</f>
        <v/>
      </c>
      <c r="G1664" s="782" t="str">
        <f>IF($A1664="","",IF(NOT($A1664=$A1663),IFERROR(IF(INDEX('40-15 SCALE LABEL INFO'!J$2:J$65,MATCH($A1664,'40-15 SCALE LABEL INFO'!$A$2:$A$65,0))="","",INDEX('40-15 SCALE LABEL INFO'!J$2:J$65,MATCH($A1664,'40-15 SCALE LABEL INFO'!$A$2:$A$65,0))),"not found"),IF(G1663="not found","not found",IF(G1663="","","ditto"))))</f>
        <v/>
      </c>
      <c r="H1664" s="775" t="str">
        <f>IF($A1664="","",IF(NOT($A1664=$A1663),IFERROR(IF(INDEX('40-15 SCALE LABEL INFO'!K$2:K$65,MATCH($A1664,'40-15 SCALE LABEL INFO'!$A$2:$A$65,0))="","",INDEX('40-15 SCALE LABEL INFO'!K$2:K$65,MATCH($A1664,'40-15 SCALE LABEL INFO'!$A$2:$A$65,0))),"not found"),IF(H1663="not found","not found",IF(H1663="","","ditto"))))</f>
        <v/>
      </c>
    </row>
    <row r="1665" spans="1:8" x14ac:dyDescent="0.25">
      <c r="A1665" s="770"/>
      <c r="B1665" s="770"/>
      <c r="C1665" s="770"/>
      <c r="D1665" s="770"/>
      <c r="E1665" s="778"/>
      <c r="F1665" s="781" t="str">
        <f>IF($A1665="","",IF(NOT($A1665=$A1664),IFERROR(IF(INDEX('40-15 SCALE LABEL INFO'!I$2:I$65,MATCH($A1665,'40-15 SCALE LABEL INFO'!$A$2:$A$65,0))="","",INDEX('40-15 SCALE LABEL INFO'!I$2:I$65,MATCH($A1665,'40-15 SCALE LABEL INFO'!$A$2:$A$65,0))),"not found"),IF(F1664="not found","not found",IF(F1664="","","ditto"))))</f>
        <v/>
      </c>
      <c r="G1665" s="782" t="str">
        <f>IF($A1665="","",IF(NOT($A1665=$A1664),IFERROR(IF(INDEX('40-15 SCALE LABEL INFO'!J$2:J$65,MATCH($A1665,'40-15 SCALE LABEL INFO'!$A$2:$A$65,0))="","",INDEX('40-15 SCALE LABEL INFO'!J$2:J$65,MATCH($A1665,'40-15 SCALE LABEL INFO'!$A$2:$A$65,0))),"not found"),IF(G1664="not found","not found",IF(G1664="","","ditto"))))</f>
        <v/>
      </c>
      <c r="H1665" s="775" t="str">
        <f>IF($A1665="","",IF(NOT($A1665=$A1664),IFERROR(IF(INDEX('40-15 SCALE LABEL INFO'!K$2:K$65,MATCH($A1665,'40-15 SCALE LABEL INFO'!$A$2:$A$65,0))="","",INDEX('40-15 SCALE LABEL INFO'!K$2:K$65,MATCH($A1665,'40-15 SCALE LABEL INFO'!$A$2:$A$65,0))),"not found"),IF(H1664="not found","not found",IF(H1664="","","ditto"))))</f>
        <v/>
      </c>
    </row>
    <row r="1666" spans="1:8" x14ac:dyDescent="0.25">
      <c r="A1666" s="770"/>
      <c r="B1666" s="770"/>
      <c r="C1666" s="770"/>
      <c r="D1666" s="770"/>
      <c r="E1666" s="778"/>
      <c r="F1666" s="781" t="str">
        <f>IF($A1666="","",IF(NOT($A1666=$A1665),IFERROR(IF(INDEX('40-15 SCALE LABEL INFO'!I$2:I$65,MATCH($A1666,'40-15 SCALE LABEL INFO'!$A$2:$A$65,0))="","",INDEX('40-15 SCALE LABEL INFO'!I$2:I$65,MATCH($A1666,'40-15 SCALE LABEL INFO'!$A$2:$A$65,0))),"not found"),IF(F1665="not found","not found",IF(F1665="","","ditto"))))</f>
        <v/>
      </c>
      <c r="G1666" s="782" t="str">
        <f>IF($A1666="","",IF(NOT($A1666=$A1665),IFERROR(IF(INDEX('40-15 SCALE LABEL INFO'!J$2:J$65,MATCH($A1666,'40-15 SCALE LABEL INFO'!$A$2:$A$65,0))="","",INDEX('40-15 SCALE LABEL INFO'!J$2:J$65,MATCH($A1666,'40-15 SCALE LABEL INFO'!$A$2:$A$65,0))),"not found"),IF(G1665="not found","not found",IF(G1665="","","ditto"))))</f>
        <v/>
      </c>
      <c r="H1666" s="775" t="str">
        <f>IF($A1666="","",IF(NOT($A1666=$A1665),IFERROR(IF(INDEX('40-15 SCALE LABEL INFO'!K$2:K$65,MATCH($A1666,'40-15 SCALE LABEL INFO'!$A$2:$A$65,0))="","",INDEX('40-15 SCALE LABEL INFO'!K$2:K$65,MATCH($A1666,'40-15 SCALE LABEL INFO'!$A$2:$A$65,0))),"not found"),IF(H1665="not found","not found",IF(H1665="","","ditto"))))</f>
        <v/>
      </c>
    </row>
    <row r="1667" spans="1:8" x14ac:dyDescent="0.25">
      <c r="A1667" s="770"/>
      <c r="B1667" s="770"/>
      <c r="C1667" s="770"/>
      <c r="D1667" s="770"/>
      <c r="E1667" s="778"/>
      <c r="F1667" s="781" t="str">
        <f>IF($A1667="","",IF(NOT($A1667=$A1666),IFERROR(IF(INDEX('40-15 SCALE LABEL INFO'!I$2:I$65,MATCH($A1667,'40-15 SCALE LABEL INFO'!$A$2:$A$65,0))="","",INDEX('40-15 SCALE LABEL INFO'!I$2:I$65,MATCH($A1667,'40-15 SCALE LABEL INFO'!$A$2:$A$65,0))),"not found"),IF(F1666="not found","not found",IF(F1666="","","ditto"))))</f>
        <v/>
      </c>
      <c r="G1667" s="782" t="str">
        <f>IF($A1667="","",IF(NOT($A1667=$A1666),IFERROR(IF(INDEX('40-15 SCALE LABEL INFO'!J$2:J$65,MATCH($A1667,'40-15 SCALE LABEL INFO'!$A$2:$A$65,0))="","",INDEX('40-15 SCALE LABEL INFO'!J$2:J$65,MATCH($A1667,'40-15 SCALE LABEL INFO'!$A$2:$A$65,0))),"not found"),IF(G1666="not found","not found",IF(G1666="","","ditto"))))</f>
        <v/>
      </c>
      <c r="H1667" s="775" t="str">
        <f>IF($A1667="","",IF(NOT($A1667=$A1666),IFERROR(IF(INDEX('40-15 SCALE LABEL INFO'!K$2:K$65,MATCH($A1667,'40-15 SCALE LABEL INFO'!$A$2:$A$65,0))="","",INDEX('40-15 SCALE LABEL INFO'!K$2:K$65,MATCH($A1667,'40-15 SCALE LABEL INFO'!$A$2:$A$65,0))),"not found"),IF(H1666="not found","not found",IF(H1666="","","ditto"))))</f>
        <v/>
      </c>
    </row>
    <row r="1668" spans="1:8" x14ac:dyDescent="0.25">
      <c r="A1668" s="770"/>
      <c r="B1668" s="770"/>
      <c r="C1668" s="770"/>
      <c r="D1668" s="770"/>
      <c r="E1668" s="778"/>
      <c r="F1668" s="781" t="str">
        <f>IF($A1668="","",IF(NOT($A1668=$A1667),IFERROR(IF(INDEX('40-15 SCALE LABEL INFO'!I$2:I$65,MATCH($A1668,'40-15 SCALE LABEL INFO'!$A$2:$A$65,0))="","",INDEX('40-15 SCALE LABEL INFO'!I$2:I$65,MATCH($A1668,'40-15 SCALE LABEL INFO'!$A$2:$A$65,0))),"not found"),IF(F1667="not found","not found",IF(F1667="","","ditto"))))</f>
        <v/>
      </c>
      <c r="G1668" s="782" t="str">
        <f>IF($A1668="","",IF(NOT($A1668=$A1667),IFERROR(IF(INDEX('40-15 SCALE LABEL INFO'!J$2:J$65,MATCH($A1668,'40-15 SCALE LABEL INFO'!$A$2:$A$65,0))="","",INDEX('40-15 SCALE LABEL INFO'!J$2:J$65,MATCH($A1668,'40-15 SCALE LABEL INFO'!$A$2:$A$65,0))),"not found"),IF(G1667="not found","not found",IF(G1667="","","ditto"))))</f>
        <v/>
      </c>
      <c r="H1668" s="775" t="str">
        <f>IF($A1668="","",IF(NOT($A1668=$A1667),IFERROR(IF(INDEX('40-15 SCALE LABEL INFO'!K$2:K$65,MATCH($A1668,'40-15 SCALE LABEL INFO'!$A$2:$A$65,0))="","",INDEX('40-15 SCALE LABEL INFO'!K$2:K$65,MATCH($A1668,'40-15 SCALE LABEL INFO'!$A$2:$A$65,0))),"not found"),IF(H1667="not found","not found",IF(H1667="","","ditto"))))</f>
        <v/>
      </c>
    </row>
    <row r="1669" spans="1:8" x14ac:dyDescent="0.25">
      <c r="A1669" s="770"/>
      <c r="B1669" s="770"/>
      <c r="C1669" s="770"/>
      <c r="D1669" s="770"/>
      <c r="E1669" s="778"/>
      <c r="F1669" s="781" t="str">
        <f>IF($A1669="","",IF(NOT($A1669=$A1668),IFERROR(IF(INDEX('40-15 SCALE LABEL INFO'!I$2:I$65,MATCH($A1669,'40-15 SCALE LABEL INFO'!$A$2:$A$65,0))="","",INDEX('40-15 SCALE LABEL INFO'!I$2:I$65,MATCH($A1669,'40-15 SCALE LABEL INFO'!$A$2:$A$65,0))),"not found"),IF(F1668="not found","not found",IF(F1668="","","ditto"))))</f>
        <v/>
      </c>
      <c r="G1669" s="782" t="str">
        <f>IF($A1669="","",IF(NOT($A1669=$A1668),IFERROR(IF(INDEX('40-15 SCALE LABEL INFO'!J$2:J$65,MATCH($A1669,'40-15 SCALE LABEL INFO'!$A$2:$A$65,0))="","",INDEX('40-15 SCALE LABEL INFO'!J$2:J$65,MATCH($A1669,'40-15 SCALE LABEL INFO'!$A$2:$A$65,0))),"not found"),IF(G1668="not found","not found",IF(G1668="","","ditto"))))</f>
        <v/>
      </c>
      <c r="H1669" s="775" t="str">
        <f>IF($A1669="","",IF(NOT($A1669=$A1668),IFERROR(IF(INDEX('40-15 SCALE LABEL INFO'!K$2:K$65,MATCH($A1669,'40-15 SCALE LABEL INFO'!$A$2:$A$65,0))="","",INDEX('40-15 SCALE LABEL INFO'!K$2:K$65,MATCH($A1669,'40-15 SCALE LABEL INFO'!$A$2:$A$65,0))),"not found"),IF(H1668="not found","not found",IF(H1668="","","ditto"))))</f>
        <v/>
      </c>
    </row>
    <row r="1670" spans="1:8" x14ac:dyDescent="0.25">
      <c r="A1670" s="770"/>
      <c r="B1670" s="770"/>
      <c r="C1670" s="770"/>
      <c r="D1670" s="770"/>
      <c r="E1670" s="778"/>
      <c r="F1670" s="781" t="str">
        <f>IF($A1670="","",IF(NOT($A1670=$A1669),IFERROR(IF(INDEX('40-15 SCALE LABEL INFO'!I$2:I$65,MATCH($A1670,'40-15 SCALE LABEL INFO'!$A$2:$A$65,0))="","",INDEX('40-15 SCALE LABEL INFO'!I$2:I$65,MATCH($A1670,'40-15 SCALE LABEL INFO'!$A$2:$A$65,0))),"not found"),IF(F1669="not found","not found",IF(F1669="","","ditto"))))</f>
        <v/>
      </c>
      <c r="G1670" s="782" t="str">
        <f>IF($A1670="","",IF(NOT($A1670=$A1669),IFERROR(IF(INDEX('40-15 SCALE LABEL INFO'!J$2:J$65,MATCH($A1670,'40-15 SCALE LABEL INFO'!$A$2:$A$65,0))="","",INDEX('40-15 SCALE LABEL INFO'!J$2:J$65,MATCH($A1670,'40-15 SCALE LABEL INFO'!$A$2:$A$65,0))),"not found"),IF(G1669="not found","not found",IF(G1669="","","ditto"))))</f>
        <v/>
      </c>
      <c r="H1670" s="775" t="str">
        <f>IF($A1670="","",IF(NOT($A1670=$A1669),IFERROR(IF(INDEX('40-15 SCALE LABEL INFO'!K$2:K$65,MATCH($A1670,'40-15 SCALE LABEL INFO'!$A$2:$A$65,0))="","",INDEX('40-15 SCALE LABEL INFO'!K$2:K$65,MATCH($A1670,'40-15 SCALE LABEL INFO'!$A$2:$A$65,0))),"not found"),IF(H1669="not found","not found",IF(H1669="","","ditto"))))</f>
        <v/>
      </c>
    </row>
    <row r="1671" spans="1:8" x14ac:dyDescent="0.25">
      <c r="A1671" s="770"/>
      <c r="B1671" s="770"/>
      <c r="C1671" s="770"/>
      <c r="D1671" s="770"/>
      <c r="E1671" s="778"/>
      <c r="F1671" s="781" t="str">
        <f>IF($A1671="","",IF(NOT($A1671=$A1670),IFERROR(IF(INDEX('40-15 SCALE LABEL INFO'!I$2:I$65,MATCH($A1671,'40-15 SCALE LABEL INFO'!$A$2:$A$65,0))="","",INDEX('40-15 SCALE LABEL INFO'!I$2:I$65,MATCH($A1671,'40-15 SCALE LABEL INFO'!$A$2:$A$65,0))),"not found"),IF(F1670="not found","not found",IF(F1670="","","ditto"))))</f>
        <v/>
      </c>
      <c r="G1671" s="782" t="str">
        <f>IF($A1671="","",IF(NOT($A1671=$A1670),IFERROR(IF(INDEX('40-15 SCALE LABEL INFO'!J$2:J$65,MATCH($A1671,'40-15 SCALE LABEL INFO'!$A$2:$A$65,0))="","",INDEX('40-15 SCALE LABEL INFO'!J$2:J$65,MATCH($A1671,'40-15 SCALE LABEL INFO'!$A$2:$A$65,0))),"not found"),IF(G1670="not found","not found",IF(G1670="","","ditto"))))</f>
        <v/>
      </c>
      <c r="H1671" s="775" t="str">
        <f>IF($A1671="","",IF(NOT($A1671=$A1670),IFERROR(IF(INDEX('40-15 SCALE LABEL INFO'!K$2:K$65,MATCH($A1671,'40-15 SCALE LABEL INFO'!$A$2:$A$65,0))="","",INDEX('40-15 SCALE LABEL INFO'!K$2:K$65,MATCH($A1671,'40-15 SCALE LABEL INFO'!$A$2:$A$65,0))),"not found"),IF(H1670="not found","not found",IF(H1670="","","ditto"))))</f>
        <v/>
      </c>
    </row>
    <row r="1672" spans="1:8" x14ac:dyDescent="0.25">
      <c r="A1672" s="770"/>
      <c r="B1672" s="770"/>
      <c r="C1672" s="770"/>
      <c r="D1672" s="770"/>
      <c r="E1672" s="778"/>
      <c r="F1672" s="781" t="str">
        <f>IF($A1672="","",IF(NOT($A1672=$A1671),IFERROR(IF(INDEX('40-15 SCALE LABEL INFO'!I$2:I$65,MATCH($A1672,'40-15 SCALE LABEL INFO'!$A$2:$A$65,0))="","",INDEX('40-15 SCALE LABEL INFO'!I$2:I$65,MATCH($A1672,'40-15 SCALE LABEL INFO'!$A$2:$A$65,0))),"not found"),IF(F1671="not found","not found",IF(F1671="","","ditto"))))</f>
        <v/>
      </c>
      <c r="G1672" s="782" t="str">
        <f>IF($A1672="","",IF(NOT($A1672=$A1671),IFERROR(IF(INDEX('40-15 SCALE LABEL INFO'!J$2:J$65,MATCH($A1672,'40-15 SCALE LABEL INFO'!$A$2:$A$65,0))="","",INDEX('40-15 SCALE LABEL INFO'!J$2:J$65,MATCH($A1672,'40-15 SCALE LABEL INFO'!$A$2:$A$65,0))),"not found"),IF(G1671="not found","not found",IF(G1671="","","ditto"))))</f>
        <v/>
      </c>
      <c r="H1672" s="775" t="str">
        <f>IF($A1672="","",IF(NOT($A1672=$A1671),IFERROR(IF(INDEX('40-15 SCALE LABEL INFO'!K$2:K$65,MATCH($A1672,'40-15 SCALE LABEL INFO'!$A$2:$A$65,0))="","",INDEX('40-15 SCALE LABEL INFO'!K$2:K$65,MATCH($A1672,'40-15 SCALE LABEL INFO'!$A$2:$A$65,0))),"not found"),IF(H1671="not found","not found",IF(H1671="","","ditto"))))</f>
        <v/>
      </c>
    </row>
    <row r="1673" spans="1:8" x14ac:dyDescent="0.25">
      <c r="A1673" s="770"/>
      <c r="B1673" s="770"/>
      <c r="C1673" s="770"/>
      <c r="D1673" s="770"/>
      <c r="E1673" s="778"/>
      <c r="F1673" s="781" t="str">
        <f>IF($A1673="","",IF(NOT($A1673=$A1672),IFERROR(IF(INDEX('40-15 SCALE LABEL INFO'!I$2:I$65,MATCH($A1673,'40-15 SCALE LABEL INFO'!$A$2:$A$65,0))="","",INDEX('40-15 SCALE LABEL INFO'!I$2:I$65,MATCH($A1673,'40-15 SCALE LABEL INFO'!$A$2:$A$65,0))),"not found"),IF(F1672="not found","not found",IF(F1672="","","ditto"))))</f>
        <v/>
      </c>
      <c r="G1673" s="782" t="str">
        <f>IF($A1673="","",IF(NOT($A1673=$A1672),IFERROR(IF(INDEX('40-15 SCALE LABEL INFO'!J$2:J$65,MATCH($A1673,'40-15 SCALE LABEL INFO'!$A$2:$A$65,0))="","",INDEX('40-15 SCALE LABEL INFO'!J$2:J$65,MATCH($A1673,'40-15 SCALE LABEL INFO'!$A$2:$A$65,0))),"not found"),IF(G1672="not found","not found",IF(G1672="","","ditto"))))</f>
        <v/>
      </c>
      <c r="H1673" s="775" t="str">
        <f>IF($A1673="","",IF(NOT($A1673=$A1672),IFERROR(IF(INDEX('40-15 SCALE LABEL INFO'!K$2:K$65,MATCH($A1673,'40-15 SCALE LABEL INFO'!$A$2:$A$65,0))="","",INDEX('40-15 SCALE LABEL INFO'!K$2:K$65,MATCH($A1673,'40-15 SCALE LABEL INFO'!$A$2:$A$65,0))),"not found"),IF(H1672="not found","not found",IF(H1672="","","ditto"))))</f>
        <v/>
      </c>
    </row>
    <row r="1674" spans="1:8" x14ac:dyDescent="0.25">
      <c r="A1674" s="770"/>
      <c r="B1674" s="770"/>
      <c r="C1674" s="770"/>
      <c r="D1674" s="770"/>
      <c r="E1674" s="778"/>
      <c r="F1674" s="781" t="str">
        <f>IF($A1674="","",IF(NOT($A1674=$A1673),IFERROR(IF(INDEX('40-15 SCALE LABEL INFO'!I$2:I$65,MATCH($A1674,'40-15 SCALE LABEL INFO'!$A$2:$A$65,0))="","",INDEX('40-15 SCALE LABEL INFO'!I$2:I$65,MATCH($A1674,'40-15 SCALE LABEL INFO'!$A$2:$A$65,0))),"not found"),IF(F1673="not found","not found",IF(F1673="","","ditto"))))</f>
        <v/>
      </c>
      <c r="G1674" s="782" t="str">
        <f>IF($A1674="","",IF(NOT($A1674=$A1673),IFERROR(IF(INDEX('40-15 SCALE LABEL INFO'!J$2:J$65,MATCH($A1674,'40-15 SCALE LABEL INFO'!$A$2:$A$65,0))="","",INDEX('40-15 SCALE LABEL INFO'!J$2:J$65,MATCH($A1674,'40-15 SCALE LABEL INFO'!$A$2:$A$65,0))),"not found"),IF(G1673="not found","not found",IF(G1673="","","ditto"))))</f>
        <v/>
      </c>
      <c r="H1674" s="775" t="str">
        <f>IF($A1674="","",IF(NOT($A1674=$A1673),IFERROR(IF(INDEX('40-15 SCALE LABEL INFO'!K$2:K$65,MATCH($A1674,'40-15 SCALE LABEL INFO'!$A$2:$A$65,0))="","",INDEX('40-15 SCALE LABEL INFO'!K$2:K$65,MATCH($A1674,'40-15 SCALE LABEL INFO'!$A$2:$A$65,0))),"not found"),IF(H1673="not found","not found",IF(H1673="","","ditto"))))</f>
        <v/>
      </c>
    </row>
    <row r="1675" spans="1:8" x14ac:dyDescent="0.25">
      <c r="A1675" s="770"/>
      <c r="B1675" s="770"/>
      <c r="C1675" s="770"/>
      <c r="D1675" s="770"/>
      <c r="E1675" s="778"/>
      <c r="F1675" s="781" t="str">
        <f>IF($A1675="","",IF(NOT($A1675=$A1674),IFERROR(IF(INDEX('40-15 SCALE LABEL INFO'!I$2:I$65,MATCH($A1675,'40-15 SCALE LABEL INFO'!$A$2:$A$65,0))="","",INDEX('40-15 SCALE LABEL INFO'!I$2:I$65,MATCH($A1675,'40-15 SCALE LABEL INFO'!$A$2:$A$65,0))),"not found"),IF(F1674="not found","not found",IF(F1674="","","ditto"))))</f>
        <v/>
      </c>
      <c r="G1675" s="782" t="str">
        <f>IF($A1675="","",IF(NOT($A1675=$A1674),IFERROR(IF(INDEX('40-15 SCALE LABEL INFO'!J$2:J$65,MATCH($A1675,'40-15 SCALE LABEL INFO'!$A$2:$A$65,0))="","",INDEX('40-15 SCALE LABEL INFO'!J$2:J$65,MATCH($A1675,'40-15 SCALE LABEL INFO'!$A$2:$A$65,0))),"not found"),IF(G1674="not found","not found",IF(G1674="","","ditto"))))</f>
        <v/>
      </c>
      <c r="H1675" s="775" t="str">
        <f>IF($A1675="","",IF(NOT($A1675=$A1674),IFERROR(IF(INDEX('40-15 SCALE LABEL INFO'!K$2:K$65,MATCH($A1675,'40-15 SCALE LABEL INFO'!$A$2:$A$65,0))="","",INDEX('40-15 SCALE LABEL INFO'!K$2:K$65,MATCH($A1675,'40-15 SCALE LABEL INFO'!$A$2:$A$65,0))),"not found"),IF(H1674="not found","not found",IF(H1674="","","ditto"))))</f>
        <v/>
      </c>
    </row>
    <row r="1676" spans="1:8" x14ac:dyDescent="0.25">
      <c r="A1676" s="770"/>
      <c r="B1676" s="770"/>
      <c r="C1676" s="770"/>
      <c r="D1676" s="770"/>
      <c r="E1676" s="778"/>
      <c r="F1676" s="781" t="str">
        <f>IF($A1676="","",IF(NOT($A1676=$A1675),IFERROR(IF(INDEX('40-15 SCALE LABEL INFO'!I$2:I$65,MATCH($A1676,'40-15 SCALE LABEL INFO'!$A$2:$A$65,0))="","",INDEX('40-15 SCALE LABEL INFO'!I$2:I$65,MATCH($A1676,'40-15 SCALE LABEL INFO'!$A$2:$A$65,0))),"not found"),IF(F1675="not found","not found",IF(F1675="","","ditto"))))</f>
        <v/>
      </c>
      <c r="G1676" s="782" t="str">
        <f>IF($A1676="","",IF(NOT($A1676=$A1675),IFERROR(IF(INDEX('40-15 SCALE LABEL INFO'!J$2:J$65,MATCH($A1676,'40-15 SCALE LABEL INFO'!$A$2:$A$65,0))="","",INDEX('40-15 SCALE LABEL INFO'!J$2:J$65,MATCH($A1676,'40-15 SCALE LABEL INFO'!$A$2:$A$65,0))),"not found"),IF(G1675="not found","not found",IF(G1675="","","ditto"))))</f>
        <v/>
      </c>
      <c r="H1676" s="775" t="str">
        <f>IF($A1676="","",IF(NOT($A1676=$A1675),IFERROR(IF(INDEX('40-15 SCALE LABEL INFO'!K$2:K$65,MATCH($A1676,'40-15 SCALE LABEL INFO'!$A$2:$A$65,0))="","",INDEX('40-15 SCALE LABEL INFO'!K$2:K$65,MATCH($A1676,'40-15 SCALE LABEL INFO'!$A$2:$A$65,0))),"not found"),IF(H1675="not found","not found",IF(H1675="","","ditto"))))</f>
        <v/>
      </c>
    </row>
    <row r="1677" spans="1:8" x14ac:dyDescent="0.25">
      <c r="A1677" s="770"/>
      <c r="B1677" s="770"/>
      <c r="C1677" s="770"/>
      <c r="D1677" s="770"/>
      <c r="E1677" s="778"/>
      <c r="F1677" s="781" t="str">
        <f>IF($A1677="","",IF(NOT($A1677=$A1676),IFERROR(IF(INDEX('40-15 SCALE LABEL INFO'!I$2:I$65,MATCH($A1677,'40-15 SCALE LABEL INFO'!$A$2:$A$65,0))="","",INDEX('40-15 SCALE LABEL INFO'!I$2:I$65,MATCH($A1677,'40-15 SCALE LABEL INFO'!$A$2:$A$65,0))),"not found"),IF(F1676="not found","not found",IF(F1676="","","ditto"))))</f>
        <v/>
      </c>
      <c r="G1677" s="782" t="str">
        <f>IF($A1677="","",IF(NOT($A1677=$A1676),IFERROR(IF(INDEX('40-15 SCALE LABEL INFO'!J$2:J$65,MATCH($A1677,'40-15 SCALE LABEL INFO'!$A$2:$A$65,0))="","",INDEX('40-15 SCALE LABEL INFO'!J$2:J$65,MATCH($A1677,'40-15 SCALE LABEL INFO'!$A$2:$A$65,0))),"not found"),IF(G1676="not found","not found",IF(G1676="","","ditto"))))</f>
        <v/>
      </c>
      <c r="H1677" s="775" t="str">
        <f>IF($A1677="","",IF(NOT($A1677=$A1676),IFERROR(IF(INDEX('40-15 SCALE LABEL INFO'!K$2:K$65,MATCH($A1677,'40-15 SCALE LABEL INFO'!$A$2:$A$65,0))="","",INDEX('40-15 SCALE LABEL INFO'!K$2:K$65,MATCH($A1677,'40-15 SCALE LABEL INFO'!$A$2:$A$65,0))),"not found"),IF(H1676="not found","not found",IF(H1676="","","ditto"))))</f>
        <v/>
      </c>
    </row>
    <row r="1678" spans="1:8" x14ac:dyDescent="0.25">
      <c r="A1678" s="770"/>
      <c r="B1678" s="770"/>
      <c r="C1678" s="770"/>
      <c r="D1678" s="770"/>
      <c r="E1678" s="778"/>
      <c r="F1678" s="781" t="str">
        <f>IF($A1678="","",IF(NOT($A1678=$A1677),IFERROR(IF(INDEX('40-15 SCALE LABEL INFO'!I$2:I$65,MATCH($A1678,'40-15 SCALE LABEL INFO'!$A$2:$A$65,0))="","",INDEX('40-15 SCALE LABEL INFO'!I$2:I$65,MATCH($A1678,'40-15 SCALE LABEL INFO'!$A$2:$A$65,0))),"not found"),IF(F1677="not found","not found",IF(F1677="","","ditto"))))</f>
        <v/>
      </c>
      <c r="G1678" s="782" t="str">
        <f>IF($A1678="","",IF(NOT($A1678=$A1677),IFERROR(IF(INDEX('40-15 SCALE LABEL INFO'!J$2:J$65,MATCH($A1678,'40-15 SCALE LABEL INFO'!$A$2:$A$65,0))="","",INDEX('40-15 SCALE LABEL INFO'!J$2:J$65,MATCH($A1678,'40-15 SCALE LABEL INFO'!$A$2:$A$65,0))),"not found"),IF(G1677="not found","not found",IF(G1677="","","ditto"))))</f>
        <v/>
      </c>
      <c r="H1678" s="775" t="str">
        <f>IF($A1678="","",IF(NOT($A1678=$A1677),IFERROR(IF(INDEX('40-15 SCALE LABEL INFO'!K$2:K$65,MATCH($A1678,'40-15 SCALE LABEL INFO'!$A$2:$A$65,0))="","",INDEX('40-15 SCALE LABEL INFO'!K$2:K$65,MATCH($A1678,'40-15 SCALE LABEL INFO'!$A$2:$A$65,0))),"not found"),IF(H1677="not found","not found",IF(H1677="","","ditto"))))</f>
        <v/>
      </c>
    </row>
    <row r="1679" spans="1:8" x14ac:dyDescent="0.25">
      <c r="A1679" s="770"/>
      <c r="B1679" s="770"/>
      <c r="C1679" s="770"/>
      <c r="D1679" s="770"/>
      <c r="E1679" s="778"/>
      <c r="F1679" s="781" t="str">
        <f>IF($A1679="","",IF(NOT($A1679=$A1678),IFERROR(IF(INDEX('40-15 SCALE LABEL INFO'!I$2:I$65,MATCH($A1679,'40-15 SCALE LABEL INFO'!$A$2:$A$65,0))="","",INDEX('40-15 SCALE LABEL INFO'!I$2:I$65,MATCH($A1679,'40-15 SCALE LABEL INFO'!$A$2:$A$65,0))),"not found"),IF(F1678="not found","not found",IF(F1678="","","ditto"))))</f>
        <v/>
      </c>
      <c r="G1679" s="782" t="str">
        <f>IF($A1679="","",IF(NOT($A1679=$A1678),IFERROR(IF(INDEX('40-15 SCALE LABEL INFO'!J$2:J$65,MATCH($A1679,'40-15 SCALE LABEL INFO'!$A$2:$A$65,0))="","",INDEX('40-15 SCALE LABEL INFO'!J$2:J$65,MATCH($A1679,'40-15 SCALE LABEL INFO'!$A$2:$A$65,0))),"not found"),IF(G1678="not found","not found",IF(G1678="","","ditto"))))</f>
        <v/>
      </c>
      <c r="H1679" s="775" t="str">
        <f>IF($A1679="","",IF(NOT($A1679=$A1678),IFERROR(IF(INDEX('40-15 SCALE LABEL INFO'!K$2:K$65,MATCH($A1679,'40-15 SCALE LABEL INFO'!$A$2:$A$65,0))="","",INDEX('40-15 SCALE LABEL INFO'!K$2:K$65,MATCH($A1679,'40-15 SCALE LABEL INFO'!$A$2:$A$65,0))),"not found"),IF(H1678="not found","not found",IF(H1678="","","ditto"))))</f>
        <v/>
      </c>
    </row>
    <row r="1680" spans="1:8" x14ac:dyDescent="0.25">
      <c r="A1680" s="770"/>
      <c r="B1680" s="770"/>
      <c r="C1680" s="770"/>
      <c r="D1680" s="770"/>
      <c r="E1680" s="778"/>
      <c r="F1680" s="781" t="str">
        <f>IF($A1680="","",IF(NOT($A1680=$A1679),IFERROR(IF(INDEX('40-15 SCALE LABEL INFO'!I$2:I$65,MATCH($A1680,'40-15 SCALE LABEL INFO'!$A$2:$A$65,0))="","",INDEX('40-15 SCALE LABEL INFO'!I$2:I$65,MATCH($A1680,'40-15 SCALE LABEL INFO'!$A$2:$A$65,0))),"not found"),IF(F1679="not found","not found",IF(F1679="","","ditto"))))</f>
        <v/>
      </c>
      <c r="G1680" s="782" t="str">
        <f>IF($A1680="","",IF(NOT($A1680=$A1679),IFERROR(IF(INDEX('40-15 SCALE LABEL INFO'!J$2:J$65,MATCH($A1680,'40-15 SCALE LABEL INFO'!$A$2:$A$65,0))="","",INDEX('40-15 SCALE LABEL INFO'!J$2:J$65,MATCH($A1680,'40-15 SCALE LABEL INFO'!$A$2:$A$65,0))),"not found"),IF(G1679="not found","not found",IF(G1679="","","ditto"))))</f>
        <v/>
      </c>
      <c r="H1680" s="775" t="str">
        <f>IF($A1680="","",IF(NOT($A1680=$A1679),IFERROR(IF(INDEX('40-15 SCALE LABEL INFO'!K$2:K$65,MATCH($A1680,'40-15 SCALE LABEL INFO'!$A$2:$A$65,0))="","",INDEX('40-15 SCALE LABEL INFO'!K$2:K$65,MATCH($A1680,'40-15 SCALE LABEL INFO'!$A$2:$A$65,0))),"not found"),IF(H1679="not found","not found",IF(H1679="","","ditto"))))</f>
        <v/>
      </c>
    </row>
    <row r="1681" spans="1:8" x14ac:dyDescent="0.25">
      <c r="A1681" s="770"/>
      <c r="B1681" s="770"/>
      <c r="C1681" s="770"/>
      <c r="D1681" s="770"/>
      <c r="E1681" s="778"/>
      <c r="F1681" s="781" t="str">
        <f>IF($A1681="","",IF(NOT($A1681=$A1680),IFERROR(IF(INDEX('40-15 SCALE LABEL INFO'!I$2:I$65,MATCH($A1681,'40-15 SCALE LABEL INFO'!$A$2:$A$65,0))="","",INDEX('40-15 SCALE LABEL INFO'!I$2:I$65,MATCH($A1681,'40-15 SCALE LABEL INFO'!$A$2:$A$65,0))),"not found"),IF(F1680="not found","not found",IF(F1680="","","ditto"))))</f>
        <v/>
      </c>
      <c r="G1681" s="782" t="str">
        <f>IF($A1681="","",IF(NOT($A1681=$A1680),IFERROR(IF(INDEX('40-15 SCALE LABEL INFO'!J$2:J$65,MATCH($A1681,'40-15 SCALE LABEL INFO'!$A$2:$A$65,0))="","",INDEX('40-15 SCALE LABEL INFO'!J$2:J$65,MATCH($A1681,'40-15 SCALE LABEL INFO'!$A$2:$A$65,0))),"not found"),IF(G1680="not found","not found",IF(G1680="","","ditto"))))</f>
        <v/>
      </c>
      <c r="H1681" s="775" t="str">
        <f>IF($A1681="","",IF(NOT($A1681=$A1680),IFERROR(IF(INDEX('40-15 SCALE LABEL INFO'!K$2:K$65,MATCH($A1681,'40-15 SCALE LABEL INFO'!$A$2:$A$65,0))="","",INDEX('40-15 SCALE LABEL INFO'!K$2:K$65,MATCH($A1681,'40-15 SCALE LABEL INFO'!$A$2:$A$65,0))),"not found"),IF(H1680="not found","not found",IF(H1680="","","ditto"))))</f>
        <v/>
      </c>
    </row>
    <row r="1682" spans="1:8" x14ac:dyDescent="0.25">
      <c r="A1682" s="770"/>
      <c r="B1682" s="770"/>
      <c r="C1682" s="770"/>
      <c r="D1682" s="770"/>
      <c r="E1682" s="778"/>
      <c r="F1682" s="781" t="str">
        <f>IF($A1682="","",IF(NOT($A1682=$A1681),IFERROR(IF(INDEX('40-15 SCALE LABEL INFO'!I$2:I$65,MATCH($A1682,'40-15 SCALE LABEL INFO'!$A$2:$A$65,0))="","",INDEX('40-15 SCALE LABEL INFO'!I$2:I$65,MATCH($A1682,'40-15 SCALE LABEL INFO'!$A$2:$A$65,0))),"not found"),IF(F1681="not found","not found",IF(F1681="","","ditto"))))</f>
        <v/>
      </c>
      <c r="G1682" s="782" t="str">
        <f>IF($A1682="","",IF(NOT($A1682=$A1681),IFERROR(IF(INDEX('40-15 SCALE LABEL INFO'!J$2:J$65,MATCH($A1682,'40-15 SCALE LABEL INFO'!$A$2:$A$65,0))="","",INDEX('40-15 SCALE LABEL INFO'!J$2:J$65,MATCH($A1682,'40-15 SCALE LABEL INFO'!$A$2:$A$65,0))),"not found"),IF(G1681="not found","not found",IF(G1681="","","ditto"))))</f>
        <v/>
      </c>
      <c r="H1682" s="775" t="str">
        <f>IF($A1682="","",IF(NOT($A1682=$A1681),IFERROR(IF(INDEX('40-15 SCALE LABEL INFO'!K$2:K$65,MATCH($A1682,'40-15 SCALE LABEL INFO'!$A$2:$A$65,0))="","",INDEX('40-15 SCALE LABEL INFO'!K$2:K$65,MATCH($A1682,'40-15 SCALE LABEL INFO'!$A$2:$A$65,0))),"not found"),IF(H1681="not found","not found",IF(H1681="","","ditto"))))</f>
        <v/>
      </c>
    </row>
    <row r="1683" spans="1:8" x14ac:dyDescent="0.25">
      <c r="A1683" s="770"/>
      <c r="B1683" s="770"/>
      <c r="C1683" s="770"/>
      <c r="D1683" s="770"/>
      <c r="E1683" s="778"/>
      <c r="F1683" s="781" t="str">
        <f>IF($A1683="","",IF(NOT($A1683=$A1682),IFERROR(IF(INDEX('40-15 SCALE LABEL INFO'!I$2:I$65,MATCH($A1683,'40-15 SCALE LABEL INFO'!$A$2:$A$65,0))="","",INDEX('40-15 SCALE LABEL INFO'!I$2:I$65,MATCH($A1683,'40-15 SCALE LABEL INFO'!$A$2:$A$65,0))),"not found"),IF(F1682="not found","not found",IF(F1682="","","ditto"))))</f>
        <v/>
      </c>
      <c r="G1683" s="782" t="str">
        <f>IF($A1683="","",IF(NOT($A1683=$A1682),IFERROR(IF(INDEX('40-15 SCALE LABEL INFO'!J$2:J$65,MATCH($A1683,'40-15 SCALE LABEL INFO'!$A$2:$A$65,0))="","",INDEX('40-15 SCALE LABEL INFO'!J$2:J$65,MATCH($A1683,'40-15 SCALE LABEL INFO'!$A$2:$A$65,0))),"not found"),IF(G1682="not found","not found",IF(G1682="","","ditto"))))</f>
        <v/>
      </c>
      <c r="H1683" s="775" t="str">
        <f>IF($A1683="","",IF(NOT($A1683=$A1682),IFERROR(IF(INDEX('40-15 SCALE LABEL INFO'!K$2:K$65,MATCH($A1683,'40-15 SCALE LABEL INFO'!$A$2:$A$65,0))="","",INDEX('40-15 SCALE LABEL INFO'!K$2:K$65,MATCH($A1683,'40-15 SCALE LABEL INFO'!$A$2:$A$65,0))),"not found"),IF(H1682="not found","not found",IF(H1682="","","ditto"))))</f>
        <v/>
      </c>
    </row>
    <row r="1684" spans="1:8" x14ac:dyDescent="0.25">
      <c r="A1684" s="770"/>
      <c r="B1684" s="770"/>
      <c r="C1684" s="770"/>
      <c r="D1684" s="770"/>
      <c r="E1684" s="778"/>
      <c r="F1684" s="781" t="str">
        <f>IF($A1684="","",IF(NOT($A1684=$A1683),IFERROR(IF(INDEX('40-15 SCALE LABEL INFO'!I$2:I$65,MATCH($A1684,'40-15 SCALE LABEL INFO'!$A$2:$A$65,0))="","",INDEX('40-15 SCALE LABEL INFO'!I$2:I$65,MATCH($A1684,'40-15 SCALE LABEL INFO'!$A$2:$A$65,0))),"not found"),IF(F1683="not found","not found",IF(F1683="","","ditto"))))</f>
        <v/>
      </c>
      <c r="G1684" s="782" t="str">
        <f>IF($A1684="","",IF(NOT($A1684=$A1683),IFERROR(IF(INDEX('40-15 SCALE LABEL INFO'!J$2:J$65,MATCH($A1684,'40-15 SCALE LABEL INFO'!$A$2:$A$65,0))="","",INDEX('40-15 SCALE LABEL INFO'!J$2:J$65,MATCH($A1684,'40-15 SCALE LABEL INFO'!$A$2:$A$65,0))),"not found"),IF(G1683="not found","not found",IF(G1683="","","ditto"))))</f>
        <v/>
      </c>
      <c r="H1684" s="775" t="str">
        <f>IF($A1684="","",IF(NOT($A1684=$A1683),IFERROR(IF(INDEX('40-15 SCALE LABEL INFO'!K$2:K$65,MATCH($A1684,'40-15 SCALE LABEL INFO'!$A$2:$A$65,0))="","",INDEX('40-15 SCALE LABEL INFO'!K$2:K$65,MATCH($A1684,'40-15 SCALE LABEL INFO'!$A$2:$A$65,0))),"not found"),IF(H1683="not found","not found",IF(H1683="","","ditto"))))</f>
        <v/>
      </c>
    </row>
    <row r="1685" spans="1:8" x14ac:dyDescent="0.25">
      <c r="A1685" s="770"/>
      <c r="B1685" s="770"/>
      <c r="C1685" s="770"/>
      <c r="D1685" s="770"/>
      <c r="E1685" s="778"/>
      <c r="F1685" s="781" t="str">
        <f>IF($A1685="","",IF(NOT($A1685=$A1684),IFERROR(IF(INDEX('40-15 SCALE LABEL INFO'!I$2:I$65,MATCH($A1685,'40-15 SCALE LABEL INFO'!$A$2:$A$65,0))="","",INDEX('40-15 SCALE LABEL INFO'!I$2:I$65,MATCH($A1685,'40-15 SCALE LABEL INFO'!$A$2:$A$65,0))),"not found"),IF(F1684="not found","not found",IF(F1684="","","ditto"))))</f>
        <v/>
      </c>
      <c r="G1685" s="782" t="str">
        <f>IF($A1685="","",IF(NOT($A1685=$A1684),IFERROR(IF(INDEX('40-15 SCALE LABEL INFO'!J$2:J$65,MATCH($A1685,'40-15 SCALE LABEL INFO'!$A$2:$A$65,0))="","",INDEX('40-15 SCALE LABEL INFO'!J$2:J$65,MATCH($A1685,'40-15 SCALE LABEL INFO'!$A$2:$A$65,0))),"not found"),IF(G1684="not found","not found",IF(G1684="","","ditto"))))</f>
        <v/>
      </c>
      <c r="H1685" s="775" t="str">
        <f>IF($A1685="","",IF(NOT($A1685=$A1684),IFERROR(IF(INDEX('40-15 SCALE LABEL INFO'!K$2:K$65,MATCH($A1685,'40-15 SCALE LABEL INFO'!$A$2:$A$65,0))="","",INDEX('40-15 SCALE LABEL INFO'!K$2:K$65,MATCH($A1685,'40-15 SCALE LABEL INFO'!$A$2:$A$65,0))),"not found"),IF(H1684="not found","not found",IF(H1684="","","ditto"))))</f>
        <v/>
      </c>
    </row>
    <row r="1686" spans="1:8" x14ac:dyDescent="0.25">
      <c r="A1686" s="770"/>
      <c r="B1686" s="770"/>
      <c r="C1686" s="770"/>
      <c r="D1686" s="770"/>
      <c r="E1686" s="778"/>
      <c r="F1686" s="781" t="str">
        <f>IF($A1686="","",IF(NOT($A1686=$A1685),IFERROR(IF(INDEX('40-15 SCALE LABEL INFO'!I$2:I$65,MATCH($A1686,'40-15 SCALE LABEL INFO'!$A$2:$A$65,0))="","",INDEX('40-15 SCALE LABEL INFO'!I$2:I$65,MATCH($A1686,'40-15 SCALE LABEL INFO'!$A$2:$A$65,0))),"not found"),IF(F1685="not found","not found",IF(F1685="","","ditto"))))</f>
        <v/>
      </c>
      <c r="G1686" s="782" t="str">
        <f>IF($A1686="","",IF(NOT($A1686=$A1685),IFERROR(IF(INDEX('40-15 SCALE LABEL INFO'!J$2:J$65,MATCH($A1686,'40-15 SCALE LABEL INFO'!$A$2:$A$65,0))="","",INDEX('40-15 SCALE LABEL INFO'!J$2:J$65,MATCH($A1686,'40-15 SCALE LABEL INFO'!$A$2:$A$65,0))),"not found"),IF(G1685="not found","not found",IF(G1685="","","ditto"))))</f>
        <v/>
      </c>
      <c r="H1686" s="775" t="str">
        <f>IF($A1686="","",IF(NOT($A1686=$A1685),IFERROR(IF(INDEX('40-15 SCALE LABEL INFO'!K$2:K$65,MATCH($A1686,'40-15 SCALE LABEL INFO'!$A$2:$A$65,0))="","",INDEX('40-15 SCALE LABEL INFO'!K$2:K$65,MATCH($A1686,'40-15 SCALE LABEL INFO'!$A$2:$A$65,0))),"not found"),IF(H1685="not found","not found",IF(H1685="","","ditto"))))</f>
        <v/>
      </c>
    </row>
    <row r="1687" spans="1:8" x14ac:dyDescent="0.25">
      <c r="A1687" s="770"/>
      <c r="B1687" s="770"/>
      <c r="C1687" s="770"/>
      <c r="D1687" s="770"/>
      <c r="E1687" s="778"/>
      <c r="F1687" s="781" t="str">
        <f>IF($A1687="","",IF(NOT($A1687=$A1686),IFERROR(IF(INDEX('40-15 SCALE LABEL INFO'!I$2:I$65,MATCH($A1687,'40-15 SCALE LABEL INFO'!$A$2:$A$65,0))="","",INDEX('40-15 SCALE LABEL INFO'!I$2:I$65,MATCH($A1687,'40-15 SCALE LABEL INFO'!$A$2:$A$65,0))),"not found"),IF(F1686="not found","not found",IF(F1686="","","ditto"))))</f>
        <v/>
      </c>
      <c r="G1687" s="782" t="str">
        <f>IF($A1687="","",IF(NOT($A1687=$A1686),IFERROR(IF(INDEX('40-15 SCALE LABEL INFO'!J$2:J$65,MATCH($A1687,'40-15 SCALE LABEL INFO'!$A$2:$A$65,0))="","",INDEX('40-15 SCALE LABEL INFO'!J$2:J$65,MATCH($A1687,'40-15 SCALE LABEL INFO'!$A$2:$A$65,0))),"not found"),IF(G1686="not found","not found",IF(G1686="","","ditto"))))</f>
        <v/>
      </c>
      <c r="H1687" s="775" t="str">
        <f>IF($A1687="","",IF(NOT($A1687=$A1686),IFERROR(IF(INDEX('40-15 SCALE LABEL INFO'!K$2:K$65,MATCH($A1687,'40-15 SCALE LABEL INFO'!$A$2:$A$65,0))="","",INDEX('40-15 SCALE LABEL INFO'!K$2:K$65,MATCH($A1687,'40-15 SCALE LABEL INFO'!$A$2:$A$65,0))),"not found"),IF(H1686="not found","not found",IF(H1686="","","ditto"))))</f>
        <v/>
      </c>
    </row>
    <row r="1688" spans="1:8" x14ac:dyDescent="0.25">
      <c r="A1688" s="770"/>
      <c r="B1688" s="770"/>
      <c r="C1688" s="770"/>
      <c r="D1688" s="770"/>
      <c r="E1688" s="778"/>
      <c r="F1688" s="781" t="str">
        <f>IF($A1688="","",IF(NOT($A1688=$A1687),IFERROR(IF(INDEX('40-15 SCALE LABEL INFO'!I$2:I$65,MATCH($A1688,'40-15 SCALE LABEL INFO'!$A$2:$A$65,0))="","",INDEX('40-15 SCALE LABEL INFO'!I$2:I$65,MATCH($A1688,'40-15 SCALE LABEL INFO'!$A$2:$A$65,0))),"not found"),IF(F1687="not found","not found",IF(F1687="","","ditto"))))</f>
        <v/>
      </c>
      <c r="G1688" s="782" t="str">
        <f>IF($A1688="","",IF(NOT($A1688=$A1687),IFERROR(IF(INDEX('40-15 SCALE LABEL INFO'!J$2:J$65,MATCH($A1688,'40-15 SCALE LABEL INFO'!$A$2:$A$65,0))="","",INDEX('40-15 SCALE LABEL INFO'!J$2:J$65,MATCH($A1688,'40-15 SCALE LABEL INFO'!$A$2:$A$65,0))),"not found"),IF(G1687="not found","not found",IF(G1687="","","ditto"))))</f>
        <v/>
      </c>
      <c r="H1688" s="775" t="str">
        <f>IF($A1688="","",IF(NOT($A1688=$A1687),IFERROR(IF(INDEX('40-15 SCALE LABEL INFO'!K$2:K$65,MATCH($A1688,'40-15 SCALE LABEL INFO'!$A$2:$A$65,0))="","",INDEX('40-15 SCALE LABEL INFO'!K$2:K$65,MATCH($A1688,'40-15 SCALE LABEL INFO'!$A$2:$A$65,0))),"not found"),IF(H1687="not found","not found",IF(H1687="","","ditto"))))</f>
        <v/>
      </c>
    </row>
    <row r="1689" spans="1:8" x14ac:dyDescent="0.25">
      <c r="A1689" s="770"/>
      <c r="B1689" s="770"/>
      <c r="C1689" s="770"/>
      <c r="D1689" s="770"/>
      <c r="E1689" s="778"/>
      <c r="F1689" s="781" t="str">
        <f>IF($A1689="","",IF(NOT($A1689=$A1688),IFERROR(IF(INDEX('40-15 SCALE LABEL INFO'!I$2:I$65,MATCH($A1689,'40-15 SCALE LABEL INFO'!$A$2:$A$65,0))="","",INDEX('40-15 SCALE LABEL INFO'!I$2:I$65,MATCH($A1689,'40-15 SCALE LABEL INFO'!$A$2:$A$65,0))),"not found"),IF(F1688="not found","not found",IF(F1688="","","ditto"))))</f>
        <v/>
      </c>
      <c r="G1689" s="782" t="str">
        <f>IF($A1689="","",IF(NOT($A1689=$A1688),IFERROR(IF(INDEX('40-15 SCALE LABEL INFO'!J$2:J$65,MATCH($A1689,'40-15 SCALE LABEL INFO'!$A$2:$A$65,0))="","",INDEX('40-15 SCALE LABEL INFO'!J$2:J$65,MATCH($A1689,'40-15 SCALE LABEL INFO'!$A$2:$A$65,0))),"not found"),IF(G1688="not found","not found",IF(G1688="","","ditto"))))</f>
        <v/>
      </c>
      <c r="H1689" s="775" t="str">
        <f>IF($A1689="","",IF(NOT($A1689=$A1688),IFERROR(IF(INDEX('40-15 SCALE LABEL INFO'!K$2:K$65,MATCH($A1689,'40-15 SCALE LABEL INFO'!$A$2:$A$65,0))="","",INDEX('40-15 SCALE LABEL INFO'!K$2:K$65,MATCH($A1689,'40-15 SCALE LABEL INFO'!$A$2:$A$65,0))),"not found"),IF(H1688="not found","not found",IF(H1688="","","ditto"))))</f>
        <v/>
      </c>
    </row>
    <row r="1690" spans="1:8" x14ac:dyDescent="0.25">
      <c r="A1690" s="770"/>
      <c r="B1690" s="770"/>
      <c r="C1690" s="770"/>
      <c r="D1690" s="770"/>
      <c r="E1690" s="778"/>
      <c r="F1690" s="781" t="str">
        <f>IF($A1690="","",IF(NOT($A1690=$A1689),IFERROR(IF(INDEX('40-15 SCALE LABEL INFO'!I$2:I$65,MATCH($A1690,'40-15 SCALE LABEL INFO'!$A$2:$A$65,0))="","",INDEX('40-15 SCALE LABEL INFO'!I$2:I$65,MATCH($A1690,'40-15 SCALE LABEL INFO'!$A$2:$A$65,0))),"not found"),IF(F1689="not found","not found",IF(F1689="","","ditto"))))</f>
        <v/>
      </c>
      <c r="G1690" s="782" t="str">
        <f>IF($A1690="","",IF(NOT($A1690=$A1689),IFERROR(IF(INDEX('40-15 SCALE LABEL INFO'!J$2:J$65,MATCH($A1690,'40-15 SCALE LABEL INFO'!$A$2:$A$65,0))="","",INDEX('40-15 SCALE LABEL INFO'!J$2:J$65,MATCH($A1690,'40-15 SCALE LABEL INFO'!$A$2:$A$65,0))),"not found"),IF(G1689="not found","not found",IF(G1689="","","ditto"))))</f>
        <v/>
      </c>
      <c r="H1690" s="775" t="str">
        <f>IF($A1690="","",IF(NOT($A1690=$A1689),IFERROR(IF(INDEX('40-15 SCALE LABEL INFO'!K$2:K$65,MATCH($A1690,'40-15 SCALE LABEL INFO'!$A$2:$A$65,0))="","",INDEX('40-15 SCALE LABEL INFO'!K$2:K$65,MATCH($A1690,'40-15 SCALE LABEL INFO'!$A$2:$A$65,0))),"not found"),IF(H1689="not found","not found",IF(H1689="","","ditto"))))</f>
        <v/>
      </c>
    </row>
    <row r="1691" spans="1:8" x14ac:dyDescent="0.25">
      <c r="A1691" s="770"/>
      <c r="B1691" s="770"/>
      <c r="C1691" s="770"/>
      <c r="D1691" s="770"/>
      <c r="E1691" s="778"/>
      <c r="F1691" s="781" t="str">
        <f>IF($A1691="","",IF(NOT($A1691=$A1690),IFERROR(IF(INDEX('40-15 SCALE LABEL INFO'!I$2:I$65,MATCH($A1691,'40-15 SCALE LABEL INFO'!$A$2:$A$65,0))="","",INDEX('40-15 SCALE LABEL INFO'!I$2:I$65,MATCH($A1691,'40-15 SCALE LABEL INFO'!$A$2:$A$65,0))),"not found"),IF(F1690="not found","not found",IF(F1690="","","ditto"))))</f>
        <v/>
      </c>
      <c r="G1691" s="782" t="str">
        <f>IF($A1691="","",IF(NOT($A1691=$A1690),IFERROR(IF(INDEX('40-15 SCALE LABEL INFO'!J$2:J$65,MATCH($A1691,'40-15 SCALE LABEL INFO'!$A$2:$A$65,0))="","",INDEX('40-15 SCALE LABEL INFO'!J$2:J$65,MATCH($A1691,'40-15 SCALE LABEL INFO'!$A$2:$A$65,0))),"not found"),IF(G1690="not found","not found",IF(G1690="","","ditto"))))</f>
        <v/>
      </c>
      <c r="H1691" s="775" t="str">
        <f>IF($A1691="","",IF(NOT($A1691=$A1690),IFERROR(IF(INDEX('40-15 SCALE LABEL INFO'!K$2:K$65,MATCH($A1691,'40-15 SCALE LABEL INFO'!$A$2:$A$65,0))="","",INDEX('40-15 SCALE LABEL INFO'!K$2:K$65,MATCH($A1691,'40-15 SCALE LABEL INFO'!$A$2:$A$65,0))),"not found"),IF(H1690="not found","not found",IF(H1690="","","ditto"))))</f>
        <v/>
      </c>
    </row>
    <row r="1692" spans="1:8" x14ac:dyDescent="0.25">
      <c r="A1692" s="770"/>
      <c r="B1692" s="770"/>
      <c r="C1692" s="770"/>
      <c r="D1692" s="770"/>
      <c r="E1692" s="778"/>
      <c r="F1692" s="781" t="str">
        <f>IF($A1692="","",IF(NOT($A1692=$A1691),IFERROR(IF(INDEX('40-15 SCALE LABEL INFO'!I$2:I$65,MATCH($A1692,'40-15 SCALE LABEL INFO'!$A$2:$A$65,0))="","",INDEX('40-15 SCALE LABEL INFO'!I$2:I$65,MATCH($A1692,'40-15 SCALE LABEL INFO'!$A$2:$A$65,0))),"not found"),IF(F1691="not found","not found",IF(F1691="","","ditto"))))</f>
        <v/>
      </c>
      <c r="G1692" s="782" t="str">
        <f>IF($A1692="","",IF(NOT($A1692=$A1691),IFERROR(IF(INDEX('40-15 SCALE LABEL INFO'!J$2:J$65,MATCH($A1692,'40-15 SCALE LABEL INFO'!$A$2:$A$65,0))="","",INDEX('40-15 SCALE LABEL INFO'!J$2:J$65,MATCH($A1692,'40-15 SCALE LABEL INFO'!$A$2:$A$65,0))),"not found"),IF(G1691="not found","not found",IF(G1691="","","ditto"))))</f>
        <v/>
      </c>
      <c r="H1692" s="775" t="str">
        <f>IF($A1692="","",IF(NOT($A1692=$A1691),IFERROR(IF(INDEX('40-15 SCALE LABEL INFO'!K$2:K$65,MATCH($A1692,'40-15 SCALE LABEL INFO'!$A$2:$A$65,0))="","",INDEX('40-15 SCALE LABEL INFO'!K$2:K$65,MATCH($A1692,'40-15 SCALE LABEL INFO'!$A$2:$A$65,0))),"not found"),IF(H1691="not found","not found",IF(H1691="","","ditto"))))</f>
        <v/>
      </c>
    </row>
    <row r="1693" spans="1:8" x14ac:dyDescent="0.25">
      <c r="A1693" s="770"/>
      <c r="B1693" s="770"/>
      <c r="C1693" s="770"/>
      <c r="D1693" s="770"/>
      <c r="E1693" s="778"/>
      <c r="F1693" s="781" t="str">
        <f>IF($A1693="","",IF(NOT($A1693=$A1692),IFERROR(IF(INDEX('40-15 SCALE LABEL INFO'!I$2:I$65,MATCH($A1693,'40-15 SCALE LABEL INFO'!$A$2:$A$65,0))="","",INDEX('40-15 SCALE LABEL INFO'!I$2:I$65,MATCH($A1693,'40-15 SCALE LABEL INFO'!$A$2:$A$65,0))),"not found"),IF(F1692="not found","not found",IF(F1692="","","ditto"))))</f>
        <v/>
      </c>
      <c r="G1693" s="782" t="str">
        <f>IF($A1693="","",IF(NOT($A1693=$A1692),IFERROR(IF(INDEX('40-15 SCALE LABEL INFO'!J$2:J$65,MATCH($A1693,'40-15 SCALE LABEL INFO'!$A$2:$A$65,0))="","",INDEX('40-15 SCALE LABEL INFO'!J$2:J$65,MATCH($A1693,'40-15 SCALE LABEL INFO'!$A$2:$A$65,0))),"not found"),IF(G1692="not found","not found",IF(G1692="","","ditto"))))</f>
        <v/>
      </c>
      <c r="H1693" s="775" t="str">
        <f>IF($A1693="","",IF(NOT($A1693=$A1692),IFERROR(IF(INDEX('40-15 SCALE LABEL INFO'!K$2:K$65,MATCH($A1693,'40-15 SCALE LABEL INFO'!$A$2:$A$65,0))="","",INDEX('40-15 SCALE LABEL INFO'!K$2:K$65,MATCH($A1693,'40-15 SCALE LABEL INFO'!$A$2:$A$65,0))),"not found"),IF(H1692="not found","not found",IF(H1692="","","ditto"))))</f>
        <v/>
      </c>
    </row>
    <row r="1694" spans="1:8" x14ac:dyDescent="0.25">
      <c r="A1694" s="770"/>
      <c r="B1694" s="770"/>
      <c r="C1694" s="770"/>
      <c r="D1694" s="770"/>
      <c r="E1694" s="778"/>
      <c r="F1694" s="781" t="str">
        <f>IF($A1694="","",IF(NOT($A1694=$A1693),IFERROR(IF(INDEX('40-15 SCALE LABEL INFO'!I$2:I$65,MATCH($A1694,'40-15 SCALE LABEL INFO'!$A$2:$A$65,0))="","",INDEX('40-15 SCALE LABEL INFO'!I$2:I$65,MATCH($A1694,'40-15 SCALE LABEL INFO'!$A$2:$A$65,0))),"not found"),IF(F1693="not found","not found",IF(F1693="","","ditto"))))</f>
        <v/>
      </c>
      <c r="G1694" s="782" t="str">
        <f>IF($A1694="","",IF(NOT($A1694=$A1693),IFERROR(IF(INDEX('40-15 SCALE LABEL INFO'!J$2:J$65,MATCH($A1694,'40-15 SCALE LABEL INFO'!$A$2:$A$65,0))="","",INDEX('40-15 SCALE LABEL INFO'!J$2:J$65,MATCH($A1694,'40-15 SCALE LABEL INFO'!$A$2:$A$65,0))),"not found"),IF(G1693="not found","not found",IF(G1693="","","ditto"))))</f>
        <v/>
      </c>
      <c r="H1694" s="775" t="str">
        <f>IF($A1694="","",IF(NOT($A1694=$A1693),IFERROR(IF(INDEX('40-15 SCALE LABEL INFO'!K$2:K$65,MATCH($A1694,'40-15 SCALE LABEL INFO'!$A$2:$A$65,0))="","",INDEX('40-15 SCALE LABEL INFO'!K$2:K$65,MATCH($A1694,'40-15 SCALE LABEL INFO'!$A$2:$A$65,0))),"not found"),IF(H1693="not found","not found",IF(H1693="","","ditto"))))</f>
        <v/>
      </c>
    </row>
    <row r="1695" spans="1:8" x14ac:dyDescent="0.25">
      <c r="A1695" s="770"/>
      <c r="B1695" s="770"/>
      <c r="C1695" s="770"/>
      <c r="D1695" s="770"/>
      <c r="E1695" s="778"/>
      <c r="F1695" s="781" t="str">
        <f>IF($A1695="","",IF(NOT($A1695=$A1694),IFERROR(IF(INDEX('40-15 SCALE LABEL INFO'!I$2:I$65,MATCH($A1695,'40-15 SCALE LABEL INFO'!$A$2:$A$65,0))="","",INDEX('40-15 SCALE LABEL INFO'!I$2:I$65,MATCH($A1695,'40-15 SCALE LABEL INFO'!$A$2:$A$65,0))),"not found"),IF(F1694="not found","not found",IF(F1694="","","ditto"))))</f>
        <v/>
      </c>
      <c r="G1695" s="782" t="str">
        <f>IF($A1695="","",IF(NOT($A1695=$A1694),IFERROR(IF(INDEX('40-15 SCALE LABEL INFO'!J$2:J$65,MATCH($A1695,'40-15 SCALE LABEL INFO'!$A$2:$A$65,0))="","",INDEX('40-15 SCALE LABEL INFO'!J$2:J$65,MATCH($A1695,'40-15 SCALE LABEL INFO'!$A$2:$A$65,0))),"not found"),IF(G1694="not found","not found",IF(G1694="","","ditto"))))</f>
        <v/>
      </c>
      <c r="H1695" s="775" t="str">
        <f>IF($A1695="","",IF(NOT($A1695=$A1694),IFERROR(IF(INDEX('40-15 SCALE LABEL INFO'!K$2:K$65,MATCH($A1695,'40-15 SCALE LABEL INFO'!$A$2:$A$65,0))="","",INDEX('40-15 SCALE LABEL INFO'!K$2:K$65,MATCH($A1695,'40-15 SCALE LABEL INFO'!$A$2:$A$65,0))),"not found"),IF(H1694="not found","not found",IF(H1694="","","ditto"))))</f>
        <v/>
      </c>
    </row>
    <row r="1696" spans="1:8" x14ac:dyDescent="0.25">
      <c r="A1696" s="770"/>
      <c r="B1696" s="770"/>
      <c r="C1696" s="770"/>
      <c r="D1696" s="770"/>
      <c r="E1696" s="778"/>
      <c r="F1696" s="781" t="str">
        <f>IF($A1696="","",IF(NOT($A1696=$A1695),IFERROR(IF(INDEX('40-15 SCALE LABEL INFO'!I$2:I$65,MATCH($A1696,'40-15 SCALE LABEL INFO'!$A$2:$A$65,0))="","",INDEX('40-15 SCALE LABEL INFO'!I$2:I$65,MATCH($A1696,'40-15 SCALE LABEL INFO'!$A$2:$A$65,0))),"not found"),IF(F1695="not found","not found",IF(F1695="","","ditto"))))</f>
        <v/>
      </c>
      <c r="G1696" s="782" t="str">
        <f>IF($A1696="","",IF(NOT($A1696=$A1695),IFERROR(IF(INDEX('40-15 SCALE LABEL INFO'!J$2:J$65,MATCH($A1696,'40-15 SCALE LABEL INFO'!$A$2:$A$65,0))="","",INDEX('40-15 SCALE LABEL INFO'!J$2:J$65,MATCH($A1696,'40-15 SCALE LABEL INFO'!$A$2:$A$65,0))),"not found"),IF(G1695="not found","not found",IF(G1695="","","ditto"))))</f>
        <v/>
      </c>
      <c r="H1696" s="775" t="str">
        <f>IF($A1696="","",IF(NOT($A1696=$A1695),IFERROR(IF(INDEX('40-15 SCALE LABEL INFO'!K$2:K$65,MATCH($A1696,'40-15 SCALE LABEL INFO'!$A$2:$A$65,0))="","",INDEX('40-15 SCALE LABEL INFO'!K$2:K$65,MATCH($A1696,'40-15 SCALE LABEL INFO'!$A$2:$A$65,0))),"not found"),IF(H1695="not found","not found",IF(H1695="","","ditto"))))</f>
        <v/>
      </c>
    </row>
    <row r="1697" spans="1:8" x14ac:dyDescent="0.25">
      <c r="A1697" s="770"/>
      <c r="B1697" s="770"/>
      <c r="C1697" s="770"/>
      <c r="D1697" s="770"/>
      <c r="E1697" s="778"/>
      <c r="F1697" s="781" t="str">
        <f>IF($A1697="","",IF(NOT($A1697=$A1696),IFERROR(IF(INDEX('40-15 SCALE LABEL INFO'!I$2:I$65,MATCH($A1697,'40-15 SCALE LABEL INFO'!$A$2:$A$65,0))="","",INDEX('40-15 SCALE LABEL INFO'!I$2:I$65,MATCH($A1697,'40-15 SCALE LABEL INFO'!$A$2:$A$65,0))),"not found"),IF(F1696="not found","not found",IF(F1696="","","ditto"))))</f>
        <v/>
      </c>
      <c r="G1697" s="782" t="str">
        <f>IF($A1697="","",IF(NOT($A1697=$A1696),IFERROR(IF(INDEX('40-15 SCALE LABEL INFO'!J$2:J$65,MATCH($A1697,'40-15 SCALE LABEL INFO'!$A$2:$A$65,0))="","",INDEX('40-15 SCALE LABEL INFO'!J$2:J$65,MATCH($A1697,'40-15 SCALE LABEL INFO'!$A$2:$A$65,0))),"not found"),IF(G1696="not found","not found",IF(G1696="","","ditto"))))</f>
        <v/>
      </c>
      <c r="H1697" s="775" t="str">
        <f>IF($A1697="","",IF(NOT($A1697=$A1696),IFERROR(IF(INDEX('40-15 SCALE LABEL INFO'!K$2:K$65,MATCH($A1697,'40-15 SCALE LABEL INFO'!$A$2:$A$65,0))="","",INDEX('40-15 SCALE LABEL INFO'!K$2:K$65,MATCH($A1697,'40-15 SCALE LABEL INFO'!$A$2:$A$65,0))),"not found"),IF(H1696="not found","not found",IF(H1696="","","ditto"))))</f>
        <v/>
      </c>
    </row>
    <row r="1698" spans="1:8" x14ac:dyDescent="0.25">
      <c r="A1698" s="770"/>
      <c r="B1698" s="770"/>
      <c r="C1698" s="770"/>
      <c r="D1698" s="770"/>
      <c r="E1698" s="778"/>
      <c r="F1698" s="781" t="str">
        <f>IF($A1698="","",IF(NOT($A1698=$A1697),IFERROR(IF(INDEX('40-15 SCALE LABEL INFO'!I$2:I$65,MATCH($A1698,'40-15 SCALE LABEL INFO'!$A$2:$A$65,0))="","",INDEX('40-15 SCALE LABEL INFO'!I$2:I$65,MATCH($A1698,'40-15 SCALE LABEL INFO'!$A$2:$A$65,0))),"not found"),IF(F1697="not found","not found",IF(F1697="","","ditto"))))</f>
        <v/>
      </c>
      <c r="G1698" s="782" t="str">
        <f>IF($A1698="","",IF(NOT($A1698=$A1697),IFERROR(IF(INDEX('40-15 SCALE LABEL INFO'!J$2:J$65,MATCH($A1698,'40-15 SCALE LABEL INFO'!$A$2:$A$65,0))="","",INDEX('40-15 SCALE LABEL INFO'!J$2:J$65,MATCH($A1698,'40-15 SCALE LABEL INFO'!$A$2:$A$65,0))),"not found"),IF(G1697="not found","not found",IF(G1697="","","ditto"))))</f>
        <v/>
      </c>
      <c r="H1698" s="775" t="str">
        <f>IF($A1698="","",IF(NOT($A1698=$A1697),IFERROR(IF(INDEX('40-15 SCALE LABEL INFO'!K$2:K$65,MATCH($A1698,'40-15 SCALE LABEL INFO'!$A$2:$A$65,0))="","",INDEX('40-15 SCALE LABEL INFO'!K$2:K$65,MATCH($A1698,'40-15 SCALE LABEL INFO'!$A$2:$A$65,0))),"not found"),IF(H1697="not found","not found",IF(H1697="","","ditto"))))</f>
        <v/>
      </c>
    </row>
    <row r="1699" spans="1:8" x14ac:dyDescent="0.25">
      <c r="A1699" s="770"/>
      <c r="B1699" s="770"/>
      <c r="C1699" s="770"/>
      <c r="D1699" s="770"/>
      <c r="E1699" s="778"/>
      <c r="F1699" s="781" t="str">
        <f>IF($A1699="","",IF(NOT($A1699=$A1698),IFERROR(IF(INDEX('40-15 SCALE LABEL INFO'!I$2:I$65,MATCH($A1699,'40-15 SCALE LABEL INFO'!$A$2:$A$65,0))="","",INDEX('40-15 SCALE LABEL INFO'!I$2:I$65,MATCH($A1699,'40-15 SCALE LABEL INFO'!$A$2:$A$65,0))),"not found"),IF(F1698="not found","not found",IF(F1698="","","ditto"))))</f>
        <v/>
      </c>
      <c r="G1699" s="782" t="str">
        <f>IF($A1699="","",IF(NOT($A1699=$A1698),IFERROR(IF(INDEX('40-15 SCALE LABEL INFO'!J$2:J$65,MATCH($A1699,'40-15 SCALE LABEL INFO'!$A$2:$A$65,0))="","",INDEX('40-15 SCALE LABEL INFO'!J$2:J$65,MATCH($A1699,'40-15 SCALE LABEL INFO'!$A$2:$A$65,0))),"not found"),IF(G1698="not found","not found",IF(G1698="","","ditto"))))</f>
        <v/>
      </c>
      <c r="H1699" s="775" t="str">
        <f>IF($A1699="","",IF(NOT($A1699=$A1698),IFERROR(IF(INDEX('40-15 SCALE LABEL INFO'!K$2:K$65,MATCH($A1699,'40-15 SCALE LABEL INFO'!$A$2:$A$65,0))="","",INDEX('40-15 SCALE LABEL INFO'!K$2:K$65,MATCH($A1699,'40-15 SCALE LABEL INFO'!$A$2:$A$65,0))),"not found"),IF(H1698="not found","not found",IF(H1698="","","ditto"))))</f>
        <v/>
      </c>
    </row>
    <row r="1700" spans="1:8" x14ac:dyDescent="0.25">
      <c r="A1700" s="770"/>
      <c r="B1700" s="770"/>
      <c r="C1700" s="770"/>
      <c r="D1700" s="770"/>
      <c r="E1700" s="778"/>
      <c r="F1700" s="781" t="str">
        <f>IF($A1700="","",IF(NOT($A1700=$A1699),IFERROR(IF(INDEX('40-15 SCALE LABEL INFO'!I$2:I$65,MATCH($A1700,'40-15 SCALE LABEL INFO'!$A$2:$A$65,0))="","",INDEX('40-15 SCALE LABEL INFO'!I$2:I$65,MATCH($A1700,'40-15 SCALE LABEL INFO'!$A$2:$A$65,0))),"not found"),IF(F1699="not found","not found",IF(F1699="","","ditto"))))</f>
        <v/>
      </c>
      <c r="G1700" s="782" t="str">
        <f>IF($A1700="","",IF(NOT($A1700=$A1699),IFERROR(IF(INDEX('40-15 SCALE LABEL INFO'!J$2:J$65,MATCH($A1700,'40-15 SCALE LABEL INFO'!$A$2:$A$65,0))="","",INDEX('40-15 SCALE LABEL INFO'!J$2:J$65,MATCH($A1700,'40-15 SCALE LABEL INFO'!$A$2:$A$65,0))),"not found"),IF(G1699="not found","not found",IF(G1699="","","ditto"))))</f>
        <v/>
      </c>
      <c r="H1700" s="775" t="str">
        <f>IF($A1700="","",IF(NOT($A1700=$A1699),IFERROR(IF(INDEX('40-15 SCALE LABEL INFO'!K$2:K$65,MATCH($A1700,'40-15 SCALE LABEL INFO'!$A$2:$A$65,0))="","",INDEX('40-15 SCALE LABEL INFO'!K$2:K$65,MATCH($A1700,'40-15 SCALE LABEL INFO'!$A$2:$A$65,0))),"not found"),IF(H1699="not found","not found",IF(H1699="","","ditto"))))</f>
        <v/>
      </c>
    </row>
    <row r="1701" spans="1:8" x14ac:dyDescent="0.25">
      <c r="A1701" s="770"/>
      <c r="B1701" s="770"/>
      <c r="C1701" s="770"/>
      <c r="D1701" s="770"/>
      <c r="E1701" s="778"/>
      <c r="F1701" s="781" t="str">
        <f>IF($A1701="","",IF(NOT($A1701=$A1700),IFERROR(IF(INDEX('40-15 SCALE LABEL INFO'!I$2:I$65,MATCH($A1701,'40-15 SCALE LABEL INFO'!$A$2:$A$65,0))="","",INDEX('40-15 SCALE LABEL INFO'!I$2:I$65,MATCH($A1701,'40-15 SCALE LABEL INFO'!$A$2:$A$65,0))),"not found"),IF(F1700="not found","not found",IF(F1700="","","ditto"))))</f>
        <v/>
      </c>
      <c r="G1701" s="782" t="str">
        <f>IF($A1701="","",IF(NOT($A1701=$A1700),IFERROR(IF(INDEX('40-15 SCALE LABEL INFO'!J$2:J$65,MATCH($A1701,'40-15 SCALE LABEL INFO'!$A$2:$A$65,0))="","",INDEX('40-15 SCALE LABEL INFO'!J$2:J$65,MATCH($A1701,'40-15 SCALE LABEL INFO'!$A$2:$A$65,0))),"not found"),IF(G1700="not found","not found",IF(G1700="","","ditto"))))</f>
        <v/>
      </c>
      <c r="H1701" s="775" t="str">
        <f>IF($A1701="","",IF(NOT($A1701=$A1700),IFERROR(IF(INDEX('40-15 SCALE LABEL INFO'!K$2:K$65,MATCH($A1701,'40-15 SCALE LABEL INFO'!$A$2:$A$65,0))="","",INDEX('40-15 SCALE LABEL INFO'!K$2:K$65,MATCH($A1701,'40-15 SCALE LABEL INFO'!$A$2:$A$65,0))),"not found"),IF(H1700="not found","not found",IF(H1700="","","ditto"))))</f>
        <v/>
      </c>
    </row>
    <row r="1702" spans="1:8" x14ac:dyDescent="0.25">
      <c r="A1702" s="770"/>
      <c r="B1702" s="770"/>
      <c r="C1702" s="770"/>
      <c r="D1702" s="770"/>
      <c r="E1702" s="778"/>
      <c r="F1702" s="781" t="str">
        <f>IF($A1702="","",IF(NOT($A1702=$A1701),IFERROR(IF(INDEX('40-15 SCALE LABEL INFO'!I$2:I$65,MATCH($A1702,'40-15 SCALE LABEL INFO'!$A$2:$A$65,0))="","",INDEX('40-15 SCALE LABEL INFO'!I$2:I$65,MATCH($A1702,'40-15 SCALE LABEL INFO'!$A$2:$A$65,0))),"not found"),IF(F1701="not found","not found",IF(F1701="","","ditto"))))</f>
        <v/>
      </c>
      <c r="G1702" s="782" t="str">
        <f>IF($A1702="","",IF(NOT($A1702=$A1701),IFERROR(IF(INDEX('40-15 SCALE LABEL INFO'!J$2:J$65,MATCH($A1702,'40-15 SCALE LABEL INFO'!$A$2:$A$65,0))="","",INDEX('40-15 SCALE LABEL INFO'!J$2:J$65,MATCH($A1702,'40-15 SCALE LABEL INFO'!$A$2:$A$65,0))),"not found"),IF(G1701="not found","not found",IF(G1701="","","ditto"))))</f>
        <v/>
      </c>
      <c r="H1702" s="775" t="str">
        <f>IF($A1702="","",IF(NOT($A1702=$A1701),IFERROR(IF(INDEX('40-15 SCALE LABEL INFO'!K$2:K$65,MATCH($A1702,'40-15 SCALE LABEL INFO'!$A$2:$A$65,0))="","",INDEX('40-15 SCALE LABEL INFO'!K$2:K$65,MATCH($A1702,'40-15 SCALE LABEL INFO'!$A$2:$A$65,0))),"not found"),IF(H1701="not found","not found",IF(H1701="","","ditto"))))</f>
        <v/>
      </c>
    </row>
    <row r="1703" spans="1:8" x14ac:dyDescent="0.25">
      <c r="A1703" s="770"/>
      <c r="B1703" s="770"/>
      <c r="C1703" s="770"/>
      <c r="D1703" s="770"/>
      <c r="E1703" s="778"/>
      <c r="F1703" s="781" t="str">
        <f>IF($A1703="","",IF(NOT($A1703=$A1702),IFERROR(IF(INDEX('40-15 SCALE LABEL INFO'!I$2:I$65,MATCH($A1703,'40-15 SCALE LABEL INFO'!$A$2:$A$65,0))="","",INDEX('40-15 SCALE LABEL INFO'!I$2:I$65,MATCH($A1703,'40-15 SCALE LABEL INFO'!$A$2:$A$65,0))),"not found"),IF(F1702="not found","not found",IF(F1702="","","ditto"))))</f>
        <v/>
      </c>
      <c r="G1703" s="782" t="str">
        <f>IF($A1703="","",IF(NOT($A1703=$A1702),IFERROR(IF(INDEX('40-15 SCALE LABEL INFO'!J$2:J$65,MATCH($A1703,'40-15 SCALE LABEL INFO'!$A$2:$A$65,0))="","",INDEX('40-15 SCALE LABEL INFO'!J$2:J$65,MATCH($A1703,'40-15 SCALE LABEL INFO'!$A$2:$A$65,0))),"not found"),IF(G1702="not found","not found",IF(G1702="","","ditto"))))</f>
        <v/>
      </c>
      <c r="H1703" s="775" t="str">
        <f>IF($A1703="","",IF(NOT($A1703=$A1702),IFERROR(IF(INDEX('40-15 SCALE LABEL INFO'!K$2:K$65,MATCH($A1703,'40-15 SCALE LABEL INFO'!$A$2:$A$65,0))="","",INDEX('40-15 SCALE LABEL INFO'!K$2:K$65,MATCH($A1703,'40-15 SCALE LABEL INFO'!$A$2:$A$65,0))),"not found"),IF(H1702="not found","not found",IF(H1702="","","ditto"))))</f>
        <v/>
      </c>
    </row>
    <row r="1704" spans="1:8" x14ac:dyDescent="0.25">
      <c r="A1704" s="770"/>
      <c r="B1704" s="770"/>
      <c r="C1704" s="770"/>
      <c r="D1704" s="770"/>
      <c r="E1704" s="778"/>
      <c r="F1704" s="781" t="str">
        <f>IF($A1704="","",IF(NOT($A1704=$A1703),IFERROR(IF(INDEX('40-15 SCALE LABEL INFO'!I$2:I$65,MATCH($A1704,'40-15 SCALE LABEL INFO'!$A$2:$A$65,0))="","",INDEX('40-15 SCALE LABEL INFO'!I$2:I$65,MATCH($A1704,'40-15 SCALE LABEL INFO'!$A$2:$A$65,0))),"not found"),IF(F1703="not found","not found",IF(F1703="","","ditto"))))</f>
        <v/>
      </c>
      <c r="G1704" s="782" t="str">
        <f>IF($A1704="","",IF(NOT($A1704=$A1703),IFERROR(IF(INDEX('40-15 SCALE LABEL INFO'!J$2:J$65,MATCH($A1704,'40-15 SCALE LABEL INFO'!$A$2:$A$65,0))="","",INDEX('40-15 SCALE LABEL INFO'!J$2:J$65,MATCH($A1704,'40-15 SCALE LABEL INFO'!$A$2:$A$65,0))),"not found"),IF(G1703="not found","not found",IF(G1703="","","ditto"))))</f>
        <v/>
      </c>
      <c r="H1704" s="775" t="str">
        <f>IF($A1704="","",IF(NOT($A1704=$A1703),IFERROR(IF(INDEX('40-15 SCALE LABEL INFO'!K$2:K$65,MATCH($A1704,'40-15 SCALE LABEL INFO'!$A$2:$A$65,0))="","",INDEX('40-15 SCALE LABEL INFO'!K$2:K$65,MATCH($A1704,'40-15 SCALE LABEL INFO'!$A$2:$A$65,0))),"not found"),IF(H1703="not found","not found",IF(H1703="","","ditto"))))</f>
        <v/>
      </c>
    </row>
    <row r="1705" spans="1:8" x14ac:dyDescent="0.25">
      <c r="A1705" s="770"/>
      <c r="B1705" s="770"/>
      <c r="C1705" s="770"/>
      <c r="D1705" s="770"/>
      <c r="E1705" s="778"/>
      <c r="F1705" s="781" t="str">
        <f>IF($A1705="","",IF(NOT($A1705=$A1704),IFERROR(IF(INDEX('40-15 SCALE LABEL INFO'!I$2:I$65,MATCH($A1705,'40-15 SCALE LABEL INFO'!$A$2:$A$65,0))="","",INDEX('40-15 SCALE LABEL INFO'!I$2:I$65,MATCH($A1705,'40-15 SCALE LABEL INFO'!$A$2:$A$65,0))),"not found"),IF(F1704="not found","not found",IF(F1704="","","ditto"))))</f>
        <v/>
      </c>
      <c r="G1705" s="782" t="str">
        <f>IF($A1705="","",IF(NOT($A1705=$A1704),IFERROR(IF(INDEX('40-15 SCALE LABEL INFO'!J$2:J$65,MATCH($A1705,'40-15 SCALE LABEL INFO'!$A$2:$A$65,0))="","",INDEX('40-15 SCALE LABEL INFO'!J$2:J$65,MATCH($A1705,'40-15 SCALE LABEL INFO'!$A$2:$A$65,0))),"not found"),IF(G1704="not found","not found",IF(G1704="","","ditto"))))</f>
        <v/>
      </c>
      <c r="H1705" s="775" t="str">
        <f>IF($A1705="","",IF(NOT($A1705=$A1704),IFERROR(IF(INDEX('40-15 SCALE LABEL INFO'!K$2:K$65,MATCH($A1705,'40-15 SCALE LABEL INFO'!$A$2:$A$65,0))="","",INDEX('40-15 SCALE LABEL INFO'!K$2:K$65,MATCH($A1705,'40-15 SCALE LABEL INFO'!$A$2:$A$65,0))),"not found"),IF(H1704="not found","not found",IF(H1704="","","ditto"))))</f>
        <v/>
      </c>
    </row>
    <row r="1706" spans="1:8" x14ac:dyDescent="0.25">
      <c r="A1706" s="770"/>
      <c r="B1706" s="770"/>
      <c r="C1706" s="770"/>
      <c r="D1706" s="770"/>
      <c r="E1706" s="778"/>
      <c r="F1706" s="781" t="str">
        <f>IF($A1706="","",IF(NOT($A1706=$A1705),IFERROR(IF(INDEX('40-15 SCALE LABEL INFO'!I$2:I$65,MATCH($A1706,'40-15 SCALE LABEL INFO'!$A$2:$A$65,0))="","",INDEX('40-15 SCALE LABEL INFO'!I$2:I$65,MATCH($A1706,'40-15 SCALE LABEL INFO'!$A$2:$A$65,0))),"not found"),IF(F1705="not found","not found",IF(F1705="","","ditto"))))</f>
        <v/>
      </c>
      <c r="G1706" s="782" t="str">
        <f>IF($A1706="","",IF(NOT($A1706=$A1705),IFERROR(IF(INDEX('40-15 SCALE LABEL INFO'!J$2:J$65,MATCH($A1706,'40-15 SCALE LABEL INFO'!$A$2:$A$65,0))="","",INDEX('40-15 SCALE LABEL INFO'!J$2:J$65,MATCH($A1706,'40-15 SCALE LABEL INFO'!$A$2:$A$65,0))),"not found"),IF(G1705="not found","not found",IF(G1705="","","ditto"))))</f>
        <v/>
      </c>
      <c r="H1706" s="775" t="str">
        <f>IF($A1706="","",IF(NOT($A1706=$A1705),IFERROR(IF(INDEX('40-15 SCALE LABEL INFO'!K$2:K$65,MATCH($A1706,'40-15 SCALE LABEL INFO'!$A$2:$A$65,0))="","",INDEX('40-15 SCALE LABEL INFO'!K$2:K$65,MATCH($A1706,'40-15 SCALE LABEL INFO'!$A$2:$A$65,0))),"not found"),IF(H1705="not found","not found",IF(H1705="","","ditto"))))</f>
        <v/>
      </c>
    </row>
    <row r="1707" spans="1:8" x14ac:dyDescent="0.25">
      <c r="A1707" s="770"/>
      <c r="B1707" s="770"/>
      <c r="C1707" s="770"/>
      <c r="D1707" s="770"/>
      <c r="E1707" s="778"/>
      <c r="F1707" s="781" t="str">
        <f>IF($A1707="","",IF(NOT($A1707=$A1706),IFERROR(IF(INDEX('40-15 SCALE LABEL INFO'!I$2:I$65,MATCH($A1707,'40-15 SCALE LABEL INFO'!$A$2:$A$65,0))="","",INDEX('40-15 SCALE LABEL INFO'!I$2:I$65,MATCH($A1707,'40-15 SCALE LABEL INFO'!$A$2:$A$65,0))),"not found"),IF(F1706="not found","not found",IF(F1706="","","ditto"))))</f>
        <v/>
      </c>
      <c r="G1707" s="782" t="str">
        <f>IF($A1707="","",IF(NOT($A1707=$A1706),IFERROR(IF(INDEX('40-15 SCALE LABEL INFO'!J$2:J$65,MATCH($A1707,'40-15 SCALE LABEL INFO'!$A$2:$A$65,0))="","",INDEX('40-15 SCALE LABEL INFO'!J$2:J$65,MATCH($A1707,'40-15 SCALE LABEL INFO'!$A$2:$A$65,0))),"not found"),IF(G1706="not found","not found",IF(G1706="","","ditto"))))</f>
        <v/>
      </c>
      <c r="H1707" s="775" t="str">
        <f>IF($A1707="","",IF(NOT($A1707=$A1706),IFERROR(IF(INDEX('40-15 SCALE LABEL INFO'!K$2:K$65,MATCH($A1707,'40-15 SCALE LABEL INFO'!$A$2:$A$65,0))="","",INDEX('40-15 SCALE LABEL INFO'!K$2:K$65,MATCH($A1707,'40-15 SCALE LABEL INFO'!$A$2:$A$65,0))),"not found"),IF(H1706="not found","not found",IF(H1706="","","ditto"))))</f>
        <v/>
      </c>
    </row>
    <row r="1708" spans="1:8" x14ac:dyDescent="0.25">
      <c r="A1708" s="770"/>
      <c r="B1708" s="770"/>
      <c r="C1708" s="770"/>
      <c r="D1708" s="770"/>
      <c r="E1708" s="778"/>
      <c r="F1708" s="781" t="str">
        <f>IF($A1708="","",IF(NOT($A1708=$A1707),IFERROR(IF(INDEX('40-15 SCALE LABEL INFO'!I$2:I$65,MATCH($A1708,'40-15 SCALE LABEL INFO'!$A$2:$A$65,0))="","",INDEX('40-15 SCALE LABEL INFO'!I$2:I$65,MATCH($A1708,'40-15 SCALE LABEL INFO'!$A$2:$A$65,0))),"not found"),IF(F1707="not found","not found",IF(F1707="","","ditto"))))</f>
        <v/>
      </c>
      <c r="G1708" s="782" t="str">
        <f>IF($A1708="","",IF(NOT($A1708=$A1707),IFERROR(IF(INDEX('40-15 SCALE LABEL INFO'!J$2:J$65,MATCH($A1708,'40-15 SCALE LABEL INFO'!$A$2:$A$65,0))="","",INDEX('40-15 SCALE LABEL INFO'!J$2:J$65,MATCH($A1708,'40-15 SCALE LABEL INFO'!$A$2:$A$65,0))),"not found"),IF(G1707="not found","not found",IF(G1707="","","ditto"))))</f>
        <v/>
      </c>
      <c r="H1708" s="775" t="str">
        <f>IF($A1708="","",IF(NOT($A1708=$A1707),IFERROR(IF(INDEX('40-15 SCALE LABEL INFO'!K$2:K$65,MATCH($A1708,'40-15 SCALE LABEL INFO'!$A$2:$A$65,0))="","",INDEX('40-15 SCALE LABEL INFO'!K$2:K$65,MATCH($A1708,'40-15 SCALE LABEL INFO'!$A$2:$A$65,0))),"not found"),IF(H1707="not found","not found",IF(H1707="","","ditto"))))</f>
        <v/>
      </c>
    </row>
    <row r="1709" spans="1:8" x14ac:dyDescent="0.25">
      <c r="A1709" s="770"/>
      <c r="B1709" s="770"/>
      <c r="C1709" s="770"/>
      <c r="D1709" s="770"/>
      <c r="E1709" s="778"/>
      <c r="F1709" s="781" t="str">
        <f>IF($A1709="","",IF(NOT($A1709=$A1708),IFERROR(IF(INDEX('40-15 SCALE LABEL INFO'!I$2:I$65,MATCH($A1709,'40-15 SCALE LABEL INFO'!$A$2:$A$65,0))="","",INDEX('40-15 SCALE LABEL INFO'!I$2:I$65,MATCH($A1709,'40-15 SCALE LABEL INFO'!$A$2:$A$65,0))),"not found"),IF(F1708="not found","not found",IF(F1708="","","ditto"))))</f>
        <v/>
      </c>
      <c r="G1709" s="782" t="str">
        <f>IF($A1709="","",IF(NOT($A1709=$A1708),IFERROR(IF(INDEX('40-15 SCALE LABEL INFO'!J$2:J$65,MATCH($A1709,'40-15 SCALE LABEL INFO'!$A$2:$A$65,0))="","",INDEX('40-15 SCALE LABEL INFO'!J$2:J$65,MATCH($A1709,'40-15 SCALE LABEL INFO'!$A$2:$A$65,0))),"not found"),IF(G1708="not found","not found",IF(G1708="","","ditto"))))</f>
        <v/>
      </c>
      <c r="H1709" s="775" t="str">
        <f>IF($A1709="","",IF(NOT($A1709=$A1708),IFERROR(IF(INDEX('40-15 SCALE LABEL INFO'!K$2:K$65,MATCH($A1709,'40-15 SCALE LABEL INFO'!$A$2:$A$65,0))="","",INDEX('40-15 SCALE LABEL INFO'!K$2:K$65,MATCH($A1709,'40-15 SCALE LABEL INFO'!$A$2:$A$65,0))),"not found"),IF(H1708="not found","not found",IF(H1708="","","ditto"))))</f>
        <v/>
      </c>
    </row>
    <row r="1710" spans="1:8" x14ac:dyDescent="0.25">
      <c r="A1710" s="770"/>
      <c r="B1710" s="770"/>
      <c r="C1710" s="770"/>
      <c r="D1710" s="770"/>
      <c r="E1710" s="778"/>
      <c r="F1710" s="781" t="str">
        <f>IF($A1710="","",IF(NOT($A1710=$A1709),IFERROR(IF(INDEX('40-15 SCALE LABEL INFO'!I$2:I$65,MATCH($A1710,'40-15 SCALE LABEL INFO'!$A$2:$A$65,0))="","",INDEX('40-15 SCALE LABEL INFO'!I$2:I$65,MATCH($A1710,'40-15 SCALE LABEL INFO'!$A$2:$A$65,0))),"not found"),IF(F1709="not found","not found",IF(F1709="","","ditto"))))</f>
        <v/>
      </c>
      <c r="G1710" s="782" t="str">
        <f>IF($A1710="","",IF(NOT($A1710=$A1709),IFERROR(IF(INDEX('40-15 SCALE LABEL INFO'!J$2:J$65,MATCH($A1710,'40-15 SCALE LABEL INFO'!$A$2:$A$65,0))="","",INDEX('40-15 SCALE LABEL INFO'!J$2:J$65,MATCH($A1710,'40-15 SCALE LABEL INFO'!$A$2:$A$65,0))),"not found"),IF(G1709="not found","not found",IF(G1709="","","ditto"))))</f>
        <v/>
      </c>
      <c r="H1710" s="775" t="str">
        <f>IF($A1710="","",IF(NOT($A1710=$A1709),IFERROR(IF(INDEX('40-15 SCALE LABEL INFO'!K$2:K$65,MATCH($A1710,'40-15 SCALE LABEL INFO'!$A$2:$A$65,0))="","",INDEX('40-15 SCALE LABEL INFO'!K$2:K$65,MATCH($A1710,'40-15 SCALE LABEL INFO'!$A$2:$A$65,0))),"not found"),IF(H1709="not found","not found",IF(H1709="","","ditto"))))</f>
        <v/>
      </c>
    </row>
    <row r="1711" spans="1:8" x14ac:dyDescent="0.25">
      <c r="A1711" s="770"/>
      <c r="B1711" s="770"/>
      <c r="C1711" s="770"/>
      <c r="D1711" s="770"/>
      <c r="E1711" s="778"/>
      <c r="F1711" s="781" t="str">
        <f>IF($A1711="","",IF(NOT($A1711=$A1710),IFERROR(IF(INDEX('40-15 SCALE LABEL INFO'!I$2:I$65,MATCH($A1711,'40-15 SCALE LABEL INFO'!$A$2:$A$65,0))="","",INDEX('40-15 SCALE LABEL INFO'!I$2:I$65,MATCH($A1711,'40-15 SCALE LABEL INFO'!$A$2:$A$65,0))),"not found"),IF(F1710="not found","not found",IF(F1710="","","ditto"))))</f>
        <v/>
      </c>
      <c r="G1711" s="782" t="str">
        <f>IF($A1711="","",IF(NOT($A1711=$A1710),IFERROR(IF(INDEX('40-15 SCALE LABEL INFO'!J$2:J$65,MATCH($A1711,'40-15 SCALE LABEL INFO'!$A$2:$A$65,0))="","",INDEX('40-15 SCALE LABEL INFO'!J$2:J$65,MATCH($A1711,'40-15 SCALE LABEL INFO'!$A$2:$A$65,0))),"not found"),IF(G1710="not found","not found",IF(G1710="","","ditto"))))</f>
        <v/>
      </c>
      <c r="H1711" s="775" t="str">
        <f>IF($A1711="","",IF(NOT($A1711=$A1710),IFERROR(IF(INDEX('40-15 SCALE LABEL INFO'!K$2:K$65,MATCH($A1711,'40-15 SCALE LABEL INFO'!$A$2:$A$65,0))="","",INDEX('40-15 SCALE LABEL INFO'!K$2:K$65,MATCH($A1711,'40-15 SCALE LABEL INFO'!$A$2:$A$65,0))),"not found"),IF(H1710="not found","not found",IF(H1710="","","ditto"))))</f>
        <v/>
      </c>
    </row>
    <row r="1712" spans="1:8" x14ac:dyDescent="0.25">
      <c r="A1712" s="770"/>
      <c r="B1712" s="770"/>
      <c r="C1712" s="770"/>
      <c r="D1712" s="770"/>
      <c r="E1712" s="778"/>
      <c r="F1712" s="781" t="str">
        <f>IF($A1712="","",IF(NOT($A1712=$A1711),IFERROR(IF(INDEX('40-15 SCALE LABEL INFO'!I$2:I$65,MATCH($A1712,'40-15 SCALE LABEL INFO'!$A$2:$A$65,0))="","",INDEX('40-15 SCALE LABEL INFO'!I$2:I$65,MATCH($A1712,'40-15 SCALE LABEL INFO'!$A$2:$A$65,0))),"not found"),IF(F1711="not found","not found",IF(F1711="","","ditto"))))</f>
        <v/>
      </c>
      <c r="G1712" s="782" t="str">
        <f>IF($A1712="","",IF(NOT($A1712=$A1711),IFERROR(IF(INDEX('40-15 SCALE LABEL INFO'!J$2:J$65,MATCH($A1712,'40-15 SCALE LABEL INFO'!$A$2:$A$65,0))="","",INDEX('40-15 SCALE LABEL INFO'!J$2:J$65,MATCH($A1712,'40-15 SCALE LABEL INFO'!$A$2:$A$65,0))),"not found"),IF(G1711="not found","not found",IF(G1711="","","ditto"))))</f>
        <v/>
      </c>
      <c r="H1712" s="775" t="str">
        <f>IF($A1712="","",IF(NOT($A1712=$A1711),IFERROR(IF(INDEX('40-15 SCALE LABEL INFO'!K$2:K$65,MATCH($A1712,'40-15 SCALE LABEL INFO'!$A$2:$A$65,0))="","",INDEX('40-15 SCALE LABEL INFO'!K$2:K$65,MATCH($A1712,'40-15 SCALE LABEL INFO'!$A$2:$A$65,0))),"not found"),IF(H1711="not found","not found",IF(H1711="","","ditto"))))</f>
        <v/>
      </c>
    </row>
    <row r="1713" spans="1:8" x14ac:dyDescent="0.25">
      <c r="A1713" s="770"/>
      <c r="B1713" s="770"/>
      <c r="C1713" s="770"/>
      <c r="D1713" s="770"/>
      <c r="E1713" s="778"/>
      <c r="F1713" s="781" t="str">
        <f>IF($A1713="","",IF(NOT($A1713=$A1712),IFERROR(IF(INDEX('40-15 SCALE LABEL INFO'!I$2:I$65,MATCH($A1713,'40-15 SCALE LABEL INFO'!$A$2:$A$65,0))="","",INDEX('40-15 SCALE LABEL INFO'!I$2:I$65,MATCH($A1713,'40-15 SCALE LABEL INFO'!$A$2:$A$65,0))),"not found"),IF(F1712="not found","not found",IF(F1712="","","ditto"))))</f>
        <v/>
      </c>
      <c r="G1713" s="782" t="str">
        <f>IF($A1713="","",IF(NOT($A1713=$A1712),IFERROR(IF(INDEX('40-15 SCALE LABEL INFO'!J$2:J$65,MATCH($A1713,'40-15 SCALE LABEL INFO'!$A$2:$A$65,0))="","",INDEX('40-15 SCALE LABEL INFO'!J$2:J$65,MATCH($A1713,'40-15 SCALE LABEL INFO'!$A$2:$A$65,0))),"not found"),IF(G1712="not found","not found",IF(G1712="","","ditto"))))</f>
        <v/>
      </c>
      <c r="H1713" s="775" t="str">
        <f>IF($A1713="","",IF(NOT($A1713=$A1712),IFERROR(IF(INDEX('40-15 SCALE LABEL INFO'!K$2:K$65,MATCH($A1713,'40-15 SCALE LABEL INFO'!$A$2:$A$65,0))="","",INDEX('40-15 SCALE LABEL INFO'!K$2:K$65,MATCH($A1713,'40-15 SCALE LABEL INFO'!$A$2:$A$65,0))),"not found"),IF(H1712="not found","not found",IF(H1712="","","ditto"))))</f>
        <v/>
      </c>
    </row>
    <row r="1714" spans="1:8" x14ac:dyDescent="0.25">
      <c r="A1714" s="770"/>
      <c r="B1714" s="770"/>
      <c r="C1714" s="770"/>
      <c r="D1714" s="770"/>
      <c r="E1714" s="778"/>
      <c r="F1714" s="781" t="str">
        <f>IF($A1714="","",IF(NOT($A1714=$A1713),IFERROR(IF(INDEX('40-15 SCALE LABEL INFO'!I$2:I$65,MATCH($A1714,'40-15 SCALE LABEL INFO'!$A$2:$A$65,0))="","",INDEX('40-15 SCALE LABEL INFO'!I$2:I$65,MATCH($A1714,'40-15 SCALE LABEL INFO'!$A$2:$A$65,0))),"not found"),IF(F1713="not found","not found",IF(F1713="","","ditto"))))</f>
        <v/>
      </c>
      <c r="G1714" s="782" t="str">
        <f>IF($A1714="","",IF(NOT($A1714=$A1713),IFERROR(IF(INDEX('40-15 SCALE LABEL INFO'!J$2:J$65,MATCH($A1714,'40-15 SCALE LABEL INFO'!$A$2:$A$65,0))="","",INDEX('40-15 SCALE LABEL INFO'!J$2:J$65,MATCH($A1714,'40-15 SCALE LABEL INFO'!$A$2:$A$65,0))),"not found"),IF(G1713="not found","not found",IF(G1713="","","ditto"))))</f>
        <v/>
      </c>
      <c r="H1714" s="775" t="str">
        <f>IF($A1714="","",IF(NOT($A1714=$A1713),IFERROR(IF(INDEX('40-15 SCALE LABEL INFO'!K$2:K$65,MATCH($A1714,'40-15 SCALE LABEL INFO'!$A$2:$A$65,0))="","",INDEX('40-15 SCALE LABEL INFO'!K$2:K$65,MATCH($A1714,'40-15 SCALE LABEL INFO'!$A$2:$A$65,0))),"not found"),IF(H1713="not found","not found",IF(H1713="","","ditto"))))</f>
        <v/>
      </c>
    </row>
    <row r="1715" spans="1:8" x14ac:dyDescent="0.25">
      <c r="A1715" s="770"/>
      <c r="B1715" s="770"/>
      <c r="C1715" s="770"/>
      <c r="D1715" s="770"/>
      <c r="E1715" s="778"/>
      <c r="F1715" s="781" t="str">
        <f>IF($A1715="","",IF(NOT($A1715=$A1714),IFERROR(IF(INDEX('40-15 SCALE LABEL INFO'!I$2:I$65,MATCH($A1715,'40-15 SCALE LABEL INFO'!$A$2:$A$65,0))="","",INDEX('40-15 SCALE LABEL INFO'!I$2:I$65,MATCH($A1715,'40-15 SCALE LABEL INFO'!$A$2:$A$65,0))),"not found"),IF(F1714="not found","not found",IF(F1714="","","ditto"))))</f>
        <v/>
      </c>
      <c r="G1715" s="782" t="str">
        <f>IF($A1715="","",IF(NOT($A1715=$A1714),IFERROR(IF(INDEX('40-15 SCALE LABEL INFO'!J$2:J$65,MATCH($A1715,'40-15 SCALE LABEL INFO'!$A$2:$A$65,0))="","",INDEX('40-15 SCALE LABEL INFO'!J$2:J$65,MATCH($A1715,'40-15 SCALE LABEL INFO'!$A$2:$A$65,0))),"not found"),IF(G1714="not found","not found",IF(G1714="","","ditto"))))</f>
        <v/>
      </c>
      <c r="H1715" s="775" t="str">
        <f>IF($A1715="","",IF(NOT($A1715=$A1714),IFERROR(IF(INDEX('40-15 SCALE LABEL INFO'!K$2:K$65,MATCH($A1715,'40-15 SCALE LABEL INFO'!$A$2:$A$65,0))="","",INDEX('40-15 SCALE LABEL INFO'!K$2:K$65,MATCH($A1715,'40-15 SCALE LABEL INFO'!$A$2:$A$65,0))),"not found"),IF(H1714="not found","not found",IF(H1714="","","ditto"))))</f>
        <v/>
      </c>
    </row>
    <row r="1716" spans="1:8" x14ac:dyDescent="0.25">
      <c r="A1716" s="770"/>
      <c r="B1716" s="770"/>
      <c r="C1716" s="770"/>
      <c r="D1716" s="770"/>
      <c r="E1716" s="778"/>
      <c r="F1716" s="781" t="str">
        <f>IF($A1716="","",IF(NOT($A1716=$A1715),IFERROR(IF(INDEX('40-15 SCALE LABEL INFO'!I$2:I$65,MATCH($A1716,'40-15 SCALE LABEL INFO'!$A$2:$A$65,0))="","",INDEX('40-15 SCALE LABEL INFO'!I$2:I$65,MATCH($A1716,'40-15 SCALE LABEL INFO'!$A$2:$A$65,0))),"not found"),IF(F1715="not found","not found",IF(F1715="","","ditto"))))</f>
        <v/>
      </c>
      <c r="G1716" s="782" t="str">
        <f>IF($A1716="","",IF(NOT($A1716=$A1715),IFERROR(IF(INDEX('40-15 SCALE LABEL INFO'!J$2:J$65,MATCH($A1716,'40-15 SCALE LABEL INFO'!$A$2:$A$65,0))="","",INDEX('40-15 SCALE LABEL INFO'!J$2:J$65,MATCH($A1716,'40-15 SCALE LABEL INFO'!$A$2:$A$65,0))),"not found"),IF(G1715="not found","not found",IF(G1715="","","ditto"))))</f>
        <v/>
      </c>
      <c r="H1716" s="775" t="str">
        <f>IF($A1716="","",IF(NOT($A1716=$A1715),IFERROR(IF(INDEX('40-15 SCALE LABEL INFO'!K$2:K$65,MATCH($A1716,'40-15 SCALE LABEL INFO'!$A$2:$A$65,0))="","",INDEX('40-15 SCALE LABEL INFO'!K$2:K$65,MATCH($A1716,'40-15 SCALE LABEL INFO'!$A$2:$A$65,0))),"not found"),IF(H1715="not found","not found",IF(H1715="","","ditto"))))</f>
        <v/>
      </c>
    </row>
    <row r="1717" spans="1:8" x14ac:dyDescent="0.25">
      <c r="A1717" s="770"/>
      <c r="B1717" s="770"/>
      <c r="C1717" s="770"/>
      <c r="D1717" s="770"/>
      <c r="E1717" s="778"/>
      <c r="F1717" s="781" t="str">
        <f>IF($A1717="","",IF(NOT($A1717=$A1716),IFERROR(IF(INDEX('40-15 SCALE LABEL INFO'!I$2:I$65,MATCH($A1717,'40-15 SCALE LABEL INFO'!$A$2:$A$65,0))="","",INDEX('40-15 SCALE LABEL INFO'!I$2:I$65,MATCH($A1717,'40-15 SCALE LABEL INFO'!$A$2:$A$65,0))),"not found"),IF(F1716="not found","not found",IF(F1716="","","ditto"))))</f>
        <v/>
      </c>
      <c r="G1717" s="782" t="str">
        <f>IF($A1717="","",IF(NOT($A1717=$A1716),IFERROR(IF(INDEX('40-15 SCALE LABEL INFO'!J$2:J$65,MATCH($A1717,'40-15 SCALE LABEL INFO'!$A$2:$A$65,0))="","",INDEX('40-15 SCALE LABEL INFO'!J$2:J$65,MATCH($A1717,'40-15 SCALE LABEL INFO'!$A$2:$A$65,0))),"not found"),IF(G1716="not found","not found",IF(G1716="","","ditto"))))</f>
        <v/>
      </c>
      <c r="H1717" s="775" t="str">
        <f>IF($A1717="","",IF(NOT($A1717=$A1716),IFERROR(IF(INDEX('40-15 SCALE LABEL INFO'!K$2:K$65,MATCH($A1717,'40-15 SCALE LABEL INFO'!$A$2:$A$65,0))="","",INDEX('40-15 SCALE LABEL INFO'!K$2:K$65,MATCH($A1717,'40-15 SCALE LABEL INFO'!$A$2:$A$65,0))),"not found"),IF(H1716="not found","not found",IF(H1716="","","ditto"))))</f>
        <v/>
      </c>
    </row>
    <row r="1718" spans="1:8" x14ac:dyDescent="0.25">
      <c r="A1718" s="770"/>
      <c r="B1718" s="770"/>
      <c r="C1718" s="770"/>
      <c r="D1718" s="770"/>
      <c r="E1718" s="778"/>
      <c r="F1718" s="781" t="str">
        <f>IF($A1718="","",IF(NOT($A1718=$A1717),IFERROR(IF(INDEX('40-15 SCALE LABEL INFO'!I$2:I$65,MATCH($A1718,'40-15 SCALE LABEL INFO'!$A$2:$A$65,0))="","",INDEX('40-15 SCALE LABEL INFO'!I$2:I$65,MATCH($A1718,'40-15 SCALE LABEL INFO'!$A$2:$A$65,0))),"not found"),IF(F1717="not found","not found",IF(F1717="","","ditto"))))</f>
        <v/>
      </c>
      <c r="G1718" s="782" t="str">
        <f>IF($A1718="","",IF(NOT($A1718=$A1717),IFERROR(IF(INDEX('40-15 SCALE LABEL INFO'!J$2:J$65,MATCH($A1718,'40-15 SCALE LABEL INFO'!$A$2:$A$65,0))="","",INDEX('40-15 SCALE LABEL INFO'!J$2:J$65,MATCH($A1718,'40-15 SCALE LABEL INFO'!$A$2:$A$65,0))),"not found"),IF(G1717="not found","not found",IF(G1717="","","ditto"))))</f>
        <v/>
      </c>
      <c r="H1718" s="775" t="str">
        <f>IF($A1718="","",IF(NOT($A1718=$A1717),IFERROR(IF(INDEX('40-15 SCALE LABEL INFO'!K$2:K$65,MATCH($A1718,'40-15 SCALE LABEL INFO'!$A$2:$A$65,0))="","",INDEX('40-15 SCALE LABEL INFO'!K$2:K$65,MATCH($A1718,'40-15 SCALE LABEL INFO'!$A$2:$A$65,0))),"not found"),IF(H1717="not found","not found",IF(H1717="","","ditto"))))</f>
        <v/>
      </c>
    </row>
    <row r="1719" spans="1:8" x14ac:dyDescent="0.25">
      <c r="A1719" s="770"/>
      <c r="B1719" s="770"/>
      <c r="C1719" s="770"/>
      <c r="D1719" s="770"/>
      <c r="E1719" s="778"/>
      <c r="F1719" s="781" t="str">
        <f>IF($A1719="","",IF(NOT($A1719=$A1718),IFERROR(IF(INDEX('40-15 SCALE LABEL INFO'!I$2:I$65,MATCH($A1719,'40-15 SCALE LABEL INFO'!$A$2:$A$65,0))="","",INDEX('40-15 SCALE LABEL INFO'!I$2:I$65,MATCH($A1719,'40-15 SCALE LABEL INFO'!$A$2:$A$65,0))),"not found"),IF(F1718="not found","not found",IF(F1718="","","ditto"))))</f>
        <v/>
      </c>
      <c r="G1719" s="782" t="str">
        <f>IF($A1719="","",IF(NOT($A1719=$A1718),IFERROR(IF(INDEX('40-15 SCALE LABEL INFO'!J$2:J$65,MATCH($A1719,'40-15 SCALE LABEL INFO'!$A$2:$A$65,0))="","",INDEX('40-15 SCALE LABEL INFO'!J$2:J$65,MATCH($A1719,'40-15 SCALE LABEL INFO'!$A$2:$A$65,0))),"not found"),IF(G1718="not found","not found",IF(G1718="","","ditto"))))</f>
        <v/>
      </c>
      <c r="H1719" s="775" t="str">
        <f>IF($A1719="","",IF(NOT($A1719=$A1718),IFERROR(IF(INDEX('40-15 SCALE LABEL INFO'!K$2:K$65,MATCH($A1719,'40-15 SCALE LABEL INFO'!$A$2:$A$65,0))="","",INDEX('40-15 SCALE LABEL INFO'!K$2:K$65,MATCH($A1719,'40-15 SCALE LABEL INFO'!$A$2:$A$65,0))),"not found"),IF(H1718="not found","not found",IF(H1718="","","ditto"))))</f>
        <v/>
      </c>
    </row>
    <row r="1720" spans="1:8" x14ac:dyDescent="0.25">
      <c r="A1720" s="770"/>
      <c r="B1720" s="770"/>
      <c r="C1720" s="770"/>
      <c r="D1720" s="770"/>
      <c r="E1720" s="778"/>
      <c r="F1720" s="781" t="str">
        <f>IF($A1720="","",IF(NOT($A1720=$A1719),IFERROR(IF(INDEX('40-15 SCALE LABEL INFO'!I$2:I$65,MATCH($A1720,'40-15 SCALE LABEL INFO'!$A$2:$A$65,0))="","",INDEX('40-15 SCALE LABEL INFO'!I$2:I$65,MATCH($A1720,'40-15 SCALE LABEL INFO'!$A$2:$A$65,0))),"not found"),IF(F1719="not found","not found",IF(F1719="","","ditto"))))</f>
        <v/>
      </c>
      <c r="G1720" s="782" t="str">
        <f>IF($A1720="","",IF(NOT($A1720=$A1719),IFERROR(IF(INDEX('40-15 SCALE LABEL INFO'!J$2:J$65,MATCH($A1720,'40-15 SCALE LABEL INFO'!$A$2:$A$65,0))="","",INDEX('40-15 SCALE LABEL INFO'!J$2:J$65,MATCH($A1720,'40-15 SCALE LABEL INFO'!$A$2:$A$65,0))),"not found"),IF(G1719="not found","not found",IF(G1719="","","ditto"))))</f>
        <v/>
      </c>
      <c r="H1720" s="775" t="str">
        <f>IF($A1720="","",IF(NOT($A1720=$A1719),IFERROR(IF(INDEX('40-15 SCALE LABEL INFO'!K$2:K$65,MATCH($A1720,'40-15 SCALE LABEL INFO'!$A$2:$A$65,0))="","",INDEX('40-15 SCALE LABEL INFO'!K$2:K$65,MATCH($A1720,'40-15 SCALE LABEL INFO'!$A$2:$A$65,0))),"not found"),IF(H1719="not found","not found",IF(H1719="","","ditto"))))</f>
        <v/>
      </c>
    </row>
    <row r="1721" spans="1:8" x14ac:dyDescent="0.25">
      <c r="A1721" s="770"/>
      <c r="B1721" s="770"/>
      <c r="C1721" s="770"/>
      <c r="D1721" s="770"/>
      <c r="E1721" s="778"/>
      <c r="F1721" s="781" t="str">
        <f>IF($A1721="","",IF(NOT($A1721=$A1720),IFERROR(IF(INDEX('40-15 SCALE LABEL INFO'!I$2:I$65,MATCH($A1721,'40-15 SCALE LABEL INFO'!$A$2:$A$65,0))="","",INDEX('40-15 SCALE LABEL INFO'!I$2:I$65,MATCH($A1721,'40-15 SCALE LABEL INFO'!$A$2:$A$65,0))),"not found"),IF(F1720="not found","not found",IF(F1720="","","ditto"))))</f>
        <v/>
      </c>
      <c r="G1721" s="782" t="str">
        <f>IF($A1721="","",IF(NOT($A1721=$A1720),IFERROR(IF(INDEX('40-15 SCALE LABEL INFO'!J$2:J$65,MATCH($A1721,'40-15 SCALE LABEL INFO'!$A$2:$A$65,0))="","",INDEX('40-15 SCALE LABEL INFO'!J$2:J$65,MATCH($A1721,'40-15 SCALE LABEL INFO'!$A$2:$A$65,0))),"not found"),IF(G1720="not found","not found",IF(G1720="","","ditto"))))</f>
        <v/>
      </c>
      <c r="H1721" s="775" t="str">
        <f>IF($A1721="","",IF(NOT($A1721=$A1720),IFERROR(IF(INDEX('40-15 SCALE LABEL INFO'!K$2:K$65,MATCH($A1721,'40-15 SCALE LABEL INFO'!$A$2:$A$65,0))="","",INDEX('40-15 SCALE LABEL INFO'!K$2:K$65,MATCH($A1721,'40-15 SCALE LABEL INFO'!$A$2:$A$65,0))),"not found"),IF(H1720="not found","not found",IF(H1720="","","ditto"))))</f>
        <v/>
      </c>
    </row>
    <row r="1722" spans="1:8" x14ac:dyDescent="0.25">
      <c r="A1722" s="770"/>
      <c r="B1722" s="770"/>
      <c r="C1722" s="770"/>
      <c r="D1722" s="770"/>
      <c r="E1722" s="778"/>
      <c r="F1722" s="781" t="str">
        <f>IF($A1722="","",IF(NOT($A1722=$A1721),IFERROR(IF(INDEX('40-15 SCALE LABEL INFO'!I$2:I$65,MATCH($A1722,'40-15 SCALE LABEL INFO'!$A$2:$A$65,0))="","",INDEX('40-15 SCALE LABEL INFO'!I$2:I$65,MATCH($A1722,'40-15 SCALE LABEL INFO'!$A$2:$A$65,0))),"not found"),IF(F1721="not found","not found",IF(F1721="","","ditto"))))</f>
        <v/>
      </c>
      <c r="G1722" s="782" t="str">
        <f>IF($A1722="","",IF(NOT($A1722=$A1721),IFERROR(IF(INDEX('40-15 SCALE LABEL INFO'!J$2:J$65,MATCH($A1722,'40-15 SCALE LABEL INFO'!$A$2:$A$65,0))="","",INDEX('40-15 SCALE LABEL INFO'!J$2:J$65,MATCH($A1722,'40-15 SCALE LABEL INFO'!$A$2:$A$65,0))),"not found"),IF(G1721="not found","not found",IF(G1721="","","ditto"))))</f>
        <v/>
      </c>
      <c r="H1722" s="775" t="str">
        <f>IF($A1722="","",IF(NOT($A1722=$A1721),IFERROR(IF(INDEX('40-15 SCALE LABEL INFO'!K$2:K$65,MATCH($A1722,'40-15 SCALE LABEL INFO'!$A$2:$A$65,0))="","",INDEX('40-15 SCALE LABEL INFO'!K$2:K$65,MATCH($A1722,'40-15 SCALE LABEL INFO'!$A$2:$A$65,0))),"not found"),IF(H1721="not found","not found",IF(H1721="","","ditto"))))</f>
        <v/>
      </c>
    </row>
    <row r="1723" spans="1:8" x14ac:dyDescent="0.25">
      <c r="A1723" s="770"/>
      <c r="B1723" s="770"/>
      <c r="C1723" s="770"/>
      <c r="D1723" s="770"/>
      <c r="E1723" s="778"/>
      <c r="F1723" s="781" t="str">
        <f>IF($A1723="","",IF(NOT($A1723=$A1722),IFERROR(IF(INDEX('40-15 SCALE LABEL INFO'!I$2:I$65,MATCH($A1723,'40-15 SCALE LABEL INFO'!$A$2:$A$65,0))="","",INDEX('40-15 SCALE LABEL INFO'!I$2:I$65,MATCH($A1723,'40-15 SCALE LABEL INFO'!$A$2:$A$65,0))),"not found"),IF(F1722="not found","not found",IF(F1722="","","ditto"))))</f>
        <v/>
      </c>
      <c r="G1723" s="782" t="str">
        <f>IF($A1723="","",IF(NOT($A1723=$A1722),IFERROR(IF(INDEX('40-15 SCALE LABEL INFO'!J$2:J$65,MATCH($A1723,'40-15 SCALE LABEL INFO'!$A$2:$A$65,0))="","",INDEX('40-15 SCALE LABEL INFO'!J$2:J$65,MATCH($A1723,'40-15 SCALE LABEL INFO'!$A$2:$A$65,0))),"not found"),IF(G1722="not found","not found",IF(G1722="","","ditto"))))</f>
        <v/>
      </c>
      <c r="H1723" s="775" t="str">
        <f>IF($A1723="","",IF(NOT($A1723=$A1722),IFERROR(IF(INDEX('40-15 SCALE LABEL INFO'!K$2:K$65,MATCH($A1723,'40-15 SCALE LABEL INFO'!$A$2:$A$65,0))="","",INDEX('40-15 SCALE LABEL INFO'!K$2:K$65,MATCH($A1723,'40-15 SCALE LABEL INFO'!$A$2:$A$65,0))),"not found"),IF(H1722="not found","not found",IF(H1722="","","ditto"))))</f>
        <v/>
      </c>
    </row>
    <row r="1724" spans="1:8" x14ac:dyDescent="0.25">
      <c r="A1724" s="770"/>
      <c r="B1724" s="770"/>
      <c r="C1724" s="770"/>
      <c r="D1724" s="770"/>
      <c r="E1724" s="778"/>
      <c r="F1724" s="781" t="str">
        <f>IF($A1724="","",IF(NOT($A1724=$A1723),IFERROR(IF(INDEX('40-15 SCALE LABEL INFO'!I$2:I$65,MATCH($A1724,'40-15 SCALE LABEL INFO'!$A$2:$A$65,0))="","",INDEX('40-15 SCALE LABEL INFO'!I$2:I$65,MATCH($A1724,'40-15 SCALE LABEL INFO'!$A$2:$A$65,0))),"not found"),IF(F1723="not found","not found",IF(F1723="","","ditto"))))</f>
        <v/>
      </c>
      <c r="G1724" s="782" t="str">
        <f>IF($A1724="","",IF(NOT($A1724=$A1723),IFERROR(IF(INDEX('40-15 SCALE LABEL INFO'!J$2:J$65,MATCH($A1724,'40-15 SCALE LABEL INFO'!$A$2:$A$65,0))="","",INDEX('40-15 SCALE LABEL INFO'!J$2:J$65,MATCH($A1724,'40-15 SCALE LABEL INFO'!$A$2:$A$65,0))),"not found"),IF(G1723="not found","not found",IF(G1723="","","ditto"))))</f>
        <v/>
      </c>
      <c r="H1724" s="775" t="str">
        <f>IF($A1724="","",IF(NOT($A1724=$A1723),IFERROR(IF(INDEX('40-15 SCALE LABEL INFO'!K$2:K$65,MATCH($A1724,'40-15 SCALE LABEL INFO'!$A$2:$A$65,0))="","",INDEX('40-15 SCALE LABEL INFO'!K$2:K$65,MATCH($A1724,'40-15 SCALE LABEL INFO'!$A$2:$A$65,0))),"not found"),IF(H1723="not found","not found",IF(H1723="","","ditto"))))</f>
        <v/>
      </c>
    </row>
    <row r="1725" spans="1:8" x14ac:dyDescent="0.25">
      <c r="A1725" s="770"/>
      <c r="B1725" s="770"/>
      <c r="C1725" s="770"/>
      <c r="D1725" s="770"/>
      <c r="E1725" s="778"/>
      <c r="F1725" s="781" t="str">
        <f>IF($A1725="","",IF(NOT($A1725=$A1724),IFERROR(IF(INDEX('40-15 SCALE LABEL INFO'!I$2:I$65,MATCH($A1725,'40-15 SCALE LABEL INFO'!$A$2:$A$65,0))="","",INDEX('40-15 SCALE LABEL INFO'!I$2:I$65,MATCH($A1725,'40-15 SCALE LABEL INFO'!$A$2:$A$65,0))),"not found"),IF(F1724="not found","not found",IF(F1724="","","ditto"))))</f>
        <v/>
      </c>
      <c r="G1725" s="782" t="str">
        <f>IF($A1725="","",IF(NOT($A1725=$A1724),IFERROR(IF(INDEX('40-15 SCALE LABEL INFO'!J$2:J$65,MATCH($A1725,'40-15 SCALE LABEL INFO'!$A$2:$A$65,0))="","",INDEX('40-15 SCALE LABEL INFO'!J$2:J$65,MATCH($A1725,'40-15 SCALE LABEL INFO'!$A$2:$A$65,0))),"not found"),IF(G1724="not found","not found",IF(G1724="","","ditto"))))</f>
        <v/>
      </c>
      <c r="H1725" s="775" t="str">
        <f>IF($A1725="","",IF(NOT($A1725=$A1724),IFERROR(IF(INDEX('40-15 SCALE LABEL INFO'!K$2:K$65,MATCH($A1725,'40-15 SCALE LABEL INFO'!$A$2:$A$65,0))="","",INDEX('40-15 SCALE LABEL INFO'!K$2:K$65,MATCH($A1725,'40-15 SCALE LABEL INFO'!$A$2:$A$65,0))),"not found"),IF(H1724="not found","not found",IF(H1724="","","ditto"))))</f>
        <v/>
      </c>
    </row>
    <row r="1726" spans="1:8" x14ac:dyDescent="0.25">
      <c r="A1726" s="770"/>
      <c r="B1726" s="770"/>
      <c r="C1726" s="770"/>
      <c r="D1726" s="770"/>
      <c r="E1726" s="778"/>
      <c r="F1726" s="781" t="str">
        <f>IF($A1726="","",IF(NOT($A1726=$A1725),IFERROR(IF(INDEX('40-15 SCALE LABEL INFO'!I$2:I$65,MATCH($A1726,'40-15 SCALE LABEL INFO'!$A$2:$A$65,0))="","",INDEX('40-15 SCALE LABEL INFO'!I$2:I$65,MATCH($A1726,'40-15 SCALE LABEL INFO'!$A$2:$A$65,0))),"not found"),IF(F1725="not found","not found",IF(F1725="","","ditto"))))</f>
        <v/>
      </c>
      <c r="G1726" s="782" t="str">
        <f>IF($A1726="","",IF(NOT($A1726=$A1725),IFERROR(IF(INDEX('40-15 SCALE LABEL INFO'!J$2:J$65,MATCH($A1726,'40-15 SCALE LABEL INFO'!$A$2:$A$65,0))="","",INDEX('40-15 SCALE LABEL INFO'!J$2:J$65,MATCH($A1726,'40-15 SCALE LABEL INFO'!$A$2:$A$65,0))),"not found"),IF(G1725="not found","not found",IF(G1725="","","ditto"))))</f>
        <v/>
      </c>
      <c r="H1726" s="775" t="str">
        <f>IF($A1726="","",IF(NOT($A1726=$A1725),IFERROR(IF(INDEX('40-15 SCALE LABEL INFO'!K$2:K$65,MATCH($A1726,'40-15 SCALE LABEL INFO'!$A$2:$A$65,0))="","",INDEX('40-15 SCALE LABEL INFO'!K$2:K$65,MATCH($A1726,'40-15 SCALE LABEL INFO'!$A$2:$A$65,0))),"not found"),IF(H1725="not found","not found",IF(H1725="","","ditto"))))</f>
        <v/>
      </c>
    </row>
    <row r="1727" spans="1:8" x14ac:dyDescent="0.25">
      <c r="A1727" s="770"/>
      <c r="B1727" s="770"/>
      <c r="C1727" s="770"/>
      <c r="D1727" s="770"/>
      <c r="E1727" s="778"/>
      <c r="F1727" s="781" t="str">
        <f>IF($A1727="","",IF(NOT($A1727=$A1726),IFERROR(IF(INDEX('40-15 SCALE LABEL INFO'!I$2:I$65,MATCH($A1727,'40-15 SCALE LABEL INFO'!$A$2:$A$65,0))="","",INDEX('40-15 SCALE LABEL INFO'!I$2:I$65,MATCH($A1727,'40-15 SCALE LABEL INFO'!$A$2:$A$65,0))),"not found"),IF(F1726="not found","not found",IF(F1726="","","ditto"))))</f>
        <v/>
      </c>
      <c r="G1727" s="782" t="str">
        <f>IF($A1727="","",IF(NOT($A1727=$A1726),IFERROR(IF(INDEX('40-15 SCALE LABEL INFO'!J$2:J$65,MATCH($A1727,'40-15 SCALE LABEL INFO'!$A$2:$A$65,0))="","",INDEX('40-15 SCALE LABEL INFO'!J$2:J$65,MATCH($A1727,'40-15 SCALE LABEL INFO'!$A$2:$A$65,0))),"not found"),IF(G1726="not found","not found",IF(G1726="","","ditto"))))</f>
        <v/>
      </c>
      <c r="H1727" s="775" t="str">
        <f>IF($A1727="","",IF(NOT($A1727=$A1726),IFERROR(IF(INDEX('40-15 SCALE LABEL INFO'!K$2:K$65,MATCH($A1727,'40-15 SCALE LABEL INFO'!$A$2:$A$65,0))="","",INDEX('40-15 SCALE LABEL INFO'!K$2:K$65,MATCH($A1727,'40-15 SCALE LABEL INFO'!$A$2:$A$65,0))),"not found"),IF(H1726="not found","not found",IF(H1726="","","ditto"))))</f>
        <v/>
      </c>
    </row>
    <row r="1728" spans="1:8" x14ac:dyDescent="0.25">
      <c r="A1728" s="770"/>
      <c r="B1728" s="770"/>
      <c r="C1728" s="770"/>
      <c r="D1728" s="770"/>
      <c r="E1728" s="778"/>
      <c r="F1728" s="781" t="str">
        <f>IF($A1728="","",IF(NOT($A1728=$A1727),IFERROR(IF(INDEX('40-15 SCALE LABEL INFO'!I$2:I$65,MATCH($A1728,'40-15 SCALE LABEL INFO'!$A$2:$A$65,0))="","",INDEX('40-15 SCALE LABEL INFO'!I$2:I$65,MATCH($A1728,'40-15 SCALE LABEL INFO'!$A$2:$A$65,0))),"not found"),IF(F1727="not found","not found",IF(F1727="","","ditto"))))</f>
        <v/>
      </c>
      <c r="G1728" s="782" t="str">
        <f>IF($A1728="","",IF(NOT($A1728=$A1727),IFERROR(IF(INDEX('40-15 SCALE LABEL INFO'!J$2:J$65,MATCH($A1728,'40-15 SCALE LABEL INFO'!$A$2:$A$65,0))="","",INDEX('40-15 SCALE LABEL INFO'!J$2:J$65,MATCH($A1728,'40-15 SCALE LABEL INFO'!$A$2:$A$65,0))),"not found"),IF(G1727="not found","not found",IF(G1727="","","ditto"))))</f>
        <v/>
      </c>
      <c r="H1728" s="775" t="str">
        <f>IF($A1728="","",IF(NOT($A1728=$A1727),IFERROR(IF(INDEX('40-15 SCALE LABEL INFO'!K$2:K$65,MATCH($A1728,'40-15 SCALE LABEL INFO'!$A$2:$A$65,0))="","",INDEX('40-15 SCALE LABEL INFO'!K$2:K$65,MATCH($A1728,'40-15 SCALE LABEL INFO'!$A$2:$A$65,0))),"not found"),IF(H1727="not found","not found",IF(H1727="","","ditto"))))</f>
        <v/>
      </c>
    </row>
    <row r="1729" spans="1:8" x14ac:dyDescent="0.25">
      <c r="A1729" s="770"/>
      <c r="B1729" s="770"/>
      <c r="C1729" s="770"/>
      <c r="D1729" s="770"/>
      <c r="E1729" s="778"/>
      <c r="F1729" s="781" t="str">
        <f>IF($A1729="","",IF(NOT($A1729=$A1728),IFERROR(IF(INDEX('40-15 SCALE LABEL INFO'!I$2:I$65,MATCH($A1729,'40-15 SCALE LABEL INFO'!$A$2:$A$65,0))="","",INDEX('40-15 SCALE LABEL INFO'!I$2:I$65,MATCH($A1729,'40-15 SCALE LABEL INFO'!$A$2:$A$65,0))),"not found"),IF(F1728="not found","not found",IF(F1728="","","ditto"))))</f>
        <v/>
      </c>
      <c r="G1729" s="782" t="str">
        <f>IF($A1729="","",IF(NOT($A1729=$A1728),IFERROR(IF(INDEX('40-15 SCALE LABEL INFO'!J$2:J$65,MATCH($A1729,'40-15 SCALE LABEL INFO'!$A$2:$A$65,0))="","",INDEX('40-15 SCALE LABEL INFO'!J$2:J$65,MATCH($A1729,'40-15 SCALE LABEL INFO'!$A$2:$A$65,0))),"not found"),IF(G1728="not found","not found",IF(G1728="","","ditto"))))</f>
        <v/>
      </c>
      <c r="H1729" s="775" t="str">
        <f>IF($A1729="","",IF(NOT($A1729=$A1728),IFERROR(IF(INDEX('40-15 SCALE LABEL INFO'!K$2:K$65,MATCH($A1729,'40-15 SCALE LABEL INFO'!$A$2:$A$65,0))="","",INDEX('40-15 SCALE LABEL INFO'!K$2:K$65,MATCH($A1729,'40-15 SCALE LABEL INFO'!$A$2:$A$65,0))),"not found"),IF(H1728="not found","not found",IF(H1728="","","ditto"))))</f>
        <v/>
      </c>
    </row>
    <row r="1730" spans="1:8" x14ac:dyDescent="0.25">
      <c r="A1730" s="770"/>
      <c r="B1730" s="770"/>
      <c r="C1730" s="770"/>
      <c r="D1730" s="770"/>
      <c r="E1730" s="778"/>
      <c r="F1730" s="781" t="str">
        <f>IF($A1730="","",IF(NOT($A1730=$A1729),IFERROR(IF(INDEX('40-15 SCALE LABEL INFO'!I$2:I$65,MATCH($A1730,'40-15 SCALE LABEL INFO'!$A$2:$A$65,0))="","",INDEX('40-15 SCALE LABEL INFO'!I$2:I$65,MATCH($A1730,'40-15 SCALE LABEL INFO'!$A$2:$A$65,0))),"not found"),IF(F1729="not found","not found",IF(F1729="","","ditto"))))</f>
        <v/>
      </c>
      <c r="G1730" s="782" t="str">
        <f>IF($A1730="","",IF(NOT($A1730=$A1729),IFERROR(IF(INDEX('40-15 SCALE LABEL INFO'!J$2:J$65,MATCH($A1730,'40-15 SCALE LABEL INFO'!$A$2:$A$65,0))="","",INDEX('40-15 SCALE LABEL INFO'!J$2:J$65,MATCH($A1730,'40-15 SCALE LABEL INFO'!$A$2:$A$65,0))),"not found"),IF(G1729="not found","not found",IF(G1729="","","ditto"))))</f>
        <v/>
      </c>
      <c r="H1730" s="775" t="str">
        <f>IF($A1730="","",IF(NOT($A1730=$A1729),IFERROR(IF(INDEX('40-15 SCALE LABEL INFO'!K$2:K$65,MATCH($A1730,'40-15 SCALE LABEL INFO'!$A$2:$A$65,0))="","",INDEX('40-15 SCALE LABEL INFO'!K$2:K$65,MATCH($A1730,'40-15 SCALE LABEL INFO'!$A$2:$A$65,0))),"not found"),IF(H1729="not found","not found",IF(H1729="","","ditto"))))</f>
        <v/>
      </c>
    </row>
    <row r="1731" spans="1:8" x14ac:dyDescent="0.25">
      <c r="A1731" s="770"/>
      <c r="B1731" s="770"/>
      <c r="C1731" s="770"/>
      <c r="D1731" s="770"/>
      <c r="E1731" s="778"/>
      <c r="F1731" s="781" t="str">
        <f>IF($A1731="","",IF(NOT($A1731=$A1730),IFERROR(IF(INDEX('40-15 SCALE LABEL INFO'!I$2:I$65,MATCH($A1731,'40-15 SCALE LABEL INFO'!$A$2:$A$65,0))="","",INDEX('40-15 SCALE LABEL INFO'!I$2:I$65,MATCH($A1731,'40-15 SCALE LABEL INFO'!$A$2:$A$65,0))),"not found"),IF(F1730="not found","not found",IF(F1730="","","ditto"))))</f>
        <v/>
      </c>
      <c r="G1731" s="782" t="str">
        <f>IF($A1731="","",IF(NOT($A1731=$A1730),IFERROR(IF(INDEX('40-15 SCALE LABEL INFO'!J$2:J$65,MATCH($A1731,'40-15 SCALE LABEL INFO'!$A$2:$A$65,0))="","",INDEX('40-15 SCALE LABEL INFO'!J$2:J$65,MATCH($A1731,'40-15 SCALE LABEL INFO'!$A$2:$A$65,0))),"not found"),IF(G1730="not found","not found",IF(G1730="","","ditto"))))</f>
        <v/>
      </c>
      <c r="H1731" s="775" t="str">
        <f>IF($A1731="","",IF(NOT($A1731=$A1730),IFERROR(IF(INDEX('40-15 SCALE LABEL INFO'!K$2:K$65,MATCH($A1731,'40-15 SCALE LABEL INFO'!$A$2:$A$65,0))="","",INDEX('40-15 SCALE LABEL INFO'!K$2:K$65,MATCH($A1731,'40-15 SCALE LABEL INFO'!$A$2:$A$65,0))),"not found"),IF(H1730="not found","not found",IF(H1730="","","ditto"))))</f>
        <v/>
      </c>
    </row>
    <row r="1732" spans="1:8" x14ac:dyDescent="0.25">
      <c r="A1732" s="770"/>
      <c r="B1732" s="770"/>
      <c r="C1732" s="770"/>
      <c r="D1732" s="770"/>
      <c r="E1732" s="778"/>
      <c r="F1732" s="781" t="str">
        <f>IF($A1732="","",IF(NOT($A1732=$A1731),IFERROR(IF(INDEX('40-15 SCALE LABEL INFO'!I$2:I$65,MATCH($A1732,'40-15 SCALE LABEL INFO'!$A$2:$A$65,0))="","",INDEX('40-15 SCALE LABEL INFO'!I$2:I$65,MATCH($A1732,'40-15 SCALE LABEL INFO'!$A$2:$A$65,0))),"not found"),IF(F1731="not found","not found",IF(F1731="","","ditto"))))</f>
        <v/>
      </c>
      <c r="G1732" s="782" t="str">
        <f>IF($A1732="","",IF(NOT($A1732=$A1731),IFERROR(IF(INDEX('40-15 SCALE LABEL INFO'!J$2:J$65,MATCH($A1732,'40-15 SCALE LABEL INFO'!$A$2:$A$65,0))="","",INDEX('40-15 SCALE LABEL INFO'!J$2:J$65,MATCH($A1732,'40-15 SCALE LABEL INFO'!$A$2:$A$65,0))),"not found"),IF(G1731="not found","not found",IF(G1731="","","ditto"))))</f>
        <v/>
      </c>
      <c r="H1732" s="775" t="str">
        <f>IF($A1732="","",IF(NOT($A1732=$A1731),IFERROR(IF(INDEX('40-15 SCALE LABEL INFO'!K$2:K$65,MATCH($A1732,'40-15 SCALE LABEL INFO'!$A$2:$A$65,0))="","",INDEX('40-15 SCALE LABEL INFO'!K$2:K$65,MATCH($A1732,'40-15 SCALE LABEL INFO'!$A$2:$A$65,0))),"not found"),IF(H1731="not found","not found",IF(H1731="","","ditto"))))</f>
        <v/>
      </c>
    </row>
    <row r="1733" spans="1:8" x14ac:dyDescent="0.25">
      <c r="A1733" s="770"/>
      <c r="B1733" s="770"/>
      <c r="C1733" s="770"/>
      <c r="D1733" s="770"/>
      <c r="E1733" s="778"/>
      <c r="F1733" s="781" t="str">
        <f>IF($A1733="","",IF(NOT($A1733=$A1732),IFERROR(IF(INDEX('40-15 SCALE LABEL INFO'!I$2:I$65,MATCH($A1733,'40-15 SCALE LABEL INFO'!$A$2:$A$65,0))="","",INDEX('40-15 SCALE LABEL INFO'!I$2:I$65,MATCH($A1733,'40-15 SCALE LABEL INFO'!$A$2:$A$65,0))),"not found"),IF(F1732="not found","not found",IF(F1732="","","ditto"))))</f>
        <v/>
      </c>
      <c r="G1733" s="782" t="str">
        <f>IF($A1733="","",IF(NOT($A1733=$A1732),IFERROR(IF(INDEX('40-15 SCALE LABEL INFO'!J$2:J$65,MATCH($A1733,'40-15 SCALE LABEL INFO'!$A$2:$A$65,0))="","",INDEX('40-15 SCALE LABEL INFO'!J$2:J$65,MATCH($A1733,'40-15 SCALE LABEL INFO'!$A$2:$A$65,0))),"not found"),IF(G1732="not found","not found",IF(G1732="","","ditto"))))</f>
        <v/>
      </c>
      <c r="H1733" s="775" t="str">
        <f>IF($A1733="","",IF(NOT($A1733=$A1732),IFERROR(IF(INDEX('40-15 SCALE LABEL INFO'!K$2:K$65,MATCH($A1733,'40-15 SCALE LABEL INFO'!$A$2:$A$65,0))="","",INDEX('40-15 SCALE LABEL INFO'!K$2:K$65,MATCH($A1733,'40-15 SCALE LABEL INFO'!$A$2:$A$65,0))),"not found"),IF(H1732="not found","not found",IF(H1732="","","ditto"))))</f>
        <v/>
      </c>
    </row>
    <row r="1734" spans="1:8" x14ac:dyDescent="0.25">
      <c r="A1734" s="770"/>
      <c r="B1734" s="770"/>
      <c r="C1734" s="770"/>
      <c r="D1734" s="770"/>
      <c r="E1734" s="778"/>
      <c r="F1734" s="781" t="str">
        <f>IF($A1734="","",IF(NOT($A1734=$A1733),IFERROR(IF(INDEX('40-15 SCALE LABEL INFO'!I$2:I$65,MATCH($A1734,'40-15 SCALE LABEL INFO'!$A$2:$A$65,0))="","",INDEX('40-15 SCALE LABEL INFO'!I$2:I$65,MATCH($A1734,'40-15 SCALE LABEL INFO'!$A$2:$A$65,0))),"not found"),IF(F1733="not found","not found",IF(F1733="","","ditto"))))</f>
        <v/>
      </c>
      <c r="G1734" s="782" t="str">
        <f>IF($A1734="","",IF(NOT($A1734=$A1733),IFERROR(IF(INDEX('40-15 SCALE LABEL INFO'!J$2:J$65,MATCH($A1734,'40-15 SCALE LABEL INFO'!$A$2:$A$65,0))="","",INDEX('40-15 SCALE LABEL INFO'!J$2:J$65,MATCH($A1734,'40-15 SCALE LABEL INFO'!$A$2:$A$65,0))),"not found"),IF(G1733="not found","not found",IF(G1733="","","ditto"))))</f>
        <v/>
      </c>
      <c r="H1734" s="775" t="str">
        <f>IF($A1734="","",IF(NOT($A1734=$A1733),IFERROR(IF(INDEX('40-15 SCALE LABEL INFO'!K$2:K$65,MATCH($A1734,'40-15 SCALE LABEL INFO'!$A$2:$A$65,0))="","",INDEX('40-15 SCALE LABEL INFO'!K$2:K$65,MATCH($A1734,'40-15 SCALE LABEL INFO'!$A$2:$A$65,0))),"not found"),IF(H1733="not found","not found",IF(H1733="","","ditto"))))</f>
        <v/>
      </c>
    </row>
    <row r="1735" spans="1:8" x14ac:dyDescent="0.25">
      <c r="A1735" s="770"/>
      <c r="B1735" s="770"/>
      <c r="C1735" s="770"/>
      <c r="D1735" s="770"/>
      <c r="E1735" s="778"/>
      <c r="F1735" s="781" t="str">
        <f>IF($A1735="","",IF(NOT($A1735=$A1734),IFERROR(IF(INDEX('40-15 SCALE LABEL INFO'!I$2:I$65,MATCH($A1735,'40-15 SCALE LABEL INFO'!$A$2:$A$65,0))="","",INDEX('40-15 SCALE LABEL INFO'!I$2:I$65,MATCH($A1735,'40-15 SCALE LABEL INFO'!$A$2:$A$65,0))),"not found"),IF(F1734="not found","not found",IF(F1734="","","ditto"))))</f>
        <v/>
      </c>
      <c r="G1735" s="782" t="str">
        <f>IF($A1735="","",IF(NOT($A1735=$A1734),IFERROR(IF(INDEX('40-15 SCALE LABEL INFO'!J$2:J$65,MATCH($A1735,'40-15 SCALE LABEL INFO'!$A$2:$A$65,0))="","",INDEX('40-15 SCALE LABEL INFO'!J$2:J$65,MATCH($A1735,'40-15 SCALE LABEL INFO'!$A$2:$A$65,0))),"not found"),IF(G1734="not found","not found",IF(G1734="","","ditto"))))</f>
        <v/>
      </c>
      <c r="H1735" s="775" t="str">
        <f>IF($A1735="","",IF(NOT($A1735=$A1734),IFERROR(IF(INDEX('40-15 SCALE LABEL INFO'!K$2:K$65,MATCH($A1735,'40-15 SCALE LABEL INFO'!$A$2:$A$65,0))="","",INDEX('40-15 SCALE LABEL INFO'!K$2:K$65,MATCH($A1735,'40-15 SCALE LABEL INFO'!$A$2:$A$65,0))),"not found"),IF(H1734="not found","not found",IF(H1734="","","ditto"))))</f>
        <v/>
      </c>
    </row>
    <row r="1736" spans="1:8" x14ac:dyDescent="0.25">
      <c r="A1736" s="770"/>
      <c r="B1736" s="770"/>
      <c r="C1736" s="770"/>
      <c r="D1736" s="770"/>
      <c r="E1736" s="778"/>
      <c r="F1736" s="781" t="str">
        <f>IF($A1736="","",IF(NOT($A1736=$A1735),IFERROR(IF(INDEX('40-15 SCALE LABEL INFO'!I$2:I$65,MATCH($A1736,'40-15 SCALE LABEL INFO'!$A$2:$A$65,0))="","",INDEX('40-15 SCALE LABEL INFO'!I$2:I$65,MATCH($A1736,'40-15 SCALE LABEL INFO'!$A$2:$A$65,0))),"not found"),IF(F1735="not found","not found",IF(F1735="","","ditto"))))</f>
        <v/>
      </c>
      <c r="G1736" s="782" t="str">
        <f>IF($A1736="","",IF(NOT($A1736=$A1735),IFERROR(IF(INDEX('40-15 SCALE LABEL INFO'!J$2:J$65,MATCH($A1736,'40-15 SCALE LABEL INFO'!$A$2:$A$65,0))="","",INDEX('40-15 SCALE LABEL INFO'!J$2:J$65,MATCH($A1736,'40-15 SCALE LABEL INFO'!$A$2:$A$65,0))),"not found"),IF(G1735="not found","not found",IF(G1735="","","ditto"))))</f>
        <v/>
      </c>
      <c r="H1736" s="775" t="str">
        <f>IF($A1736="","",IF(NOT($A1736=$A1735),IFERROR(IF(INDEX('40-15 SCALE LABEL INFO'!K$2:K$65,MATCH($A1736,'40-15 SCALE LABEL INFO'!$A$2:$A$65,0))="","",INDEX('40-15 SCALE LABEL INFO'!K$2:K$65,MATCH($A1736,'40-15 SCALE LABEL INFO'!$A$2:$A$65,0))),"not found"),IF(H1735="not found","not found",IF(H1735="","","ditto"))))</f>
        <v/>
      </c>
    </row>
    <row r="1737" spans="1:8" x14ac:dyDescent="0.25">
      <c r="A1737" s="770"/>
      <c r="B1737" s="770"/>
      <c r="C1737" s="770"/>
      <c r="D1737" s="770"/>
      <c r="E1737" s="778"/>
      <c r="F1737" s="781" t="str">
        <f>IF($A1737="","",IF(NOT($A1737=$A1736),IFERROR(IF(INDEX('40-15 SCALE LABEL INFO'!I$2:I$65,MATCH($A1737,'40-15 SCALE LABEL INFO'!$A$2:$A$65,0))="","",INDEX('40-15 SCALE LABEL INFO'!I$2:I$65,MATCH($A1737,'40-15 SCALE LABEL INFO'!$A$2:$A$65,0))),"not found"),IF(F1736="not found","not found",IF(F1736="","","ditto"))))</f>
        <v/>
      </c>
      <c r="G1737" s="782" t="str">
        <f>IF($A1737="","",IF(NOT($A1737=$A1736),IFERROR(IF(INDEX('40-15 SCALE LABEL INFO'!J$2:J$65,MATCH($A1737,'40-15 SCALE LABEL INFO'!$A$2:$A$65,0))="","",INDEX('40-15 SCALE LABEL INFO'!J$2:J$65,MATCH($A1737,'40-15 SCALE LABEL INFO'!$A$2:$A$65,0))),"not found"),IF(G1736="not found","not found",IF(G1736="","","ditto"))))</f>
        <v/>
      </c>
      <c r="H1737" s="775" t="str">
        <f>IF($A1737="","",IF(NOT($A1737=$A1736),IFERROR(IF(INDEX('40-15 SCALE LABEL INFO'!K$2:K$65,MATCH($A1737,'40-15 SCALE LABEL INFO'!$A$2:$A$65,0))="","",INDEX('40-15 SCALE LABEL INFO'!K$2:K$65,MATCH($A1737,'40-15 SCALE LABEL INFO'!$A$2:$A$65,0))),"not found"),IF(H1736="not found","not found",IF(H1736="","","ditto"))))</f>
        <v/>
      </c>
    </row>
    <row r="1738" spans="1:8" x14ac:dyDescent="0.25">
      <c r="A1738" s="770"/>
      <c r="B1738" s="770"/>
      <c r="C1738" s="770"/>
      <c r="D1738" s="770"/>
      <c r="E1738" s="778"/>
      <c r="F1738" s="781" t="str">
        <f>IF($A1738="","",IF(NOT($A1738=$A1737),IFERROR(IF(INDEX('40-15 SCALE LABEL INFO'!I$2:I$65,MATCH($A1738,'40-15 SCALE LABEL INFO'!$A$2:$A$65,0))="","",INDEX('40-15 SCALE LABEL INFO'!I$2:I$65,MATCH($A1738,'40-15 SCALE LABEL INFO'!$A$2:$A$65,0))),"not found"),IF(F1737="not found","not found",IF(F1737="","","ditto"))))</f>
        <v/>
      </c>
      <c r="G1738" s="782" t="str">
        <f>IF($A1738="","",IF(NOT($A1738=$A1737),IFERROR(IF(INDEX('40-15 SCALE LABEL INFO'!J$2:J$65,MATCH($A1738,'40-15 SCALE LABEL INFO'!$A$2:$A$65,0))="","",INDEX('40-15 SCALE LABEL INFO'!J$2:J$65,MATCH($A1738,'40-15 SCALE LABEL INFO'!$A$2:$A$65,0))),"not found"),IF(G1737="not found","not found",IF(G1737="","","ditto"))))</f>
        <v/>
      </c>
      <c r="H1738" s="775" t="str">
        <f>IF($A1738="","",IF(NOT($A1738=$A1737),IFERROR(IF(INDEX('40-15 SCALE LABEL INFO'!K$2:K$65,MATCH($A1738,'40-15 SCALE LABEL INFO'!$A$2:$A$65,0))="","",INDEX('40-15 SCALE LABEL INFO'!K$2:K$65,MATCH($A1738,'40-15 SCALE LABEL INFO'!$A$2:$A$65,0))),"not found"),IF(H1737="not found","not found",IF(H1737="","","ditto"))))</f>
        <v/>
      </c>
    </row>
    <row r="1739" spans="1:8" x14ac:dyDescent="0.25">
      <c r="A1739" s="770"/>
      <c r="B1739" s="770"/>
      <c r="C1739" s="770"/>
      <c r="D1739" s="770"/>
      <c r="E1739" s="778"/>
      <c r="F1739" s="781" t="str">
        <f>IF($A1739="","",IF(NOT($A1739=$A1738),IFERROR(IF(INDEX('40-15 SCALE LABEL INFO'!I$2:I$65,MATCH($A1739,'40-15 SCALE LABEL INFO'!$A$2:$A$65,0))="","",INDEX('40-15 SCALE LABEL INFO'!I$2:I$65,MATCH($A1739,'40-15 SCALE LABEL INFO'!$A$2:$A$65,0))),"not found"),IF(F1738="not found","not found",IF(F1738="","","ditto"))))</f>
        <v/>
      </c>
      <c r="G1739" s="782" t="str">
        <f>IF($A1739="","",IF(NOT($A1739=$A1738),IFERROR(IF(INDEX('40-15 SCALE LABEL INFO'!J$2:J$65,MATCH($A1739,'40-15 SCALE LABEL INFO'!$A$2:$A$65,0))="","",INDEX('40-15 SCALE LABEL INFO'!J$2:J$65,MATCH($A1739,'40-15 SCALE LABEL INFO'!$A$2:$A$65,0))),"not found"),IF(G1738="not found","not found",IF(G1738="","","ditto"))))</f>
        <v/>
      </c>
      <c r="H1739" s="775" t="str">
        <f>IF($A1739="","",IF(NOT($A1739=$A1738),IFERROR(IF(INDEX('40-15 SCALE LABEL INFO'!K$2:K$65,MATCH($A1739,'40-15 SCALE LABEL INFO'!$A$2:$A$65,0))="","",INDEX('40-15 SCALE LABEL INFO'!K$2:K$65,MATCH($A1739,'40-15 SCALE LABEL INFO'!$A$2:$A$65,0))),"not found"),IF(H1738="not found","not found",IF(H1738="","","ditto"))))</f>
        <v/>
      </c>
    </row>
    <row r="1740" spans="1:8" x14ac:dyDescent="0.25">
      <c r="A1740" s="770"/>
      <c r="B1740" s="770"/>
      <c r="C1740" s="770"/>
      <c r="D1740" s="770"/>
      <c r="E1740" s="778"/>
      <c r="F1740" s="781" t="str">
        <f>IF($A1740="","",IF(NOT($A1740=$A1739),IFERROR(IF(INDEX('40-15 SCALE LABEL INFO'!I$2:I$65,MATCH($A1740,'40-15 SCALE LABEL INFO'!$A$2:$A$65,0))="","",INDEX('40-15 SCALE LABEL INFO'!I$2:I$65,MATCH($A1740,'40-15 SCALE LABEL INFO'!$A$2:$A$65,0))),"not found"),IF(F1739="not found","not found",IF(F1739="","","ditto"))))</f>
        <v/>
      </c>
      <c r="G1740" s="782" t="str">
        <f>IF($A1740="","",IF(NOT($A1740=$A1739),IFERROR(IF(INDEX('40-15 SCALE LABEL INFO'!J$2:J$65,MATCH($A1740,'40-15 SCALE LABEL INFO'!$A$2:$A$65,0))="","",INDEX('40-15 SCALE LABEL INFO'!J$2:J$65,MATCH($A1740,'40-15 SCALE LABEL INFO'!$A$2:$A$65,0))),"not found"),IF(G1739="not found","not found",IF(G1739="","","ditto"))))</f>
        <v/>
      </c>
      <c r="H1740" s="775" t="str">
        <f>IF($A1740="","",IF(NOT($A1740=$A1739),IFERROR(IF(INDEX('40-15 SCALE LABEL INFO'!K$2:K$65,MATCH($A1740,'40-15 SCALE LABEL INFO'!$A$2:$A$65,0))="","",INDEX('40-15 SCALE LABEL INFO'!K$2:K$65,MATCH($A1740,'40-15 SCALE LABEL INFO'!$A$2:$A$65,0))),"not found"),IF(H1739="not found","not found",IF(H1739="","","ditto"))))</f>
        <v/>
      </c>
    </row>
    <row r="1741" spans="1:8" x14ac:dyDescent="0.25">
      <c r="A1741" s="770"/>
      <c r="B1741" s="770"/>
      <c r="C1741" s="770"/>
      <c r="D1741" s="770"/>
      <c r="E1741" s="778"/>
      <c r="F1741" s="781" t="str">
        <f>IF($A1741="","",IF(NOT($A1741=$A1740),IFERROR(IF(INDEX('40-15 SCALE LABEL INFO'!I$2:I$65,MATCH($A1741,'40-15 SCALE LABEL INFO'!$A$2:$A$65,0))="","",INDEX('40-15 SCALE LABEL INFO'!I$2:I$65,MATCH($A1741,'40-15 SCALE LABEL INFO'!$A$2:$A$65,0))),"not found"),IF(F1740="not found","not found",IF(F1740="","","ditto"))))</f>
        <v/>
      </c>
      <c r="G1741" s="782" t="str">
        <f>IF($A1741="","",IF(NOT($A1741=$A1740),IFERROR(IF(INDEX('40-15 SCALE LABEL INFO'!J$2:J$65,MATCH($A1741,'40-15 SCALE LABEL INFO'!$A$2:$A$65,0))="","",INDEX('40-15 SCALE LABEL INFO'!J$2:J$65,MATCH($A1741,'40-15 SCALE LABEL INFO'!$A$2:$A$65,0))),"not found"),IF(G1740="not found","not found",IF(G1740="","","ditto"))))</f>
        <v/>
      </c>
      <c r="H1741" s="775" t="str">
        <f>IF($A1741="","",IF(NOT($A1741=$A1740),IFERROR(IF(INDEX('40-15 SCALE LABEL INFO'!K$2:K$65,MATCH($A1741,'40-15 SCALE LABEL INFO'!$A$2:$A$65,0))="","",INDEX('40-15 SCALE LABEL INFO'!K$2:K$65,MATCH($A1741,'40-15 SCALE LABEL INFO'!$A$2:$A$65,0))),"not found"),IF(H1740="not found","not found",IF(H1740="","","ditto"))))</f>
        <v/>
      </c>
    </row>
    <row r="1742" spans="1:8" x14ac:dyDescent="0.25">
      <c r="A1742" s="770"/>
      <c r="B1742" s="770"/>
      <c r="C1742" s="770"/>
      <c r="D1742" s="770"/>
      <c r="E1742" s="778"/>
      <c r="F1742" s="781" t="str">
        <f>IF($A1742="","",IF(NOT($A1742=$A1741),IFERROR(IF(INDEX('40-15 SCALE LABEL INFO'!I$2:I$65,MATCH($A1742,'40-15 SCALE LABEL INFO'!$A$2:$A$65,0))="","",INDEX('40-15 SCALE LABEL INFO'!I$2:I$65,MATCH($A1742,'40-15 SCALE LABEL INFO'!$A$2:$A$65,0))),"not found"),IF(F1741="not found","not found",IF(F1741="","","ditto"))))</f>
        <v/>
      </c>
      <c r="G1742" s="782" t="str">
        <f>IF($A1742="","",IF(NOT($A1742=$A1741),IFERROR(IF(INDEX('40-15 SCALE LABEL INFO'!J$2:J$65,MATCH($A1742,'40-15 SCALE LABEL INFO'!$A$2:$A$65,0))="","",INDEX('40-15 SCALE LABEL INFO'!J$2:J$65,MATCH($A1742,'40-15 SCALE LABEL INFO'!$A$2:$A$65,0))),"not found"),IF(G1741="not found","not found",IF(G1741="","","ditto"))))</f>
        <v/>
      </c>
      <c r="H1742" s="775" t="str">
        <f>IF($A1742="","",IF(NOT($A1742=$A1741),IFERROR(IF(INDEX('40-15 SCALE LABEL INFO'!K$2:K$65,MATCH($A1742,'40-15 SCALE LABEL INFO'!$A$2:$A$65,0))="","",INDEX('40-15 SCALE LABEL INFO'!K$2:K$65,MATCH($A1742,'40-15 SCALE LABEL INFO'!$A$2:$A$65,0))),"not found"),IF(H1741="not found","not found",IF(H1741="","","ditto"))))</f>
        <v/>
      </c>
    </row>
    <row r="1743" spans="1:8" x14ac:dyDescent="0.25">
      <c r="A1743" s="770"/>
      <c r="B1743" s="770"/>
      <c r="C1743" s="770"/>
      <c r="D1743" s="770"/>
      <c r="E1743" s="778"/>
      <c r="F1743" s="781" t="str">
        <f>IF($A1743="","",IF(NOT($A1743=$A1742),IFERROR(IF(INDEX('40-15 SCALE LABEL INFO'!I$2:I$65,MATCH($A1743,'40-15 SCALE LABEL INFO'!$A$2:$A$65,0))="","",INDEX('40-15 SCALE LABEL INFO'!I$2:I$65,MATCH($A1743,'40-15 SCALE LABEL INFO'!$A$2:$A$65,0))),"not found"),IF(F1742="not found","not found",IF(F1742="","","ditto"))))</f>
        <v/>
      </c>
      <c r="G1743" s="782" t="str">
        <f>IF($A1743="","",IF(NOT($A1743=$A1742),IFERROR(IF(INDEX('40-15 SCALE LABEL INFO'!J$2:J$65,MATCH($A1743,'40-15 SCALE LABEL INFO'!$A$2:$A$65,0))="","",INDEX('40-15 SCALE LABEL INFO'!J$2:J$65,MATCH($A1743,'40-15 SCALE LABEL INFO'!$A$2:$A$65,0))),"not found"),IF(G1742="not found","not found",IF(G1742="","","ditto"))))</f>
        <v/>
      </c>
      <c r="H1743" s="775" t="str">
        <f>IF($A1743="","",IF(NOT($A1743=$A1742),IFERROR(IF(INDEX('40-15 SCALE LABEL INFO'!K$2:K$65,MATCH($A1743,'40-15 SCALE LABEL INFO'!$A$2:$A$65,0))="","",INDEX('40-15 SCALE LABEL INFO'!K$2:K$65,MATCH($A1743,'40-15 SCALE LABEL INFO'!$A$2:$A$65,0))),"not found"),IF(H1742="not found","not found",IF(H1742="","","ditto"))))</f>
        <v/>
      </c>
    </row>
    <row r="1744" spans="1:8" x14ac:dyDescent="0.25">
      <c r="A1744" s="770"/>
      <c r="B1744" s="770"/>
      <c r="C1744" s="770"/>
      <c r="D1744" s="770"/>
      <c r="E1744" s="778"/>
      <c r="F1744" s="781" t="str">
        <f>IF($A1744="","",IF(NOT($A1744=$A1743),IFERROR(IF(INDEX('40-15 SCALE LABEL INFO'!I$2:I$65,MATCH($A1744,'40-15 SCALE LABEL INFO'!$A$2:$A$65,0))="","",INDEX('40-15 SCALE LABEL INFO'!I$2:I$65,MATCH($A1744,'40-15 SCALE LABEL INFO'!$A$2:$A$65,0))),"not found"),IF(F1743="not found","not found",IF(F1743="","","ditto"))))</f>
        <v/>
      </c>
      <c r="G1744" s="782" t="str">
        <f>IF($A1744="","",IF(NOT($A1744=$A1743),IFERROR(IF(INDEX('40-15 SCALE LABEL INFO'!J$2:J$65,MATCH($A1744,'40-15 SCALE LABEL INFO'!$A$2:$A$65,0))="","",INDEX('40-15 SCALE LABEL INFO'!J$2:J$65,MATCH($A1744,'40-15 SCALE LABEL INFO'!$A$2:$A$65,0))),"not found"),IF(G1743="not found","not found",IF(G1743="","","ditto"))))</f>
        <v/>
      </c>
      <c r="H1744" s="775" t="str">
        <f>IF($A1744="","",IF(NOT($A1744=$A1743),IFERROR(IF(INDEX('40-15 SCALE LABEL INFO'!K$2:K$65,MATCH($A1744,'40-15 SCALE LABEL INFO'!$A$2:$A$65,0))="","",INDEX('40-15 SCALE LABEL INFO'!K$2:K$65,MATCH($A1744,'40-15 SCALE LABEL INFO'!$A$2:$A$65,0))),"not found"),IF(H1743="not found","not found",IF(H1743="","","ditto"))))</f>
        <v/>
      </c>
    </row>
    <row r="1745" spans="1:8" x14ac:dyDescent="0.25">
      <c r="A1745" s="770"/>
      <c r="B1745" s="770"/>
      <c r="C1745" s="770"/>
      <c r="D1745" s="770"/>
      <c r="E1745" s="778"/>
      <c r="F1745" s="781" t="str">
        <f>IF($A1745="","",IF(NOT($A1745=$A1744),IFERROR(IF(INDEX('40-15 SCALE LABEL INFO'!I$2:I$65,MATCH($A1745,'40-15 SCALE LABEL INFO'!$A$2:$A$65,0))="","",INDEX('40-15 SCALE LABEL INFO'!I$2:I$65,MATCH($A1745,'40-15 SCALE LABEL INFO'!$A$2:$A$65,0))),"not found"),IF(F1744="not found","not found",IF(F1744="","","ditto"))))</f>
        <v/>
      </c>
      <c r="G1745" s="782" t="str">
        <f>IF($A1745="","",IF(NOT($A1745=$A1744),IFERROR(IF(INDEX('40-15 SCALE LABEL INFO'!J$2:J$65,MATCH($A1745,'40-15 SCALE LABEL INFO'!$A$2:$A$65,0))="","",INDEX('40-15 SCALE LABEL INFO'!J$2:J$65,MATCH($A1745,'40-15 SCALE LABEL INFO'!$A$2:$A$65,0))),"not found"),IF(G1744="not found","not found",IF(G1744="","","ditto"))))</f>
        <v/>
      </c>
      <c r="H1745" s="775" t="str">
        <f>IF($A1745="","",IF(NOT($A1745=$A1744),IFERROR(IF(INDEX('40-15 SCALE LABEL INFO'!K$2:K$65,MATCH($A1745,'40-15 SCALE LABEL INFO'!$A$2:$A$65,0))="","",INDEX('40-15 SCALE LABEL INFO'!K$2:K$65,MATCH($A1745,'40-15 SCALE LABEL INFO'!$A$2:$A$65,0))),"not found"),IF(H1744="not found","not found",IF(H1744="","","ditto"))))</f>
        <v/>
      </c>
    </row>
    <row r="1746" spans="1:8" x14ac:dyDescent="0.25">
      <c r="A1746" s="770"/>
      <c r="B1746" s="770"/>
      <c r="C1746" s="770"/>
      <c r="D1746" s="770"/>
      <c r="E1746" s="778"/>
      <c r="F1746" s="781" t="str">
        <f>IF($A1746="","",IF(NOT($A1746=$A1745),IFERROR(IF(INDEX('40-15 SCALE LABEL INFO'!I$2:I$65,MATCH($A1746,'40-15 SCALE LABEL INFO'!$A$2:$A$65,0))="","",INDEX('40-15 SCALE LABEL INFO'!I$2:I$65,MATCH($A1746,'40-15 SCALE LABEL INFO'!$A$2:$A$65,0))),"not found"),IF(F1745="not found","not found",IF(F1745="","","ditto"))))</f>
        <v/>
      </c>
      <c r="G1746" s="782" t="str">
        <f>IF($A1746="","",IF(NOT($A1746=$A1745),IFERROR(IF(INDEX('40-15 SCALE LABEL INFO'!J$2:J$65,MATCH($A1746,'40-15 SCALE LABEL INFO'!$A$2:$A$65,0))="","",INDEX('40-15 SCALE LABEL INFO'!J$2:J$65,MATCH($A1746,'40-15 SCALE LABEL INFO'!$A$2:$A$65,0))),"not found"),IF(G1745="not found","not found",IF(G1745="","","ditto"))))</f>
        <v/>
      </c>
      <c r="H1746" s="775" t="str">
        <f>IF($A1746="","",IF(NOT($A1746=$A1745),IFERROR(IF(INDEX('40-15 SCALE LABEL INFO'!K$2:K$65,MATCH($A1746,'40-15 SCALE LABEL INFO'!$A$2:$A$65,0))="","",INDEX('40-15 SCALE LABEL INFO'!K$2:K$65,MATCH($A1746,'40-15 SCALE LABEL INFO'!$A$2:$A$65,0))),"not found"),IF(H1745="not found","not found",IF(H1745="","","ditto"))))</f>
        <v/>
      </c>
    </row>
    <row r="1747" spans="1:8" x14ac:dyDescent="0.25">
      <c r="A1747" s="770"/>
      <c r="B1747" s="770"/>
      <c r="C1747" s="770"/>
      <c r="D1747" s="770"/>
      <c r="E1747" s="778"/>
      <c r="F1747" s="781" t="str">
        <f>IF($A1747="","",IF(NOT($A1747=$A1746),IFERROR(IF(INDEX('40-15 SCALE LABEL INFO'!I$2:I$65,MATCH($A1747,'40-15 SCALE LABEL INFO'!$A$2:$A$65,0))="","",INDEX('40-15 SCALE LABEL INFO'!I$2:I$65,MATCH($A1747,'40-15 SCALE LABEL INFO'!$A$2:$A$65,0))),"not found"),IF(F1746="not found","not found",IF(F1746="","","ditto"))))</f>
        <v/>
      </c>
      <c r="G1747" s="782" t="str">
        <f>IF($A1747="","",IF(NOT($A1747=$A1746),IFERROR(IF(INDEX('40-15 SCALE LABEL INFO'!J$2:J$65,MATCH($A1747,'40-15 SCALE LABEL INFO'!$A$2:$A$65,0))="","",INDEX('40-15 SCALE LABEL INFO'!J$2:J$65,MATCH($A1747,'40-15 SCALE LABEL INFO'!$A$2:$A$65,0))),"not found"),IF(G1746="not found","not found",IF(G1746="","","ditto"))))</f>
        <v/>
      </c>
      <c r="H1747" s="775" t="str">
        <f>IF($A1747="","",IF(NOT($A1747=$A1746),IFERROR(IF(INDEX('40-15 SCALE LABEL INFO'!K$2:K$65,MATCH($A1747,'40-15 SCALE LABEL INFO'!$A$2:$A$65,0))="","",INDEX('40-15 SCALE LABEL INFO'!K$2:K$65,MATCH($A1747,'40-15 SCALE LABEL INFO'!$A$2:$A$65,0))),"not found"),IF(H1746="not found","not found",IF(H1746="","","ditto"))))</f>
        <v/>
      </c>
    </row>
    <row r="1748" spans="1:8" x14ac:dyDescent="0.25">
      <c r="A1748" s="770"/>
      <c r="B1748" s="770"/>
      <c r="C1748" s="770"/>
      <c r="D1748" s="770"/>
      <c r="E1748" s="778"/>
      <c r="F1748" s="781" t="str">
        <f>IF($A1748="","",IF(NOT($A1748=$A1747),IFERROR(IF(INDEX('40-15 SCALE LABEL INFO'!I$2:I$65,MATCH($A1748,'40-15 SCALE LABEL INFO'!$A$2:$A$65,0))="","",INDEX('40-15 SCALE LABEL INFO'!I$2:I$65,MATCH($A1748,'40-15 SCALE LABEL INFO'!$A$2:$A$65,0))),"not found"),IF(F1747="not found","not found",IF(F1747="","","ditto"))))</f>
        <v/>
      </c>
      <c r="G1748" s="782" t="str">
        <f>IF($A1748="","",IF(NOT($A1748=$A1747),IFERROR(IF(INDEX('40-15 SCALE LABEL INFO'!J$2:J$65,MATCH($A1748,'40-15 SCALE LABEL INFO'!$A$2:$A$65,0))="","",INDEX('40-15 SCALE LABEL INFO'!J$2:J$65,MATCH($A1748,'40-15 SCALE LABEL INFO'!$A$2:$A$65,0))),"not found"),IF(G1747="not found","not found",IF(G1747="","","ditto"))))</f>
        <v/>
      </c>
      <c r="H1748" s="775" t="str">
        <f>IF($A1748="","",IF(NOT($A1748=$A1747),IFERROR(IF(INDEX('40-15 SCALE LABEL INFO'!K$2:K$65,MATCH($A1748,'40-15 SCALE LABEL INFO'!$A$2:$A$65,0))="","",INDEX('40-15 SCALE LABEL INFO'!K$2:K$65,MATCH($A1748,'40-15 SCALE LABEL INFO'!$A$2:$A$65,0))),"not found"),IF(H1747="not found","not found",IF(H1747="","","ditto"))))</f>
        <v/>
      </c>
    </row>
    <row r="1749" spans="1:8" x14ac:dyDescent="0.25">
      <c r="A1749" s="770"/>
      <c r="B1749" s="770"/>
      <c r="C1749" s="770"/>
      <c r="D1749" s="770"/>
      <c r="E1749" s="778"/>
      <c r="F1749" s="781" t="str">
        <f>IF($A1749="","",IF(NOT($A1749=$A1748),IFERROR(IF(INDEX('40-15 SCALE LABEL INFO'!I$2:I$65,MATCH($A1749,'40-15 SCALE LABEL INFO'!$A$2:$A$65,0))="","",INDEX('40-15 SCALE LABEL INFO'!I$2:I$65,MATCH($A1749,'40-15 SCALE LABEL INFO'!$A$2:$A$65,0))),"not found"),IF(F1748="not found","not found",IF(F1748="","","ditto"))))</f>
        <v/>
      </c>
      <c r="G1749" s="782" t="str">
        <f>IF($A1749="","",IF(NOT($A1749=$A1748),IFERROR(IF(INDEX('40-15 SCALE LABEL INFO'!J$2:J$65,MATCH($A1749,'40-15 SCALE LABEL INFO'!$A$2:$A$65,0))="","",INDEX('40-15 SCALE LABEL INFO'!J$2:J$65,MATCH($A1749,'40-15 SCALE LABEL INFO'!$A$2:$A$65,0))),"not found"),IF(G1748="not found","not found",IF(G1748="","","ditto"))))</f>
        <v/>
      </c>
      <c r="H1749" s="775" t="str">
        <f>IF($A1749="","",IF(NOT($A1749=$A1748),IFERROR(IF(INDEX('40-15 SCALE LABEL INFO'!K$2:K$65,MATCH($A1749,'40-15 SCALE LABEL INFO'!$A$2:$A$65,0))="","",INDEX('40-15 SCALE LABEL INFO'!K$2:K$65,MATCH($A1749,'40-15 SCALE LABEL INFO'!$A$2:$A$65,0))),"not found"),IF(H1748="not found","not found",IF(H1748="","","ditto"))))</f>
        <v/>
      </c>
    </row>
    <row r="1750" spans="1:8" x14ac:dyDescent="0.25">
      <c r="A1750" s="770"/>
      <c r="B1750" s="770"/>
      <c r="C1750" s="770"/>
      <c r="D1750" s="770"/>
      <c r="E1750" s="778"/>
      <c r="F1750" s="781" t="str">
        <f>IF($A1750="","",IF(NOT($A1750=$A1749),IFERROR(IF(INDEX('40-15 SCALE LABEL INFO'!I$2:I$65,MATCH($A1750,'40-15 SCALE LABEL INFO'!$A$2:$A$65,0))="","",INDEX('40-15 SCALE LABEL INFO'!I$2:I$65,MATCH($A1750,'40-15 SCALE LABEL INFO'!$A$2:$A$65,0))),"not found"),IF(F1749="not found","not found",IF(F1749="","","ditto"))))</f>
        <v/>
      </c>
      <c r="G1750" s="782" t="str">
        <f>IF($A1750="","",IF(NOT($A1750=$A1749),IFERROR(IF(INDEX('40-15 SCALE LABEL INFO'!J$2:J$65,MATCH($A1750,'40-15 SCALE LABEL INFO'!$A$2:$A$65,0))="","",INDEX('40-15 SCALE LABEL INFO'!J$2:J$65,MATCH($A1750,'40-15 SCALE LABEL INFO'!$A$2:$A$65,0))),"not found"),IF(G1749="not found","not found",IF(G1749="","","ditto"))))</f>
        <v/>
      </c>
      <c r="H1750" s="775" t="str">
        <f>IF($A1750="","",IF(NOT($A1750=$A1749),IFERROR(IF(INDEX('40-15 SCALE LABEL INFO'!K$2:K$65,MATCH($A1750,'40-15 SCALE LABEL INFO'!$A$2:$A$65,0))="","",INDEX('40-15 SCALE LABEL INFO'!K$2:K$65,MATCH($A1750,'40-15 SCALE LABEL INFO'!$A$2:$A$65,0))),"not found"),IF(H1749="not found","not found",IF(H1749="","","ditto"))))</f>
        <v/>
      </c>
    </row>
    <row r="1751" spans="1:8" x14ac:dyDescent="0.25">
      <c r="A1751" s="770"/>
      <c r="B1751" s="770"/>
      <c r="C1751" s="770"/>
      <c r="D1751" s="770"/>
      <c r="E1751" s="778"/>
      <c r="F1751" s="781" t="str">
        <f>IF($A1751="","",IF(NOT($A1751=$A1750),IFERROR(IF(INDEX('40-15 SCALE LABEL INFO'!I$2:I$65,MATCH($A1751,'40-15 SCALE LABEL INFO'!$A$2:$A$65,0))="","",INDEX('40-15 SCALE LABEL INFO'!I$2:I$65,MATCH($A1751,'40-15 SCALE LABEL INFO'!$A$2:$A$65,0))),"not found"),IF(F1750="not found","not found",IF(F1750="","","ditto"))))</f>
        <v/>
      </c>
      <c r="G1751" s="782" t="str">
        <f>IF($A1751="","",IF(NOT($A1751=$A1750),IFERROR(IF(INDEX('40-15 SCALE LABEL INFO'!J$2:J$65,MATCH($A1751,'40-15 SCALE LABEL INFO'!$A$2:$A$65,0))="","",INDEX('40-15 SCALE LABEL INFO'!J$2:J$65,MATCH($A1751,'40-15 SCALE LABEL INFO'!$A$2:$A$65,0))),"not found"),IF(G1750="not found","not found",IF(G1750="","","ditto"))))</f>
        <v/>
      </c>
      <c r="H1751" s="775" t="str">
        <f>IF($A1751="","",IF(NOT($A1751=$A1750),IFERROR(IF(INDEX('40-15 SCALE LABEL INFO'!K$2:K$65,MATCH($A1751,'40-15 SCALE LABEL INFO'!$A$2:$A$65,0))="","",INDEX('40-15 SCALE LABEL INFO'!K$2:K$65,MATCH($A1751,'40-15 SCALE LABEL INFO'!$A$2:$A$65,0))),"not found"),IF(H1750="not found","not found",IF(H1750="","","ditto"))))</f>
        <v/>
      </c>
    </row>
    <row r="1752" spans="1:8" x14ac:dyDescent="0.25">
      <c r="A1752" s="770"/>
      <c r="B1752" s="770"/>
      <c r="C1752" s="770"/>
      <c r="D1752" s="770"/>
      <c r="E1752" s="778"/>
      <c r="F1752" s="781" t="str">
        <f>IF($A1752="","",IF(NOT($A1752=$A1751),IFERROR(IF(INDEX('40-15 SCALE LABEL INFO'!I$2:I$65,MATCH($A1752,'40-15 SCALE LABEL INFO'!$A$2:$A$65,0))="","",INDEX('40-15 SCALE LABEL INFO'!I$2:I$65,MATCH($A1752,'40-15 SCALE LABEL INFO'!$A$2:$A$65,0))),"not found"),IF(F1751="not found","not found",IF(F1751="","","ditto"))))</f>
        <v/>
      </c>
      <c r="G1752" s="782" t="str">
        <f>IF($A1752="","",IF(NOT($A1752=$A1751),IFERROR(IF(INDEX('40-15 SCALE LABEL INFO'!J$2:J$65,MATCH($A1752,'40-15 SCALE LABEL INFO'!$A$2:$A$65,0))="","",INDEX('40-15 SCALE LABEL INFO'!J$2:J$65,MATCH($A1752,'40-15 SCALE LABEL INFO'!$A$2:$A$65,0))),"not found"),IF(G1751="not found","not found",IF(G1751="","","ditto"))))</f>
        <v/>
      </c>
      <c r="H1752" s="775" t="str">
        <f>IF($A1752="","",IF(NOT($A1752=$A1751),IFERROR(IF(INDEX('40-15 SCALE LABEL INFO'!K$2:K$65,MATCH($A1752,'40-15 SCALE LABEL INFO'!$A$2:$A$65,0))="","",INDEX('40-15 SCALE LABEL INFO'!K$2:K$65,MATCH($A1752,'40-15 SCALE LABEL INFO'!$A$2:$A$65,0))),"not found"),IF(H1751="not found","not found",IF(H1751="","","ditto"))))</f>
        <v/>
      </c>
    </row>
    <row r="1753" spans="1:8" x14ac:dyDescent="0.25">
      <c r="A1753" s="770"/>
      <c r="B1753" s="770"/>
      <c r="C1753" s="770"/>
      <c r="D1753" s="770"/>
      <c r="E1753" s="778"/>
      <c r="F1753" s="781" t="str">
        <f>IF($A1753="","",IF(NOT($A1753=$A1752),IFERROR(IF(INDEX('40-15 SCALE LABEL INFO'!I$2:I$65,MATCH($A1753,'40-15 SCALE LABEL INFO'!$A$2:$A$65,0))="","",INDEX('40-15 SCALE LABEL INFO'!I$2:I$65,MATCH($A1753,'40-15 SCALE LABEL INFO'!$A$2:$A$65,0))),"not found"),IF(F1752="not found","not found",IF(F1752="","","ditto"))))</f>
        <v/>
      </c>
      <c r="G1753" s="782" t="str">
        <f>IF($A1753="","",IF(NOT($A1753=$A1752),IFERROR(IF(INDEX('40-15 SCALE LABEL INFO'!J$2:J$65,MATCH($A1753,'40-15 SCALE LABEL INFO'!$A$2:$A$65,0))="","",INDEX('40-15 SCALE LABEL INFO'!J$2:J$65,MATCH($A1753,'40-15 SCALE LABEL INFO'!$A$2:$A$65,0))),"not found"),IF(G1752="not found","not found",IF(G1752="","","ditto"))))</f>
        <v/>
      </c>
      <c r="H1753" s="775" t="str">
        <f>IF($A1753="","",IF(NOT($A1753=$A1752),IFERROR(IF(INDEX('40-15 SCALE LABEL INFO'!K$2:K$65,MATCH($A1753,'40-15 SCALE LABEL INFO'!$A$2:$A$65,0))="","",INDEX('40-15 SCALE LABEL INFO'!K$2:K$65,MATCH($A1753,'40-15 SCALE LABEL INFO'!$A$2:$A$65,0))),"not found"),IF(H1752="not found","not found",IF(H1752="","","ditto"))))</f>
        <v/>
      </c>
    </row>
    <row r="1754" spans="1:8" x14ac:dyDescent="0.25">
      <c r="A1754" s="770"/>
      <c r="B1754" s="770"/>
      <c r="C1754" s="770"/>
      <c r="D1754" s="770"/>
      <c r="E1754" s="778"/>
      <c r="F1754" s="781" t="str">
        <f>IF($A1754="","",IF(NOT($A1754=$A1753),IFERROR(IF(INDEX('40-15 SCALE LABEL INFO'!I$2:I$65,MATCH($A1754,'40-15 SCALE LABEL INFO'!$A$2:$A$65,0))="","",INDEX('40-15 SCALE LABEL INFO'!I$2:I$65,MATCH($A1754,'40-15 SCALE LABEL INFO'!$A$2:$A$65,0))),"not found"),IF(F1753="not found","not found",IF(F1753="","","ditto"))))</f>
        <v/>
      </c>
      <c r="G1754" s="782" t="str">
        <f>IF($A1754="","",IF(NOT($A1754=$A1753),IFERROR(IF(INDEX('40-15 SCALE LABEL INFO'!J$2:J$65,MATCH($A1754,'40-15 SCALE LABEL INFO'!$A$2:$A$65,0))="","",INDEX('40-15 SCALE LABEL INFO'!J$2:J$65,MATCH($A1754,'40-15 SCALE LABEL INFO'!$A$2:$A$65,0))),"not found"),IF(G1753="not found","not found",IF(G1753="","","ditto"))))</f>
        <v/>
      </c>
      <c r="H1754" s="775" t="str">
        <f>IF($A1754="","",IF(NOT($A1754=$A1753),IFERROR(IF(INDEX('40-15 SCALE LABEL INFO'!K$2:K$65,MATCH($A1754,'40-15 SCALE LABEL INFO'!$A$2:$A$65,0))="","",INDEX('40-15 SCALE LABEL INFO'!K$2:K$65,MATCH($A1754,'40-15 SCALE LABEL INFO'!$A$2:$A$65,0))),"not found"),IF(H1753="not found","not found",IF(H1753="","","ditto"))))</f>
        <v/>
      </c>
    </row>
    <row r="1755" spans="1:8" x14ac:dyDescent="0.25">
      <c r="A1755" s="770"/>
      <c r="B1755" s="770"/>
      <c r="C1755" s="770"/>
      <c r="D1755" s="770"/>
      <c r="E1755" s="778"/>
      <c r="F1755" s="781" t="str">
        <f>IF($A1755="","",IF(NOT($A1755=$A1754),IFERROR(IF(INDEX('40-15 SCALE LABEL INFO'!I$2:I$65,MATCH($A1755,'40-15 SCALE LABEL INFO'!$A$2:$A$65,0))="","",INDEX('40-15 SCALE LABEL INFO'!I$2:I$65,MATCH($A1755,'40-15 SCALE LABEL INFO'!$A$2:$A$65,0))),"not found"),IF(F1754="not found","not found",IF(F1754="","","ditto"))))</f>
        <v/>
      </c>
      <c r="G1755" s="782" t="str">
        <f>IF($A1755="","",IF(NOT($A1755=$A1754),IFERROR(IF(INDEX('40-15 SCALE LABEL INFO'!J$2:J$65,MATCH($A1755,'40-15 SCALE LABEL INFO'!$A$2:$A$65,0))="","",INDEX('40-15 SCALE LABEL INFO'!J$2:J$65,MATCH($A1755,'40-15 SCALE LABEL INFO'!$A$2:$A$65,0))),"not found"),IF(G1754="not found","not found",IF(G1754="","","ditto"))))</f>
        <v/>
      </c>
      <c r="H1755" s="775" t="str">
        <f>IF($A1755="","",IF(NOT($A1755=$A1754),IFERROR(IF(INDEX('40-15 SCALE LABEL INFO'!K$2:K$65,MATCH($A1755,'40-15 SCALE LABEL INFO'!$A$2:$A$65,0))="","",INDEX('40-15 SCALE LABEL INFO'!K$2:K$65,MATCH($A1755,'40-15 SCALE LABEL INFO'!$A$2:$A$65,0))),"not found"),IF(H1754="not found","not found",IF(H1754="","","ditto"))))</f>
        <v/>
      </c>
    </row>
    <row r="1756" spans="1:8" x14ac:dyDescent="0.25">
      <c r="A1756" s="770"/>
      <c r="B1756" s="770"/>
      <c r="C1756" s="770"/>
      <c r="D1756" s="770"/>
      <c r="E1756" s="778"/>
      <c r="F1756" s="781" t="str">
        <f>IF($A1756="","",IF(NOT($A1756=$A1755),IFERROR(IF(INDEX('40-15 SCALE LABEL INFO'!I$2:I$65,MATCH($A1756,'40-15 SCALE LABEL INFO'!$A$2:$A$65,0))="","",INDEX('40-15 SCALE LABEL INFO'!I$2:I$65,MATCH($A1756,'40-15 SCALE LABEL INFO'!$A$2:$A$65,0))),"not found"),IF(F1755="not found","not found",IF(F1755="","","ditto"))))</f>
        <v/>
      </c>
      <c r="G1756" s="782" t="str">
        <f>IF($A1756="","",IF(NOT($A1756=$A1755),IFERROR(IF(INDEX('40-15 SCALE LABEL INFO'!J$2:J$65,MATCH($A1756,'40-15 SCALE LABEL INFO'!$A$2:$A$65,0))="","",INDEX('40-15 SCALE LABEL INFO'!J$2:J$65,MATCH($A1756,'40-15 SCALE LABEL INFO'!$A$2:$A$65,0))),"not found"),IF(G1755="not found","not found",IF(G1755="","","ditto"))))</f>
        <v/>
      </c>
      <c r="H1756" s="775" t="str">
        <f>IF($A1756="","",IF(NOT($A1756=$A1755),IFERROR(IF(INDEX('40-15 SCALE LABEL INFO'!K$2:K$65,MATCH($A1756,'40-15 SCALE LABEL INFO'!$A$2:$A$65,0))="","",INDEX('40-15 SCALE LABEL INFO'!K$2:K$65,MATCH($A1756,'40-15 SCALE LABEL INFO'!$A$2:$A$65,0))),"not found"),IF(H1755="not found","not found",IF(H1755="","","ditto"))))</f>
        <v/>
      </c>
    </row>
    <row r="1757" spans="1:8" x14ac:dyDescent="0.25">
      <c r="A1757" s="770"/>
      <c r="B1757" s="770"/>
      <c r="C1757" s="770"/>
      <c r="D1757" s="770"/>
      <c r="E1757" s="778"/>
      <c r="F1757" s="781" t="str">
        <f>IF($A1757="","",IF(NOT($A1757=$A1756),IFERROR(IF(INDEX('40-15 SCALE LABEL INFO'!I$2:I$65,MATCH($A1757,'40-15 SCALE LABEL INFO'!$A$2:$A$65,0))="","",INDEX('40-15 SCALE LABEL INFO'!I$2:I$65,MATCH($A1757,'40-15 SCALE LABEL INFO'!$A$2:$A$65,0))),"not found"),IF(F1756="not found","not found",IF(F1756="","","ditto"))))</f>
        <v/>
      </c>
      <c r="G1757" s="782" t="str">
        <f>IF($A1757="","",IF(NOT($A1757=$A1756),IFERROR(IF(INDEX('40-15 SCALE LABEL INFO'!J$2:J$65,MATCH($A1757,'40-15 SCALE LABEL INFO'!$A$2:$A$65,0))="","",INDEX('40-15 SCALE LABEL INFO'!J$2:J$65,MATCH($A1757,'40-15 SCALE LABEL INFO'!$A$2:$A$65,0))),"not found"),IF(G1756="not found","not found",IF(G1756="","","ditto"))))</f>
        <v/>
      </c>
      <c r="H1757" s="775" t="str">
        <f>IF($A1757="","",IF(NOT($A1757=$A1756),IFERROR(IF(INDEX('40-15 SCALE LABEL INFO'!K$2:K$65,MATCH($A1757,'40-15 SCALE LABEL INFO'!$A$2:$A$65,0))="","",INDEX('40-15 SCALE LABEL INFO'!K$2:K$65,MATCH($A1757,'40-15 SCALE LABEL INFO'!$A$2:$A$65,0))),"not found"),IF(H1756="not found","not found",IF(H1756="","","ditto"))))</f>
        <v/>
      </c>
    </row>
    <row r="1758" spans="1:8" x14ac:dyDescent="0.25">
      <c r="A1758" s="770"/>
      <c r="B1758" s="770"/>
      <c r="C1758" s="770"/>
      <c r="D1758" s="770"/>
      <c r="E1758" s="778"/>
      <c r="F1758" s="781" t="str">
        <f>IF($A1758="","",IF(NOT($A1758=$A1757),IFERROR(IF(INDEX('40-15 SCALE LABEL INFO'!I$2:I$65,MATCH($A1758,'40-15 SCALE LABEL INFO'!$A$2:$A$65,0))="","",INDEX('40-15 SCALE LABEL INFO'!I$2:I$65,MATCH($A1758,'40-15 SCALE LABEL INFO'!$A$2:$A$65,0))),"not found"),IF(F1757="not found","not found",IF(F1757="","","ditto"))))</f>
        <v/>
      </c>
      <c r="G1758" s="782" t="str">
        <f>IF($A1758="","",IF(NOT($A1758=$A1757),IFERROR(IF(INDEX('40-15 SCALE LABEL INFO'!J$2:J$65,MATCH($A1758,'40-15 SCALE LABEL INFO'!$A$2:$A$65,0))="","",INDEX('40-15 SCALE LABEL INFO'!J$2:J$65,MATCH($A1758,'40-15 SCALE LABEL INFO'!$A$2:$A$65,0))),"not found"),IF(G1757="not found","not found",IF(G1757="","","ditto"))))</f>
        <v/>
      </c>
      <c r="H1758" s="775" t="str">
        <f>IF($A1758="","",IF(NOT($A1758=$A1757),IFERROR(IF(INDEX('40-15 SCALE LABEL INFO'!K$2:K$65,MATCH($A1758,'40-15 SCALE LABEL INFO'!$A$2:$A$65,0))="","",INDEX('40-15 SCALE LABEL INFO'!K$2:K$65,MATCH($A1758,'40-15 SCALE LABEL INFO'!$A$2:$A$65,0))),"not found"),IF(H1757="not found","not found",IF(H1757="","","ditto"))))</f>
        <v/>
      </c>
    </row>
    <row r="1759" spans="1:8" x14ac:dyDescent="0.25">
      <c r="A1759" s="770"/>
      <c r="B1759" s="770"/>
      <c r="C1759" s="770"/>
      <c r="D1759" s="770"/>
      <c r="E1759" s="778"/>
      <c r="F1759" s="781" t="str">
        <f>IF($A1759="","",IF(NOT($A1759=$A1758),IFERROR(IF(INDEX('40-15 SCALE LABEL INFO'!I$2:I$65,MATCH($A1759,'40-15 SCALE LABEL INFO'!$A$2:$A$65,0))="","",INDEX('40-15 SCALE LABEL INFO'!I$2:I$65,MATCH($A1759,'40-15 SCALE LABEL INFO'!$A$2:$A$65,0))),"not found"),IF(F1758="not found","not found",IF(F1758="","","ditto"))))</f>
        <v/>
      </c>
      <c r="G1759" s="782" t="str">
        <f>IF($A1759="","",IF(NOT($A1759=$A1758),IFERROR(IF(INDEX('40-15 SCALE LABEL INFO'!J$2:J$65,MATCH($A1759,'40-15 SCALE LABEL INFO'!$A$2:$A$65,0))="","",INDEX('40-15 SCALE LABEL INFO'!J$2:J$65,MATCH($A1759,'40-15 SCALE LABEL INFO'!$A$2:$A$65,0))),"not found"),IF(G1758="not found","not found",IF(G1758="","","ditto"))))</f>
        <v/>
      </c>
      <c r="H1759" s="775" t="str">
        <f>IF($A1759="","",IF(NOT($A1759=$A1758),IFERROR(IF(INDEX('40-15 SCALE LABEL INFO'!K$2:K$65,MATCH($A1759,'40-15 SCALE LABEL INFO'!$A$2:$A$65,0))="","",INDEX('40-15 SCALE LABEL INFO'!K$2:K$65,MATCH($A1759,'40-15 SCALE LABEL INFO'!$A$2:$A$65,0))),"not found"),IF(H1758="not found","not found",IF(H1758="","","ditto"))))</f>
        <v/>
      </c>
    </row>
    <row r="1760" spans="1:8" x14ac:dyDescent="0.25">
      <c r="A1760" s="770"/>
      <c r="B1760" s="770"/>
      <c r="C1760" s="770"/>
      <c r="D1760" s="770"/>
      <c r="E1760" s="778"/>
      <c r="F1760" s="781" t="str">
        <f>IF($A1760="","",IF(NOT($A1760=$A1759),IFERROR(IF(INDEX('40-15 SCALE LABEL INFO'!I$2:I$65,MATCH($A1760,'40-15 SCALE LABEL INFO'!$A$2:$A$65,0))="","",INDEX('40-15 SCALE LABEL INFO'!I$2:I$65,MATCH($A1760,'40-15 SCALE LABEL INFO'!$A$2:$A$65,0))),"not found"),IF(F1759="not found","not found",IF(F1759="","","ditto"))))</f>
        <v/>
      </c>
      <c r="G1760" s="782" t="str">
        <f>IF($A1760="","",IF(NOT($A1760=$A1759),IFERROR(IF(INDEX('40-15 SCALE LABEL INFO'!J$2:J$65,MATCH($A1760,'40-15 SCALE LABEL INFO'!$A$2:$A$65,0))="","",INDEX('40-15 SCALE LABEL INFO'!J$2:J$65,MATCH($A1760,'40-15 SCALE LABEL INFO'!$A$2:$A$65,0))),"not found"),IF(G1759="not found","not found",IF(G1759="","","ditto"))))</f>
        <v/>
      </c>
      <c r="H1760" s="775" t="str">
        <f>IF($A1760="","",IF(NOT($A1760=$A1759),IFERROR(IF(INDEX('40-15 SCALE LABEL INFO'!K$2:K$65,MATCH($A1760,'40-15 SCALE LABEL INFO'!$A$2:$A$65,0))="","",INDEX('40-15 SCALE LABEL INFO'!K$2:K$65,MATCH($A1760,'40-15 SCALE LABEL INFO'!$A$2:$A$65,0))),"not found"),IF(H1759="not found","not found",IF(H1759="","","ditto"))))</f>
        <v/>
      </c>
    </row>
    <row r="1761" spans="1:8" x14ac:dyDescent="0.25">
      <c r="A1761" s="770"/>
      <c r="B1761" s="770"/>
      <c r="C1761" s="770"/>
      <c r="D1761" s="770"/>
      <c r="E1761" s="778"/>
      <c r="F1761" s="781" t="str">
        <f>IF($A1761="","",IF(NOT($A1761=$A1760),IFERROR(IF(INDEX('40-15 SCALE LABEL INFO'!I$2:I$65,MATCH($A1761,'40-15 SCALE LABEL INFO'!$A$2:$A$65,0))="","",INDEX('40-15 SCALE LABEL INFO'!I$2:I$65,MATCH($A1761,'40-15 SCALE LABEL INFO'!$A$2:$A$65,0))),"not found"),IF(F1760="not found","not found",IF(F1760="","","ditto"))))</f>
        <v/>
      </c>
      <c r="G1761" s="782" t="str">
        <f>IF($A1761="","",IF(NOT($A1761=$A1760),IFERROR(IF(INDEX('40-15 SCALE LABEL INFO'!J$2:J$65,MATCH($A1761,'40-15 SCALE LABEL INFO'!$A$2:$A$65,0))="","",INDEX('40-15 SCALE LABEL INFO'!J$2:J$65,MATCH($A1761,'40-15 SCALE LABEL INFO'!$A$2:$A$65,0))),"not found"),IF(G1760="not found","not found",IF(G1760="","","ditto"))))</f>
        <v/>
      </c>
      <c r="H1761" s="775" t="str">
        <f>IF($A1761="","",IF(NOT($A1761=$A1760),IFERROR(IF(INDEX('40-15 SCALE LABEL INFO'!K$2:K$65,MATCH($A1761,'40-15 SCALE LABEL INFO'!$A$2:$A$65,0))="","",INDEX('40-15 SCALE LABEL INFO'!K$2:K$65,MATCH($A1761,'40-15 SCALE LABEL INFO'!$A$2:$A$65,0))),"not found"),IF(H1760="not found","not found",IF(H1760="","","ditto"))))</f>
        <v/>
      </c>
    </row>
    <row r="1762" spans="1:8" x14ac:dyDescent="0.25">
      <c r="A1762" s="770"/>
      <c r="B1762" s="770"/>
      <c r="C1762" s="770"/>
      <c r="D1762" s="770"/>
      <c r="E1762" s="778"/>
      <c r="F1762" s="781" t="str">
        <f>IF($A1762="","",IF(NOT($A1762=$A1761),IFERROR(IF(INDEX('40-15 SCALE LABEL INFO'!I$2:I$65,MATCH($A1762,'40-15 SCALE LABEL INFO'!$A$2:$A$65,0))="","",INDEX('40-15 SCALE LABEL INFO'!I$2:I$65,MATCH($A1762,'40-15 SCALE LABEL INFO'!$A$2:$A$65,0))),"not found"),IF(F1761="not found","not found",IF(F1761="","","ditto"))))</f>
        <v/>
      </c>
      <c r="G1762" s="782" t="str">
        <f>IF($A1762="","",IF(NOT($A1762=$A1761),IFERROR(IF(INDEX('40-15 SCALE LABEL INFO'!J$2:J$65,MATCH($A1762,'40-15 SCALE LABEL INFO'!$A$2:$A$65,0))="","",INDEX('40-15 SCALE LABEL INFO'!J$2:J$65,MATCH($A1762,'40-15 SCALE LABEL INFO'!$A$2:$A$65,0))),"not found"),IF(G1761="not found","not found",IF(G1761="","","ditto"))))</f>
        <v/>
      </c>
      <c r="H1762" s="775" t="str">
        <f>IF($A1762="","",IF(NOT($A1762=$A1761),IFERROR(IF(INDEX('40-15 SCALE LABEL INFO'!K$2:K$65,MATCH($A1762,'40-15 SCALE LABEL INFO'!$A$2:$A$65,0))="","",INDEX('40-15 SCALE LABEL INFO'!K$2:K$65,MATCH($A1762,'40-15 SCALE LABEL INFO'!$A$2:$A$65,0))),"not found"),IF(H1761="not found","not found",IF(H1761="","","ditto"))))</f>
        <v/>
      </c>
    </row>
    <row r="1763" spans="1:8" x14ac:dyDescent="0.25">
      <c r="A1763" s="770"/>
      <c r="B1763" s="770"/>
      <c r="C1763" s="770"/>
      <c r="D1763" s="770"/>
      <c r="E1763" s="778"/>
      <c r="F1763" s="781" t="str">
        <f>IF($A1763="","",IF(NOT($A1763=$A1762),IFERROR(IF(INDEX('40-15 SCALE LABEL INFO'!I$2:I$65,MATCH($A1763,'40-15 SCALE LABEL INFO'!$A$2:$A$65,0))="","",INDEX('40-15 SCALE LABEL INFO'!I$2:I$65,MATCH($A1763,'40-15 SCALE LABEL INFO'!$A$2:$A$65,0))),"not found"),IF(F1762="not found","not found",IF(F1762="","","ditto"))))</f>
        <v/>
      </c>
      <c r="G1763" s="782" t="str">
        <f>IF($A1763="","",IF(NOT($A1763=$A1762),IFERROR(IF(INDEX('40-15 SCALE LABEL INFO'!J$2:J$65,MATCH($A1763,'40-15 SCALE LABEL INFO'!$A$2:$A$65,0))="","",INDEX('40-15 SCALE LABEL INFO'!J$2:J$65,MATCH($A1763,'40-15 SCALE LABEL INFO'!$A$2:$A$65,0))),"not found"),IF(G1762="not found","not found",IF(G1762="","","ditto"))))</f>
        <v/>
      </c>
      <c r="H1763" s="775" t="str">
        <f>IF($A1763="","",IF(NOT($A1763=$A1762),IFERROR(IF(INDEX('40-15 SCALE LABEL INFO'!K$2:K$65,MATCH($A1763,'40-15 SCALE LABEL INFO'!$A$2:$A$65,0))="","",INDEX('40-15 SCALE LABEL INFO'!K$2:K$65,MATCH($A1763,'40-15 SCALE LABEL INFO'!$A$2:$A$65,0))),"not found"),IF(H1762="not found","not found",IF(H1762="","","ditto"))))</f>
        <v/>
      </c>
    </row>
    <row r="1764" spans="1:8" x14ac:dyDescent="0.25">
      <c r="A1764" s="770"/>
      <c r="B1764" s="770"/>
      <c r="C1764" s="770"/>
      <c r="D1764" s="770"/>
      <c r="E1764" s="778"/>
      <c r="F1764" s="781" t="str">
        <f>IF($A1764="","",IF(NOT($A1764=$A1763),IFERROR(IF(INDEX('40-15 SCALE LABEL INFO'!I$2:I$65,MATCH($A1764,'40-15 SCALE LABEL INFO'!$A$2:$A$65,0))="","",INDEX('40-15 SCALE LABEL INFO'!I$2:I$65,MATCH($A1764,'40-15 SCALE LABEL INFO'!$A$2:$A$65,0))),"not found"),IF(F1763="not found","not found",IF(F1763="","","ditto"))))</f>
        <v/>
      </c>
      <c r="G1764" s="782" t="str">
        <f>IF($A1764="","",IF(NOT($A1764=$A1763),IFERROR(IF(INDEX('40-15 SCALE LABEL INFO'!J$2:J$65,MATCH($A1764,'40-15 SCALE LABEL INFO'!$A$2:$A$65,0))="","",INDEX('40-15 SCALE LABEL INFO'!J$2:J$65,MATCH($A1764,'40-15 SCALE LABEL INFO'!$A$2:$A$65,0))),"not found"),IF(G1763="not found","not found",IF(G1763="","","ditto"))))</f>
        <v/>
      </c>
      <c r="H1764" s="775" t="str">
        <f>IF($A1764="","",IF(NOT($A1764=$A1763),IFERROR(IF(INDEX('40-15 SCALE LABEL INFO'!K$2:K$65,MATCH($A1764,'40-15 SCALE LABEL INFO'!$A$2:$A$65,0))="","",INDEX('40-15 SCALE LABEL INFO'!K$2:K$65,MATCH($A1764,'40-15 SCALE LABEL INFO'!$A$2:$A$65,0))),"not found"),IF(H1763="not found","not found",IF(H1763="","","ditto"))))</f>
        <v/>
      </c>
    </row>
    <row r="1765" spans="1:8" x14ac:dyDescent="0.25">
      <c r="A1765" s="770"/>
      <c r="B1765" s="770"/>
      <c r="C1765" s="770"/>
      <c r="D1765" s="770"/>
      <c r="E1765" s="778"/>
      <c r="F1765" s="781" t="str">
        <f>IF($A1765="","",IF(NOT($A1765=$A1764),IFERROR(IF(INDEX('40-15 SCALE LABEL INFO'!I$2:I$65,MATCH($A1765,'40-15 SCALE LABEL INFO'!$A$2:$A$65,0))="","",INDEX('40-15 SCALE LABEL INFO'!I$2:I$65,MATCH($A1765,'40-15 SCALE LABEL INFO'!$A$2:$A$65,0))),"not found"),IF(F1764="not found","not found",IF(F1764="","","ditto"))))</f>
        <v/>
      </c>
      <c r="G1765" s="782" t="str">
        <f>IF($A1765="","",IF(NOT($A1765=$A1764),IFERROR(IF(INDEX('40-15 SCALE LABEL INFO'!J$2:J$65,MATCH($A1765,'40-15 SCALE LABEL INFO'!$A$2:$A$65,0))="","",INDEX('40-15 SCALE LABEL INFO'!J$2:J$65,MATCH($A1765,'40-15 SCALE LABEL INFO'!$A$2:$A$65,0))),"not found"),IF(G1764="not found","not found",IF(G1764="","","ditto"))))</f>
        <v/>
      </c>
      <c r="H1765" s="775" t="str">
        <f>IF($A1765="","",IF(NOT($A1765=$A1764),IFERROR(IF(INDEX('40-15 SCALE LABEL INFO'!K$2:K$65,MATCH($A1765,'40-15 SCALE LABEL INFO'!$A$2:$A$65,0))="","",INDEX('40-15 SCALE LABEL INFO'!K$2:K$65,MATCH($A1765,'40-15 SCALE LABEL INFO'!$A$2:$A$65,0))),"not found"),IF(H1764="not found","not found",IF(H1764="","","ditto"))))</f>
        <v/>
      </c>
    </row>
    <row r="1766" spans="1:8" x14ac:dyDescent="0.25">
      <c r="A1766" s="770"/>
      <c r="B1766" s="770"/>
      <c r="C1766" s="770"/>
      <c r="D1766" s="770"/>
      <c r="E1766" s="778"/>
      <c r="F1766" s="781" t="str">
        <f>IF($A1766="","",IF(NOT($A1766=$A1765),IFERROR(IF(INDEX('40-15 SCALE LABEL INFO'!I$2:I$65,MATCH($A1766,'40-15 SCALE LABEL INFO'!$A$2:$A$65,0))="","",INDEX('40-15 SCALE LABEL INFO'!I$2:I$65,MATCH($A1766,'40-15 SCALE LABEL INFO'!$A$2:$A$65,0))),"not found"),IF(F1765="not found","not found",IF(F1765="","","ditto"))))</f>
        <v/>
      </c>
      <c r="G1766" s="782" t="str">
        <f>IF($A1766="","",IF(NOT($A1766=$A1765),IFERROR(IF(INDEX('40-15 SCALE LABEL INFO'!J$2:J$65,MATCH($A1766,'40-15 SCALE LABEL INFO'!$A$2:$A$65,0))="","",INDEX('40-15 SCALE LABEL INFO'!J$2:J$65,MATCH($A1766,'40-15 SCALE LABEL INFO'!$A$2:$A$65,0))),"not found"),IF(G1765="not found","not found",IF(G1765="","","ditto"))))</f>
        <v/>
      </c>
      <c r="H1766" s="775" t="str">
        <f>IF($A1766="","",IF(NOT($A1766=$A1765),IFERROR(IF(INDEX('40-15 SCALE LABEL INFO'!K$2:K$65,MATCH($A1766,'40-15 SCALE LABEL INFO'!$A$2:$A$65,0))="","",INDEX('40-15 SCALE LABEL INFO'!K$2:K$65,MATCH($A1766,'40-15 SCALE LABEL INFO'!$A$2:$A$65,0))),"not found"),IF(H1765="not found","not found",IF(H1765="","","ditto"))))</f>
        <v/>
      </c>
    </row>
    <row r="1767" spans="1:8" x14ac:dyDescent="0.25">
      <c r="A1767" s="770"/>
      <c r="B1767" s="770"/>
      <c r="C1767" s="770"/>
      <c r="D1767" s="770"/>
      <c r="E1767" s="778"/>
      <c r="F1767" s="781" t="str">
        <f>IF($A1767="","",IF(NOT($A1767=$A1766),IFERROR(IF(INDEX('40-15 SCALE LABEL INFO'!I$2:I$65,MATCH($A1767,'40-15 SCALE LABEL INFO'!$A$2:$A$65,0))="","",INDEX('40-15 SCALE LABEL INFO'!I$2:I$65,MATCH($A1767,'40-15 SCALE LABEL INFO'!$A$2:$A$65,0))),"not found"),IF(F1766="not found","not found",IF(F1766="","","ditto"))))</f>
        <v/>
      </c>
      <c r="G1767" s="782" t="str">
        <f>IF($A1767="","",IF(NOT($A1767=$A1766),IFERROR(IF(INDEX('40-15 SCALE LABEL INFO'!J$2:J$65,MATCH($A1767,'40-15 SCALE LABEL INFO'!$A$2:$A$65,0))="","",INDEX('40-15 SCALE LABEL INFO'!J$2:J$65,MATCH($A1767,'40-15 SCALE LABEL INFO'!$A$2:$A$65,0))),"not found"),IF(G1766="not found","not found",IF(G1766="","","ditto"))))</f>
        <v/>
      </c>
      <c r="H1767" s="775" t="str">
        <f>IF($A1767="","",IF(NOT($A1767=$A1766),IFERROR(IF(INDEX('40-15 SCALE LABEL INFO'!K$2:K$65,MATCH($A1767,'40-15 SCALE LABEL INFO'!$A$2:$A$65,0))="","",INDEX('40-15 SCALE LABEL INFO'!K$2:K$65,MATCH($A1767,'40-15 SCALE LABEL INFO'!$A$2:$A$65,0))),"not found"),IF(H1766="not found","not found",IF(H1766="","","ditto"))))</f>
        <v/>
      </c>
    </row>
    <row r="1768" spans="1:8" x14ac:dyDescent="0.25">
      <c r="A1768" s="770"/>
      <c r="B1768" s="770"/>
      <c r="C1768" s="770"/>
      <c r="D1768" s="770"/>
      <c r="E1768" s="778"/>
      <c r="F1768" s="781" t="str">
        <f>IF($A1768="","",IF(NOT($A1768=$A1767),IFERROR(IF(INDEX('40-15 SCALE LABEL INFO'!I$2:I$65,MATCH($A1768,'40-15 SCALE LABEL INFO'!$A$2:$A$65,0))="","",INDEX('40-15 SCALE LABEL INFO'!I$2:I$65,MATCH($A1768,'40-15 SCALE LABEL INFO'!$A$2:$A$65,0))),"not found"),IF(F1767="not found","not found",IF(F1767="","","ditto"))))</f>
        <v/>
      </c>
      <c r="G1768" s="782" t="str">
        <f>IF($A1768="","",IF(NOT($A1768=$A1767),IFERROR(IF(INDEX('40-15 SCALE LABEL INFO'!J$2:J$65,MATCH($A1768,'40-15 SCALE LABEL INFO'!$A$2:$A$65,0))="","",INDEX('40-15 SCALE LABEL INFO'!J$2:J$65,MATCH($A1768,'40-15 SCALE LABEL INFO'!$A$2:$A$65,0))),"not found"),IF(G1767="not found","not found",IF(G1767="","","ditto"))))</f>
        <v/>
      </c>
      <c r="H1768" s="775" t="str">
        <f>IF($A1768="","",IF(NOT($A1768=$A1767),IFERROR(IF(INDEX('40-15 SCALE LABEL INFO'!K$2:K$65,MATCH($A1768,'40-15 SCALE LABEL INFO'!$A$2:$A$65,0))="","",INDEX('40-15 SCALE LABEL INFO'!K$2:K$65,MATCH($A1768,'40-15 SCALE LABEL INFO'!$A$2:$A$65,0))),"not found"),IF(H1767="not found","not found",IF(H1767="","","ditto"))))</f>
        <v/>
      </c>
    </row>
    <row r="1769" spans="1:8" x14ac:dyDescent="0.25">
      <c r="A1769" s="770"/>
      <c r="B1769" s="770"/>
      <c r="C1769" s="770"/>
      <c r="D1769" s="770"/>
      <c r="E1769" s="778"/>
      <c r="F1769" s="781" t="str">
        <f>IF($A1769="","",IF(NOT($A1769=$A1768),IFERROR(IF(INDEX('40-15 SCALE LABEL INFO'!I$2:I$65,MATCH($A1769,'40-15 SCALE LABEL INFO'!$A$2:$A$65,0))="","",INDEX('40-15 SCALE LABEL INFO'!I$2:I$65,MATCH($A1769,'40-15 SCALE LABEL INFO'!$A$2:$A$65,0))),"not found"),IF(F1768="not found","not found",IF(F1768="","","ditto"))))</f>
        <v/>
      </c>
      <c r="G1769" s="782" t="str">
        <f>IF($A1769="","",IF(NOT($A1769=$A1768),IFERROR(IF(INDEX('40-15 SCALE LABEL INFO'!J$2:J$65,MATCH($A1769,'40-15 SCALE LABEL INFO'!$A$2:$A$65,0))="","",INDEX('40-15 SCALE LABEL INFO'!J$2:J$65,MATCH($A1769,'40-15 SCALE LABEL INFO'!$A$2:$A$65,0))),"not found"),IF(G1768="not found","not found",IF(G1768="","","ditto"))))</f>
        <v/>
      </c>
      <c r="H1769" s="775" t="str">
        <f>IF($A1769="","",IF(NOT($A1769=$A1768),IFERROR(IF(INDEX('40-15 SCALE LABEL INFO'!K$2:K$65,MATCH($A1769,'40-15 SCALE LABEL INFO'!$A$2:$A$65,0))="","",INDEX('40-15 SCALE LABEL INFO'!K$2:K$65,MATCH($A1769,'40-15 SCALE LABEL INFO'!$A$2:$A$65,0))),"not found"),IF(H1768="not found","not found",IF(H1768="","","ditto"))))</f>
        <v/>
      </c>
    </row>
    <row r="1770" spans="1:8" x14ac:dyDescent="0.25">
      <c r="A1770" s="770"/>
      <c r="B1770" s="770"/>
      <c r="C1770" s="770"/>
      <c r="D1770" s="770"/>
      <c r="E1770" s="778"/>
      <c r="F1770" s="781" t="str">
        <f>IF($A1770="","",IF(NOT($A1770=$A1769),IFERROR(IF(INDEX('40-15 SCALE LABEL INFO'!I$2:I$65,MATCH($A1770,'40-15 SCALE LABEL INFO'!$A$2:$A$65,0))="","",INDEX('40-15 SCALE LABEL INFO'!I$2:I$65,MATCH($A1770,'40-15 SCALE LABEL INFO'!$A$2:$A$65,0))),"not found"),IF(F1769="not found","not found",IF(F1769="","","ditto"))))</f>
        <v/>
      </c>
      <c r="G1770" s="782" t="str">
        <f>IF($A1770="","",IF(NOT($A1770=$A1769),IFERROR(IF(INDEX('40-15 SCALE LABEL INFO'!J$2:J$65,MATCH($A1770,'40-15 SCALE LABEL INFO'!$A$2:$A$65,0))="","",INDEX('40-15 SCALE LABEL INFO'!J$2:J$65,MATCH($A1770,'40-15 SCALE LABEL INFO'!$A$2:$A$65,0))),"not found"),IF(G1769="not found","not found",IF(G1769="","","ditto"))))</f>
        <v/>
      </c>
      <c r="H1770" s="775" t="str">
        <f>IF($A1770="","",IF(NOT($A1770=$A1769),IFERROR(IF(INDEX('40-15 SCALE LABEL INFO'!K$2:K$65,MATCH($A1770,'40-15 SCALE LABEL INFO'!$A$2:$A$65,0))="","",INDEX('40-15 SCALE LABEL INFO'!K$2:K$65,MATCH($A1770,'40-15 SCALE LABEL INFO'!$A$2:$A$65,0))),"not found"),IF(H1769="not found","not found",IF(H1769="","","ditto"))))</f>
        <v/>
      </c>
    </row>
    <row r="1771" spans="1:8" x14ac:dyDescent="0.25">
      <c r="A1771" s="770"/>
      <c r="B1771" s="770"/>
      <c r="C1771" s="770"/>
      <c r="D1771" s="770"/>
      <c r="E1771" s="778"/>
      <c r="F1771" s="781" t="str">
        <f>IF($A1771="","",IF(NOT($A1771=$A1770),IFERROR(IF(INDEX('40-15 SCALE LABEL INFO'!I$2:I$65,MATCH($A1771,'40-15 SCALE LABEL INFO'!$A$2:$A$65,0))="","",INDEX('40-15 SCALE LABEL INFO'!I$2:I$65,MATCH($A1771,'40-15 SCALE LABEL INFO'!$A$2:$A$65,0))),"not found"),IF(F1770="not found","not found",IF(F1770="","","ditto"))))</f>
        <v/>
      </c>
      <c r="G1771" s="782" t="str">
        <f>IF($A1771="","",IF(NOT($A1771=$A1770),IFERROR(IF(INDEX('40-15 SCALE LABEL INFO'!J$2:J$65,MATCH($A1771,'40-15 SCALE LABEL INFO'!$A$2:$A$65,0))="","",INDEX('40-15 SCALE LABEL INFO'!J$2:J$65,MATCH($A1771,'40-15 SCALE LABEL INFO'!$A$2:$A$65,0))),"not found"),IF(G1770="not found","not found",IF(G1770="","","ditto"))))</f>
        <v/>
      </c>
      <c r="H1771" s="775" t="str">
        <f>IF($A1771="","",IF(NOT($A1771=$A1770),IFERROR(IF(INDEX('40-15 SCALE LABEL INFO'!K$2:K$65,MATCH($A1771,'40-15 SCALE LABEL INFO'!$A$2:$A$65,0))="","",INDEX('40-15 SCALE LABEL INFO'!K$2:K$65,MATCH($A1771,'40-15 SCALE LABEL INFO'!$A$2:$A$65,0))),"not found"),IF(H1770="not found","not found",IF(H1770="","","ditto"))))</f>
        <v/>
      </c>
    </row>
    <row r="1772" spans="1:8" x14ac:dyDescent="0.25">
      <c r="A1772" s="770"/>
      <c r="B1772" s="770"/>
      <c r="C1772" s="770"/>
      <c r="D1772" s="770"/>
      <c r="E1772" s="778"/>
      <c r="F1772" s="781" t="str">
        <f>IF($A1772="","",IF(NOT($A1772=$A1771),IFERROR(IF(INDEX('40-15 SCALE LABEL INFO'!I$2:I$65,MATCH($A1772,'40-15 SCALE LABEL INFO'!$A$2:$A$65,0))="","",INDEX('40-15 SCALE LABEL INFO'!I$2:I$65,MATCH($A1772,'40-15 SCALE LABEL INFO'!$A$2:$A$65,0))),"not found"),IF(F1771="not found","not found",IF(F1771="","","ditto"))))</f>
        <v/>
      </c>
      <c r="G1772" s="782" t="str">
        <f>IF($A1772="","",IF(NOT($A1772=$A1771),IFERROR(IF(INDEX('40-15 SCALE LABEL INFO'!J$2:J$65,MATCH($A1772,'40-15 SCALE LABEL INFO'!$A$2:$A$65,0))="","",INDEX('40-15 SCALE LABEL INFO'!J$2:J$65,MATCH($A1772,'40-15 SCALE LABEL INFO'!$A$2:$A$65,0))),"not found"),IF(G1771="not found","not found",IF(G1771="","","ditto"))))</f>
        <v/>
      </c>
      <c r="H1772" s="775" t="str">
        <f>IF($A1772="","",IF(NOT($A1772=$A1771),IFERROR(IF(INDEX('40-15 SCALE LABEL INFO'!K$2:K$65,MATCH($A1772,'40-15 SCALE LABEL INFO'!$A$2:$A$65,0))="","",INDEX('40-15 SCALE LABEL INFO'!K$2:K$65,MATCH($A1772,'40-15 SCALE LABEL INFO'!$A$2:$A$65,0))),"not found"),IF(H1771="not found","not found",IF(H1771="","","ditto"))))</f>
        <v/>
      </c>
    </row>
    <row r="1773" spans="1:8" x14ac:dyDescent="0.25">
      <c r="A1773" s="770"/>
      <c r="B1773" s="770"/>
      <c r="C1773" s="770"/>
      <c r="D1773" s="770"/>
      <c r="E1773" s="778"/>
      <c r="F1773" s="781" t="str">
        <f>IF($A1773="","",IF(NOT($A1773=$A1772),IFERROR(IF(INDEX('40-15 SCALE LABEL INFO'!I$2:I$65,MATCH($A1773,'40-15 SCALE LABEL INFO'!$A$2:$A$65,0))="","",INDEX('40-15 SCALE LABEL INFO'!I$2:I$65,MATCH($A1773,'40-15 SCALE LABEL INFO'!$A$2:$A$65,0))),"not found"),IF(F1772="not found","not found",IF(F1772="","","ditto"))))</f>
        <v/>
      </c>
      <c r="G1773" s="782" t="str">
        <f>IF($A1773="","",IF(NOT($A1773=$A1772),IFERROR(IF(INDEX('40-15 SCALE LABEL INFO'!J$2:J$65,MATCH($A1773,'40-15 SCALE LABEL INFO'!$A$2:$A$65,0))="","",INDEX('40-15 SCALE LABEL INFO'!J$2:J$65,MATCH($A1773,'40-15 SCALE LABEL INFO'!$A$2:$A$65,0))),"not found"),IF(G1772="not found","not found",IF(G1772="","","ditto"))))</f>
        <v/>
      </c>
      <c r="H1773" s="775" t="str">
        <f>IF($A1773="","",IF(NOT($A1773=$A1772),IFERROR(IF(INDEX('40-15 SCALE LABEL INFO'!K$2:K$65,MATCH($A1773,'40-15 SCALE LABEL INFO'!$A$2:$A$65,0))="","",INDEX('40-15 SCALE LABEL INFO'!K$2:K$65,MATCH($A1773,'40-15 SCALE LABEL INFO'!$A$2:$A$65,0))),"not found"),IF(H1772="not found","not found",IF(H1772="","","ditto"))))</f>
        <v/>
      </c>
    </row>
    <row r="1774" spans="1:8" x14ac:dyDescent="0.25">
      <c r="A1774" s="770"/>
      <c r="B1774" s="770"/>
      <c r="C1774" s="770"/>
      <c r="D1774" s="770"/>
      <c r="E1774" s="778"/>
      <c r="F1774" s="781" t="str">
        <f>IF($A1774="","",IF(NOT($A1774=$A1773),IFERROR(IF(INDEX('40-15 SCALE LABEL INFO'!I$2:I$65,MATCH($A1774,'40-15 SCALE LABEL INFO'!$A$2:$A$65,0))="","",INDEX('40-15 SCALE LABEL INFO'!I$2:I$65,MATCH($A1774,'40-15 SCALE LABEL INFO'!$A$2:$A$65,0))),"not found"),IF(F1773="not found","not found",IF(F1773="","","ditto"))))</f>
        <v/>
      </c>
      <c r="G1774" s="782" t="str">
        <f>IF($A1774="","",IF(NOT($A1774=$A1773),IFERROR(IF(INDEX('40-15 SCALE LABEL INFO'!J$2:J$65,MATCH($A1774,'40-15 SCALE LABEL INFO'!$A$2:$A$65,0))="","",INDEX('40-15 SCALE LABEL INFO'!J$2:J$65,MATCH($A1774,'40-15 SCALE LABEL INFO'!$A$2:$A$65,0))),"not found"),IF(G1773="not found","not found",IF(G1773="","","ditto"))))</f>
        <v/>
      </c>
      <c r="H1774" s="775" t="str">
        <f>IF($A1774="","",IF(NOT($A1774=$A1773),IFERROR(IF(INDEX('40-15 SCALE LABEL INFO'!K$2:K$65,MATCH($A1774,'40-15 SCALE LABEL INFO'!$A$2:$A$65,0))="","",INDEX('40-15 SCALE LABEL INFO'!K$2:K$65,MATCH($A1774,'40-15 SCALE LABEL INFO'!$A$2:$A$65,0))),"not found"),IF(H1773="not found","not found",IF(H1773="","","ditto"))))</f>
        <v/>
      </c>
    </row>
    <row r="1775" spans="1:8" x14ac:dyDescent="0.25">
      <c r="A1775" s="770"/>
      <c r="B1775" s="770"/>
      <c r="C1775" s="770"/>
      <c r="D1775" s="770"/>
      <c r="E1775" s="778"/>
      <c r="F1775" s="781" t="str">
        <f>IF($A1775="","",IF(NOT($A1775=$A1774),IFERROR(IF(INDEX('40-15 SCALE LABEL INFO'!I$2:I$65,MATCH($A1775,'40-15 SCALE LABEL INFO'!$A$2:$A$65,0))="","",INDEX('40-15 SCALE LABEL INFO'!I$2:I$65,MATCH($A1775,'40-15 SCALE LABEL INFO'!$A$2:$A$65,0))),"not found"),IF(F1774="not found","not found",IF(F1774="","","ditto"))))</f>
        <v/>
      </c>
      <c r="G1775" s="782" t="str">
        <f>IF($A1775="","",IF(NOT($A1775=$A1774),IFERROR(IF(INDEX('40-15 SCALE LABEL INFO'!J$2:J$65,MATCH($A1775,'40-15 SCALE LABEL INFO'!$A$2:$A$65,0))="","",INDEX('40-15 SCALE LABEL INFO'!J$2:J$65,MATCH($A1775,'40-15 SCALE LABEL INFO'!$A$2:$A$65,0))),"not found"),IF(G1774="not found","not found",IF(G1774="","","ditto"))))</f>
        <v/>
      </c>
      <c r="H1775" s="775" t="str">
        <f>IF($A1775="","",IF(NOT($A1775=$A1774),IFERROR(IF(INDEX('40-15 SCALE LABEL INFO'!K$2:K$65,MATCH($A1775,'40-15 SCALE LABEL INFO'!$A$2:$A$65,0))="","",INDEX('40-15 SCALE LABEL INFO'!K$2:K$65,MATCH($A1775,'40-15 SCALE LABEL INFO'!$A$2:$A$65,0))),"not found"),IF(H1774="not found","not found",IF(H1774="","","ditto"))))</f>
        <v/>
      </c>
    </row>
    <row r="1776" spans="1:8" x14ac:dyDescent="0.25">
      <c r="A1776" s="770"/>
      <c r="B1776" s="770"/>
      <c r="C1776" s="770"/>
      <c r="D1776" s="770"/>
      <c r="E1776" s="778"/>
      <c r="F1776" s="781" t="str">
        <f>IF($A1776="","",IF(NOT($A1776=$A1775),IFERROR(IF(INDEX('40-15 SCALE LABEL INFO'!I$2:I$65,MATCH($A1776,'40-15 SCALE LABEL INFO'!$A$2:$A$65,0))="","",INDEX('40-15 SCALE LABEL INFO'!I$2:I$65,MATCH($A1776,'40-15 SCALE LABEL INFO'!$A$2:$A$65,0))),"not found"),IF(F1775="not found","not found",IF(F1775="","","ditto"))))</f>
        <v/>
      </c>
      <c r="G1776" s="782" t="str">
        <f>IF($A1776="","",IF(NOT($A1776=$A1775),IFERROR(IF(INDEX('40-15 SCALE LABEL INFO'!J$2:J$65,MATCH($A1776,'40-15 SCALE LABEL INFO'!$A$2:$A$65,0))="","",INDEX('40-15 SCALE LABEL INFO'!J$2:J$65,MATCH($A1776,'40-15 SCALE LABEL INFO'!$A$2:$A$65,0))),"not found"),IF(G1775="not found","not found",IF(G1775="","","ditto"))))</f>
        <v/>
      </c>
      <c r="H1776" s="775" t="str">
        <f>IF($A1776="","",IF(NOT($A1776=$A1775),IFERROR(IF(INDEX('40-15 SCALE LABEL INFO'!K$2:K$65,MATCH($A1776,'40-15 SCALE LABEL INFO'!$A$2:$A$65,0))="","",INDEX('40-15 SCALE LABEL INFO'!K$2:K$65,MATCH($A1776,'40-15 SCALE LABEL INFO'!$A$2:$A$65,0))),"not found"),IF(H1775="not found","not found",IF(H1775="","","ditto"))))</f>
        <v/>
      </c>
    </row>
    <row r="1777" spans="1:8" x14ac:dyDescent="0.25">
      <c r="A1777" s="770"/>
      <c r="B1777" s="770"/>
      <c r="C1777" s="770"/>
      <c r="D1777" s="770"/>
      <c r="E1777" s="778"/>
      <c r="F1777" s="781" t="str">
        <f>IF($A1777="","",IF(NOT($A1777=$A1776),IFERROR(IF(INDEX('40-15 SCALE LABEL INFO'!I$2:I$65,MATCH($A1777,'40-15 SCALE LABEL INFO'!$A$2:$A$65,0))="","",INDEX('40-15 SCALE LABEL INFO'!I$2:I$65,MATCH($A1777,'40-15 SCALE LABEL INFO'!$A$2:$A$65,0))),"not found"),IF(F1776="not found","not found",IF(F1776="","","ditto"))))</f>
        <v/>
      </c>
      <c r="G1777" s="782" t="str">
        <f>IF($A1777="","",IF(NOT($A1777=$A1776),IFERROR(IF(INDEX('40-15 SCALE LABEL INFO'!J$2:J$65,MATCH($A1777,'40-15 SCALE LABEL INFO'!$A$2:$A$65,0))="","",INDEX('40-15 SCALE LABEL INFO'!J$2:J$65,MATCH($A1777,'40-15 SCALE LABEL INFO'!$A$2:$A$65,0))),"not found"),IF(G1776="not found","not found",IF(G1776="","","ditto"))))</f>
        <v/>
      </c>
      <c r="H1777" s="775" t="str">
        <f>IF($A1777="","",IF(NOT($A1777=$A1776),IFERROR(IF(INDEX('40-15 SCALE LABEL INFO'!K$2:K$65,MATCH($A1777,'40-15 SCALE LABEL INFO'!$A$2:$A$65,0))="","",INDEX('40-15 SCALE LABEL INFO'!K$2:K$65,MATCH($A1777,'40-15 SCALE LABEL INFO'!$A$2:$A$65,0))),"not found"),IF(H1776="not found","not found",IF(H1776="","","ditto"))))</f>
        <v/>
      </c>
    </row>
    <row r="1778" spans="1:8" x14ac:dyDescent="0.25">
      <c r="A1778" s="770"/>
      <c r="B1778" s="770"/>
      <c r="C1778" s="770"/>
      <c r="D1778" s="770"/>
      <c r="E1778" s="778"/>
      <c r="F1778" s="781" t="str">
        <f>IF($A1778="","",IF(NOT($A1778=$A1777),IFERROR(IF(INDEX('40-15 SCALE LABEL INFO'!I$2:I$65,MATCH($A1778,'40-15 SCALE LABEL INFO'!$A$2:$A$65,0))="","",INDEX('40-15 SCALE LABEL INFO'!I$2:I$65,MATCH($A1778,'40-15 SCALE LABEL INFO'!$A$2:$A$65,0))),"not found"),IF(F1777="not found","not found",IF(F1777="","","ditto"))))</f>
        <v/>
      </c>
      <c r="G1778" s="782" t="str">
        <f>IF($A1778="","",IF(NOT($A1778=$A1777),IFERROR(IF(INDEX('40-15 SCALE LABEL INFO'!J$2:J$65,MATCH($A1778,'40-15 SCALE LABEL INFO'!$A$2:$A$65,0))="","",INDEX('40-15 SCALE LABEL INFO'!J$2:J$65,MATCH($A1778,'40-15 SCALE LABEL INFO'!$A$2:$A$65,0))),"not found"),IF(G1777="not found","not found",IF(G1777="","","ditto"))))</f>
        <v/>
      </c>
      <c r="H1778" s="775" t="str">
        <f>IF($A1778="","",IF(NOT($A1778=$A1777),IFERROR(IF(INDEX('40-15 SCALE LABEL INFO'!K$2:K$65,MATCH($A1778,'40-15 SCALE LABEL INFO'!$A$2:$A$65,0))="","",INDEX('40-15 SCALE LABEL INFO'!K$2:K$65,MATCH($A1778,'40-15 SCALE LABEL INFO'!$A$2:$A$65,0))),"not found"),IF(H1777="not found","not found",IF(H1777="","","ditto"))))</f>
        <v/>
      </c>
    </row>
    <row r="1779" spans="1:8" x14ac:dyDescent="0.25">
      <c r="A1779" s="770"/>
      <c r="B1779" s="770"/>
      <c r="C1779" s="770"/>
      <c r="D1779" s="770"/>
      <c r="E1779" s="778"/>
      <c r="F1779" s="781" t="str">
        <f>IF($A1779="","",IF(NOT($A1779=$A1778),IFERROR(IF(INDEX('40-15 SCALE LABEL INFO'!I$2:I$65,MATCH($A1779,'40-15 SCALE LABEL INFO'!$A$2:$A$65,0))="","",INDEX('40-15 SCALE LABEL INFO'!I$2:I$65,MATCH($A1779,'40-15 SCALE LABEL INFO'!$A$2:$A$65,0))),"not found"),IF(F1778="not found","not found",IF(F1778="","","ditto"))))</f>
        <v/>
      </c>
      <c r="G1779" s="782" t="str">
        <f>IF($A1779="","",IF(NOT($A1779=$A1778),IFERROR(IF(INDEX('40-15 SCALE LABEL INFO'!J$2:J$65,MATCH($A1779,'40-15 SCALE LABEL INFO'!$A$2:$A$65,0))="","",INDEX('40-15 SCALE LABEL INFO'!J$2:J$65,MATCH($A1779,'40-15 SCALE LABEL INFO'!$A$2:$A$65,0))),"not found"),IF(G1778="not found","not found",IF(G1778="","","ditto"))))</f>
        <v/>
      </c>
      <c r="H1779" s="775" t="str">
        <f>IF($A1779="","",IF(NOT($A1779=$A1778),IFERROR(IF(INDEX('40-15 SCALE LABEL INFO'!K$2:K$65,MATCH($A1779,'40-15 SCALE LABEL INFO'!$A$2:$A$65,0))="","",INDEX('40-15 SCALE LABEL INFO'!K$2:K$65,MATCH($A1779,'40-15 SCALE LABEL INFO'!$A$2:$A$65,0))),"not found"),IF(H1778="not found","not found",IF(H1778="","","ditto"))))</f>
        <v/>
      </c>
    </row>
    <row r="1780" spans="1:8" x14ac:dyDescent="0.25">
      <c r="A1780" s="770"/>
      <c r="B1780" s="770"/>
      <c r="C1780" s="770"/>
      <c r="D1780" s="770"/>
      <c r="E1780" s="778"/>
      <c r="F1780" s="781" t="str">
        <f>IF($A1780="","",IF(NOT($A1780=$A1779),IFERROR(IF(INDEX('40-15 SCALE LABEL INFO'!I$2:I$65,MATCH($A1780,'40-15 SCALE LABEL INFO'!$A$2:$A$65,0))="","",INDEX('40-15 SCALE LABEL INFO'!I$2:I$65,MATCH($A1780,'40-15 SCALE LABEL INFO'!$A$2:$A$65,0))),"not found"),IF(F1779="not found","not found",IF(F1779="","","ditto"))))</f>
        <v/>
      </c>
      <c r="G1780" s="782" t="str">
        <f>IF($A1780="","",IF(NOT($A1780=$A1779),IFERROR(IF(INDEX('40-15 SCALE LABEL INFO'!J$2:J$65,MATCH($A1780,'40-15 SCALE LABEL INFO'!$A$2:$A$65,0))="","",INDEX('40-15 SCALE LABEL INFO'!J$2:J$65,MATCH($A1780,'40-15 SCALE LABEL INFO'!$A$2:$A$65,0))),"not found"),IF(G1779="not found","not found",IF(G1779="","","ditto"))))</f>
        <v/>
      </c>
      <c r="H1780" s="775" t="str">
        <f>IF($A1780="","",IF(NOT($A1780=$A1779),IFERROR(IF(INDEX('40-15 SCALE LABEL INFO'!K$2:K$65,MATCH($A1780,'40-15 SCALE LABEL INFO'!$A$2:$A$65,0))="","",INDEX('40-15 SCALE LABEL INFO'!K$2:K$65,MATCH($A1780,'40-15 SCALE LABEL INFO'!$A$2:$A$65,0))),"not found"),IF(H1779="not found","not found",IF(H1779="","","ditto"))))</f>
        <v/>
      </c>
    </row>
    <row r="1781" spans="1:8" x14ac:dyDescent="0.25">
      <c r="A1781" s="770"/>
      <c r="B1781" s="770"/>
      <c r="C1781" s="770"/>
      <c r="D1781" s="770"/>
      <c r="E1781" s="778"/>
      <c r="F1781" s="781" t="str">
        <f>IF($A1781="","",IF(NOT($A1781=$A1780),IFERROR(IF(INDEX('40-15 SCALE LABEL INFO'!I$2:I$65,MATCH($A1781,'40-15 SCALE LABEL INFO'!$A$2:$A$65,0))="","",INDEX('40-15 SCALE LABEL INFO'!I$2:I$65,MATCH($A1781,'40-15 SCALE LABEL INFO'!$A$2:$A$65,0))),"not found"),IF(F1780="not found","not found",IF(F1780="","","ditto"))))</f>
        <v/>
      </c>
      <c r="G1781" s="782" t="str">
        <f>IF($A1781="","",IF(NOT($A1781=$A1780),IFERROR(IF(INDEX('40-15 SCALE LABEL INFO'!J$2:J$65,MATCH($A1781,'40-15 SCALE LABEL INFO'!$A$2:$A$65,0))="","",INDEX('40-15 SCALE LABEL INFO'!J$2:J$65,MATCH($A1781,'40-15 SCALE LABEL INFO'!$A$2:$A$65,0))),"not found"),IF(G1780="not found","not found",IF(G1780="","","ditto"))))</f>
        <v/>
      </c>
      <c r="H1781" s="775" t="str">
        <f>IF($A1781="","",IF(NOT($A1781=$A1780),IFERROR(IF(INDEX('40-15 SCALE LABEL INFO'!K$2:K$65,MATCH($A1781,'40-15 SCALE LABEL INFO'!$A$2:$A$65,0))="","",INDEX('40-15 SCALE LABEL INFO'!K$2:K$65,MATCH($A1781,'40-15 SCALE LABEL INFO'!$A$2:$A$65,0))),"not found"),IF(H1780="not found","not found",IF(H1780="","","ditto"))))</f>
        <v/>
      </c>
    </row>
    <row r="1782" spans="1:8" x14ac:dyDescent="0.25">
      <c r="A1782" s="770"/>
      <c r="B1782" s="770"/>
      <c r="C1782" s="770"/>
      <c r="D1782" s="770"/>
      <c r="E1782" s="778"/>
      <c r="F1782" s="781" t="str">
        <f>IF($A1782="","",IF(NOT($A1782=$A1781),IFERROR(IF(INDEX('40-15 SCALE LABEL INFO'!I$2:I$65,MATCH($A1782,'40-15 SCALE LABEL INFO'!$A$2:$A$65,0))="","",INDEX('40-15 SCALE LABEL INFO'!I$2:I$65,MATCH($A1782,'40-15 SCALE LABEL INFO'!$A$2:$A$65,0))),"not found"),IF(F1781="not found","not found",IF(F1781="","","ditto"))))</f>
        <v/>
      </c>
      <c r="G1782" s="782" t="str">
        <f>IF($A1782="","",IF(NOT($A1782=$A1781),IFERROR(IF(INDEX('40-15 SCALE LABEL INFO'!J$2:J$65,MATCH($A1782,'40-15 SCALE LABEL INFO'!$A$2:$A$65,0))="","",INDEX('40-15 SCALE LABEL INFO'!J$2:J$65,MATCH($A1782,'40-15 SCALE LABEL INFO'!$A$2:$A$65,0))),"not found"),IF(G1781="not found","not found",IF(G1781="","","ditto"))))</f>
        <v/>
      </c>
      <c r="H1782" s="775" t="str">
        <f>IF($A1782="","",IF(NOT($A1782=$A1781),IFERROR(IF(INDEX('40-15 SCALE LABEL INFO'!K$2:K$65,MATCH($A1782,'40-15 SCALE LABEL INFO'!$A$2:$A$65,0))="","",INDEX('40-15 SCALE LABEL INFO'!K$2:K$65,MATCH($A1782,'40-15 SCALE LABEL INFO'!$A$2:$A$65,0))),"not found"),IF(H1781="not found","not found",IF(H1781="","","ditto"))))</f>
        <v/>
      </c>
    </row>
    <row r="1783" spans="1:8" x14ac:dyDescent="0.25">
      <c r="A1783" s="770"/>
      <c r="B1783" s="770"/>
      <c r="C1783" s="770"/>
      <c r="D1783" s="770"/>
      <c r="E1783" s="778"/>
      <c r="F1783" s="781" t="str">
        <f>IF($A1783="","",IF(NOT($A1783=$A1782),IFERROR(IF(INDEX('40-15 SCALE LABEL INFO'!I$2:I$65,MATCH($A1783,'40-15 SCALE LABEL INFO'!$A$2:$A$65,0))="","",INDEX('40-15 SCALE LABEL INFO'!I$2:I$65,MATCH($A1783,'40-15 SCALE LABEL INFO'!$A$2:$A$65,0))),"not found"),IF(F1782="not found","not found",IF(F1782="","","ditto"))))</f>
        <v/>
      </c>
      <c r="G1783" s="782" t="str">
        <f>IF($A1783="","",IF(NOT($A1783=$A1782),IFERROR(IF(INDEX('40-15 SCALE LABEL INFO'!J$2:J$65,MATCH($A1783,'40-15 SCALE LABEL INFO'!$A$2:$A$65,0))="","",INDEX('40-15 SCALE LABEL INFO'!J$2:J$65,MATCH($A1783,'40-15 SCALE LABEL INFO'!$A$2:$A$65,0))),"not found"),IF(G1782="not found","not found",IF(G1782="","","ditto"))))</f>
        <v/>
      </c>
      <c r="H1783" s="775" t="str">
        <f>IF($A1783="","",IF(NOT($A1783=$A1782),IFERROR(IF(INDEX('40-15 SCALE LABEL INFO'!K$2:K$65,MATCH($A1783,'40-15 SCALE LABEL INFO'!$A$2:$A$65,0))="","",INDEX('40-15 SCALE LABEL INFO'!K$2:K$65,MATCH($A1783,'40-15 SCALE LABEL INFO'!$A$2:$A$65,0))),"not found"),IF(H1782="not found","not found",IF(H1782="","","ditto"))))</f>
        <v/>
      </c>
    </row>
    <row r="1784" spans="1:8" x14ac:dyDescent="0.25">
      <c r="A1784" s="770"/>
      <c r="B1784" s="770"/>
      <c r="C1784" s="770"/>
      <c r="D1784" s="770"/>
      <c r="E1784" s="778"/>
      <c r="F1784" s="781" t="str">
        <f>IF($A1784="","",IF(NOT($A1784=$A1783),IFERROR(IF(INDEX('40-15 SCALE LABEL INFO'!I$2:I$65,MATCH($A1784,'40-15 SCALE LABEL INFO'!$A$2:$A$65,0))="","",INDEX('40-15 SCALE LABEL INFO'!I$2:I$65,MATCH($A1784,'40-15 SCALE LABEL INFO'!$A$2:$A$65,0))),"not found"),IF(F1783="not found","not found",IF(F1783="","","ditto"))))</f>
        <v/>
      </c>
      <c r="G1784" s="782" t="str">
        <f>IF($A1784="","",IF(NOT($A1784=$A1783),IFERROR(IF(INDEX('40-15 SCALE LABEL INFO'!J$2:J$65,MATCH($A1784,'40-15 SCALE LABEL INFO'!$A$2:$A$65,0))="","",INDEX('40-15 SCALE LABEL INFO'!J$2:J$65,MATCH($A1784,'40-15 SCALE LABEL INFO'!$A$2:$A$65,0))),"not found"),IF(G1783="not found","not found",IF(G1783="","","ditto"))))</f>
        <v/>
      </c>
      <c r="H1784" s="775" t="str">
        <f>IF($A1784="","",IF(NOT($A1784=$A1783),IFERROR(IF(INDEX('40-15 SCALE LABEL INFO'!K$2:K$65,MATCH($A1784,'40-15 SCALE LABEL INFO'!$A$2:$A$65,0))="","",INDEX('40-15 SCALE LABEL INFO'!K$2:K$65,MATCH($A1784,'40-15 SCALE LABEL INFO'!$A$2:$A$65,0))),"not found"),IF(H1783="not found","not found",IF(H1783="","","ditto"))))</f>
        <v/>
      </c>
    </row>
    <row r="1785" spans="1:8" x14ac:dyDescent="0.25">
      <c r="A1785" s="770"/>
      <c r="B1785" s="770"/>
      <c r="C1785" s="770"/>
      <c r="D1785" s="770"/>
      <c r="E1785" s="778"/>
      <c r="F1785" s="781" t="str">
        <f>IF($A1785="","",IF(NOT($A1785=$A1784),IFERROR(IF(INDEX('40-15 SCALE LABEL INFO'!I$2:I$65,MATCH($A1785,'40-15 SCALE LABEL INFO'!$A$2:$A$65,0))="","",INDEX('40-15 SCALE LABEL INFO'!I$2:I$65,MATCH($A1785,'40-15 SCALE LABEL INFO'!$A$2:$A$65,0))),"not found"),IF(F1784="not found","not found",IF(F1784="","","ditto"))))</f>
        <v/>
      </c>
      <c r="G1785" s="782" t="str">
        <f>IF($A1785="","",IF(NOT($A1785=$A1784),IFERROR(IF(INDEX('40-15 SCALE LABEL INFO'!J$2:J$65,MATCH($A1785,'40-15 SCALE LABEL INFO'!$A$2:$A$65,0))="","",INDEX('40-15 SCALE LABEL INFO'!J$2:J$65,MATCH($A1785,'40-15 SCALE LABEL INFO'!$A$2:$A$65,0))),"not found"),IF(G1784="not found","not found",IF(G1784="","","ditto"))))</f>
        <v/>
      </c>
      <c r="H1785" s="775" t="str">
        <f>IF($A1785="","",IF(NOT($A1785=$A1784),IFERROR(IF(INDEX('40-15 SCALE LABEL INFO'!K$2:K$65,MATCH($A1785,'40-15 SCALE LABEL INFO'!$A$2:$A$65,0))="","",INDEX('40-15 SCALE LABEL INFO'!K$2:K$65,MATCH($A1785,'40-15 SCALE LABEL INFO'!$A$2:$A$65,0))),"not found"),IF(H1784="not found","not found",IF(H1784="","","ditto"))))</f>
        <v/>
      </c>
    </row>
    <row r="1786" spans="1:8" x14ac:dyDescent="0.25">
      <c r="A1786" s="770"/>
      <c r="B1786" s="770"/>
      <c r="C1786" s="770"/>
      <c r="D1786" s="770"/>
      <c r="E1786" s="778"/>
      <c r="F1786" s="781" t="str">
        <f>IF($A1786="","",IF(NOT($A1786=$A1785),IFERROR(IF(INDEX('40-15 SCALE LABEL INFO'!I$2:I$65,MATCH($A1786,'40-15 SCALE LABEL INFO'!$A$2:$A$65,0))="","",INDEX('40-15 SCALE LABEL INFO'!I$2:I$65,MATCH($A1786,'40-15 SCALE LABEL INFO'!$A$2:$A$65,0))),"not found"),IF(F1785="not found","not found",IF(F1785="","","ditto"))))</f>
        <v/>
      </c>
      <c r="G1786" s="782" t="str">
        <f>IF($A1786="","",IF(NOT($A1786=$A1785),IFERROR(IF(INDEX('40-15 SCALE LABEL INFO'!J$2:J$65,MATCH($A1786,'40-15 SCALE LABEL INFO'!$A$2:$A$65,0))="","",INDEX('40-15 SCALE LABEL INFO'!J$2:J$65,MATCH($A1786,'40-15 SCALE LABEL INFO'!$A$2:$A$65,0))),"not found"),IF(G1785="not found","not found",IF(G1785="","","ditto"))))</f>
        <v/>
      </c>
      <c r="H1786" s="775" t="str">
        <f>IF($A1786="","",IF(NOT($A1786=$A1785),IFERROR(IF(INDEX('40-15 SCALE LABEL INFO'!K$2:K$65,MATCH($A1786,'40-15 SCALE LABEL INFO'!$A$2:$A$65,0))="","",INDEX('40-15 SCALE LABEL INFO'!K$2:K$65,MATCH($A1786,'40-15 SCALE LABEL INFO'!$A$2:$A$65,0))),"not found"),IF(H1785="not found","not found",IF(H1785="","","ditto"))))</f>
        <v/>
      </c>
    </row>
    <row r="1787" spans="1:8" x14ac:dyDescent="0.25">
      <c r="A1787" s="770"/>
      <c r="B1787" s="770"/>
      <c r="C1787" s="770"/>
      <c r="D1787" s="770"/>
      <c r="E1787" s="778"/>
      <c r="F1787" s="781" t="str">
        <f>IF($A1787="","",IF(NOT($A1787=$A1786),IFERROR(IF(INDEX('40-15 SCALE LABEL INFO'!I$2:I$65,MATCH($A1787,'40-15 SCALE LABEL INFO'!$A$2:$A$65,0))="","",INDEX('40-15 SCALE LABEL INFO'!I$2:I$65,MATCH($A1787,'40-15 SCALE LABEL INFO'!$A$2:$A$65,0))),"not found"),IF(F1786="not found","not found",IF(F1786="","","ditto"))))</f>
        <v/>
      </c>
      <c r="G1787" s="782" t="str">
        <f>IF($A1787="","",IF(NOT($A1787=$A1786),IFERROR(IF(INDEX('40-15 SCALE LABEL INFO'!J$2:J$65,MATCH($A1787,'40-15 SCALE LABEL INFO'!$A$2:$A$65,0))="","",INDEX('40-15 SCALE LABEL INFO'!J$2:J$65,MATCH($A1787,'40-15 SCALE LABEL INFO'!$A$2:$A$65,0))),"not found"),IF(G1786="not found","not found",IF(G1786="","","ditto"))))</f>
        <v/>
      </c>
      <c r="H1787" s="775" t="str">
        <f>IF($A1787="","",IF(NOT($A1787=$A1786),IFERROR(IF(INDEX('40-15 SCALE LABEL INFO'!K$2:K$65,MATCH($A1787,'40-15 SCALE LABEL INFO'!$A$2:$A$65,0))="","",INDEX('40-15 SCALE LABEL INFO'!K$2:K$65,MATCH($A1787,'40-15 SCALE LABEL INFO'!$A$2:$A$65,0))),"not found"),IF(H1786="not found","not found",IF(H1786="","","ditto"))))</f>
        <v/>
      </c>
    </row>
    <row r="1788" spans="1:8" x14ac:dyDescent="0.25">
      <c r="A1788" s="770"/>
      <c r="B1788" s="770"/>
      <c r="C1788" s="770"/>
      <c r="D1788" s="770"/>
      <c r="E1788" s="778"/>
      <c r="F1788" s="781" t="str">
        <f>IF($A1788="","",IF(NOT($A1788=$A1787),IFERROR(IF(INDEX('40-15 SCALE LABEL INFO'!I$2:I$65,MATCH($A1788,'40-15 SCALE LABEL INFO'!$A$2:$A$65,0))="","",INDEX('40-15 SCALE LABEL INFO'!I$2:I$65,MATCH($A1788,'40-15 SCALE LABEL INFO'!$A$2:$A$65,0))),"not found"),IF(F1787="not found","not found",IF(F1787="","","ditto"))))</f>
        <v/>
      </c>
      <c r="G1788" s="782" t="str">
        <f>IF($A1788="","",IF(NOT($A1788=$A1787),IFERROR(IF(INDEX('40-15 SCALE LABEL INFO'!J$2:J$65,MATCH($A1788,'40-15 SCALE LABEL INFO'!$A$2:$A$65,0))="","",INDEX('40-15 SCALE LABEL INFO'!J$2:J$65,MATCH($A1788,'40-15 SCALE LABEL INFO'!$A$2:$A$65,0))),"not found"),IF(G1787="not found","not found",IF(G1787="","","ditto"))))</f>
        <v/>
      </c>
      <c r="H1788" s="775" t="str">
        <f>IF($A1788="","",IF(NOT($A1788=$A1787),IFERROR(IF(INDEX('40-15 SCALE LABEL INFO'!K$2:K$65,MATCH($A1788,'40-15 SCALE LABEL INFO'!$A$2:$A$65,0))="","",INDEX('40-15 SCALE LABEL INFO'!K$2:K$65,MATCH($A1788,'40-15 SCALE LABEL INFO'!$A$2:$A$65,0))),"not found"),IF(H1787="not found","not found",IF(H1787="","","ditto"))))</f>
        <v/>
      </c>
    </row>
    <row r="1789" spans="1:8" x14ac:dyDescent="0.25">
      <c r="A1789" s="770"/>
      <c r="B1789" s="770"/>
      <c r="C1789" s="770"/>
      <c r="D1789" s="770"/>
      <c r="E1789" s="778"/>
      <c r="F1789" s="781" t="str">
        <f>IF($A1789="","",IF(NOT($A1789=$A1788),IFERROR(IF(INDEX('40-15 SCALE LABEL INFO'!I$2:I$65,MATCH($A1789,'40-15 SCALE LABEL INFO'!$A$2:$A$65,0))="","",INDEX('40-15 SCALE LABEL INFO'!I$2:I$65,MATCH($A1789,'40-15 SCALE LABEL INFO'!$A$2:$A$65,0))),"not found"),IF(F1788="not found","not found",IF(F1788="","","ditto"))))</f>
        <v/>
      </c>
      <c r="G1789" s="782" t="str">
        <f>IF($A1789="","",IF(NOT($A1789=$A1788),IFERROR(IF(INDEX('40-15 SCALE LABEL INFO'!J$2:J$65,MATCH($A1789,'40-15 SCALE LABEL INFO'!$A$2:$A$65,0))="","",INDEX('40-15 SCALE LABEL INFO'!J$2:J$65,MATCH($A1789,'40-15 SCALE LABEL INFO'!$A$2:$A$65,0))),"not found"),IF(G1788="not found","not found",IF(G1788="","","ditto"))))</f>
        <v/>
      </c>
      <c r="H1789" s="775" t="str">
        <f>IF($A1789="","",IF(NOT($A1789=$A1788),IFERROR(IF(INDEX('40-15 SCALE LABEL INFO'!K$2:K$65,MATCH($A1789,'40-15 SCALE LABEL INFO'!$A$2:$A$65,0))="","",INDEX('40-15 SCALE LABEL INFO'!K$2:K$65,MATCH($A1789,'40-15 SCALE LABEL INFO'!$A$2:$A$65,0))),"not found"),IF(H1788="not found","not found",IF(H1788="","","ditto"))))</f>
        <v/>
      </c>
    </row>
    <row r="1790" spans="1:8" x14ac:dyDescent="0.25">
      <c r="A1790" s="770"/>
      <c r="B1790" s="770"/>
      <c r="C1790" s="770"/>
      <c r="D1790" s="770"/>
      <c r="E1790" s="778"/>
      <c r="F1790" s="781" t="str">
        <f>IF($A1790="","",IF(NOT($A1790=$A1789),IFERROR(IF(INDEX('40-15 SCALE LABEL INFO'!I$2:I$65,MATCH($A1790,'40-15 SCALE LABEL INFO'!$A$2:$A$65,0))="","",INDEX('40-15 SCALE LABEL INFO'!I$2:I$65,MATCH($A1790,'40-15 SCALE LABEL INFO'!$A$2:$A$65,0))),"not found"),IF(F1789="not found","not found",IF(F1789="","","ditto"))))</f>
        <v/>
      </c>
      <c r="G1790" s="782" t="str">
        <f>IF($A1790="","",IF(NOT($A1790=$A1789),IFERROR(IF(INDEX('40-15 SCALE LABEL INFO'!J$2:J$65,MATCH($A1790,'40-15 SCALE LABEL INFO'!$A$2:$A$65,0))="","",INDEX('40-15 SCALE LABEL INFO'!J$2:J$65,MATCH($A1790,'40-15 SCALE LABEL INFO'!$A$2:$A$65,0))),"not found"),IF(G1789="not found","not found",IF(G1789="","","ditto"))))</f>
        <v/>
      </c>
      <c r="H1790" s="775" t="str">
        <f>IF($A1790="","",IF(NOT($A1790=$A1789),IFERROR(IF(INDEX('40-15 SCALE LABEL INFO'!K$2:K$65,MATCH($A1790,'40-15 SCALE LABEL INFO'!$A$2:$A$65,0))="","",INDEX('40-15 SCALE LABEL INFO'!K$2:K$65,MATCH($A1790,'40-15 SCALE LABEL INFO'!$A$2:$A$65,0))),"not found"),IF(H1789="not found","not found",IF(H1789="","","ditto"))))</f>
        <v/>
      </c>
    </row>
    <row r="1791" spans="1:8" x14ac:dyDescent="0.25">
      <c r="A1791" s="770"/>
      <c r="B1791" s="770"/>
      <c r="C1791" s="770"/>
      <c r="D1791" s="770"/>
      <c r="E1791" s="778"/>
      <c r="F1791" s="781" t="str">
        <f>IF($A1791="","",IF(NOT($A1791=$A1790),IFERROR(IF(INDEX('40-15 SCALE LABEL INFO'!I$2:I$65,MATCH($A1791,'40-15 SCALE LABEL INFO'!$A$2:$A$65,0))="","",INDEX('40-15 SCALE LABEL INFO'!I$2:I$65,MATCH($A1791,'40-15 SCALE LABEL INFO'!$A$2:$A$65,0))),"not found"),IF(F1790="not found","not found",IF(F1790="","","ditto"))))</f>
        <v/>
      </c>
      <c r="G1791" s="782" t="str">
        <f>IF($A1791="","",IF(NOT($A1791=$A1790),IFERROR(IF(INDEX('40-15 SCALE LABEL INFO'!J$2:J$65,MATCH($A1791,'40-15 SCALE LABEL INFO'!$A$2:$A$65,0))="","",INDEX('40-15 SCALE LABEL INFO'!J$2:J$65,MATCH($A1791,'40-15 SCALE LABEL INFO'!$A$2:$A$65,0))),"not found"),IF(G1790="not found","not found",IF(G1790="","","ditto"))))</f>
        <v/>
      </c>
      <c r="H1791" s="775" t="str">
        <f>IF($A1791="","",IF(NOT($A1791=$A1790),IFERROR(IF(INDEX('40-15 SCALE LABEL INFO'!K$2:K$65,MATCH($A1791,'40-15 SCALE LABEL INFO'!$A$2:$A$65,0))="","",INDEX('40-15 SCALE LABEL INFO'!K$2:K$65,MATCH($A1791,'40-15 SCALE LABEL INFO'!$A$2:$A$65,0))),"not found"),IF(H1790="not found","not found",IF(H1790="","","ditto"))))</f>
        <v/>
      </c>
    </row>
    <row r="1792" spans="1:8" x14ac:dyDescent="0.25">
      <c r="A1792" s="770"/>
      <c r="B1792" s="770"/>
      <c r="C1792" s="770"/>
      <c r="D1792" s="770"/>
      <c r="E1792" s="778"/>
      <c r="F1792" s="781" t="str">
        <f>IF($A1792="","",IF(NOT($A1792=$A1791),IFERROR(IF(INDEX('40-15 SCALE LABEL INFO'!I$2:I$65,MATCH($A1792,'40-15 SCALE LABEL INFO'!$A$2:$A$65,0))="","",INDEX('40-15 SCALE LABEL INFO'!I$2:I$65,MATCH($A1792,'40-15 SCALE LABEL INFO'!$A$2:$A$65,0))),"not found"),IF(F1791="not found","not found",IF(F1791="","","ditto"))))</f>
        <v/>
      </c>
      <c r="G1792" s="782" t="str">
        <f>IF($A1792="","",IF(NOT($A1792=$A1791),IFERROR(IF(INDEX('40-15 SCALE LABEL INFO'!J$2:J$65,MATCH($A1792,'40-15 SCALE LABEL INFO'!$A$2:$A$65,0))="","",INDEX('40-15 SCALE LABEL INFO'!J$2:J$65,MATCH($A1792,'40-15 SCALE LABEL INFO'!$A$2:$A$65,0))),"not found"),IF(G1791="not found","not found",IF(G1791="","","ditto"))))</f>
        <v/>
      </c>
      <c r="H1792" s="775" t="str">
        <f>IF($A1792="","",IF(NOT($A1792=$A1791),IFERROR(IF(INDEX('40-15 SCALE LABEL INFO'!K$2:K$65,MATCH($A1792,'40-15 SCALE LABEL INFO'!$A$2:$A$65,0))="","",INDEX('40-15 SCALE LABEL INFO'!K$2:K$65,MATCH($A1792,'40-15 SCALE LABEL INFO'!$A$2:$A$65,0))),"not found"),IF(H1791="not found","not found",IF(H1791="","","ditto"))))</f>
        <v/>
      </c>
    </row>
    <row r="1793" spans="1:8" x14ac:dyDescent="0.25">
      <c r="A1793" s="770"/>
      <c r="B1793" s="770"/>
      <c r="C1793" s="770"/>
      <c r="D1793" s="770"/>
      <c r="E1793" s="778"/>
      <c r="F1793" s="781" t="str">
        <f>IF($A1793="","",IF(NOT($A1793=$A1792),IFERROR(IF(INDEX('40-15 SCALE LABEL INFO'!I$2:I$65,MATCH($A1793,'40-15 SCALE LABEL INFO'!$A$2:$A$65,0))="","",INDEX('40-15 SCALE LABEL INFO'!I$2:I$65,MATCH($A1793,'40-15 SCALE LABEL INFO'!$A$2:$A$65,0))),"not found"),IF(F1792="not found","not found",IF(F1792="","","ditto"))))</f>
        <v/>
      </c>
      <c r="G1793" s="782" t="str">
        <f>IF($A1793="","",IF(NOT($A1793=$A1792),IFERROR(IF(INDEX('40-15 SCALE LABEL INFO'!J$2:J$65,MATCH($A1793,'40-15 SCALE LABEL INFO'!$A$2:$A$65,0))="","",INDEX('40-15 SCALE LABEL INFO'!J$2:J$65,MATCH($A1793,'40-15 SCALE LABEL INFO'!$A$2:$A$65,0))),"not found"),IF(G1792="not found","not found",IF(G1792="","","ditto"))))</f>
        <v/>
      </c>
      <c r="H1793" s="775" t="str">
        <f>IF($A1793="","",IF(NOT($A1793=$A1792),IFERROR(IF(INDEX('40-15 SCALE LABEL INFO'!K$2:K$65,MATCH($A1793,'40-15 SCALE LABEL INFO'!$A$2:$A$65,0))="","",INDEX('40-15 SCALE LABEL INFO'!K$2:K$65,MATCH($A1793,'40-15 SCALE LABEL INFO'!$A$2:$A$65,0))),"not found"),IF(H1792="not found","not found",IF(H1792="","","ditto"))))</f>
        <v/>
      </c>
    </row>
    <row r="1794" spans="1:8" x14ac:dyDescent="0.25">
      <c r="A1794" s="770"/>
      <c r="B1794" s="770"/>
      <c r="C1794" s="770"/>
      <c r="D1794" s="770"/>
      <c r="E1794" s="778"/>
      <c r="F1794" s="781" t="str">
        <f>IF($A1794="","",IF(NOT($A1794=$A1793),IFERROR(IF(INDEX('40-15 SCALE LABEL INFO'!I$2:I$65,MATCH($A1794,'40-15 SCALE LABEL INFO'!$A$2:$A$65,0))="","",INDEX('40-15 SCALE LABEL INFO'!I$2:I$65,MATCH($A1794,'40-15 SCALE LABEL INFO'!$A$2:$A$65,0))),"not found"),IF(F1793="not found","not found",IF(F1793="","","ditto"))))</f>
        <v/>
      </c>
      <c r="G1794" s="782" t="str">
        <f>IF($A1794="","",IF(NOT($A1794=$A1793),IFERROR(IF(INDEX('40-15 SCALE LABEL INFO'!J$2:J$65,MATCH($A1794,'40-15 SCALE LABEL INFO'!$A$2:$A$65,0))="","",INDEX('40-15 SCALE LABEL INFO'!J$2:J$65,MATCH($A1794,'40-15 SCALE LABEL INFO'!$A$2:$A$65,0))),"not found"),IF(G1793="not found","not found",IF(G1793="","","ditto"))))</f>
        <v/>
      </c>
      <c r="H1794" s="775" t="str">
        <f>IF($A1794="","",IF(NOT($A1794=$A1793),IFERROR(IF(INDEX('40-15 SCALE LABEL INFO'!K$2:K$65,MATCH($A1794,'40-15 SCALE LABEL INFO'!$A$2:$A$65,0))="","",INDEX('40-15 SCALE LABEL INFO'!K$2:K$65,MATCH($A1794,'40-15 SCALE LABEL INFO'!$A$2:$A$65,0))),"not found"),IF(H1793="not found","not found",IF(H1793="","","ditto"))))</f>
        <v/>
      </c>
    </row>
    <row r="1795" spans="1:8" x14ac:dyDescent="0.25">
      <c r="A1795" s="770"/>
      <c r="B1795" s="770"/>
      <c r="C1795" s="770"/>
      <c r="D1795" s="770"/>
      <c r="E1795" s="778"/>
      <c r="F1795" s="781" t="str">
        <f>IF($A1795="","",IF(NOT($A1795=$A1794),IFERROR(IF(INDEX('40-15 SCALE LABEL INFO'!I$2:I$65,MATCH($A1795,'40-15 SCALE LABEL INFO'!$A$2:$A$65,0))="","",INDEX('40-15 SCALE LABEL INFO'!I$2:I$65,MATCH($A1795,'40-15 SCALE LABEL INFO'!$A$2:$A$65,0))),"not found"),IF(F1794="not found","not found",IF(F1794="","","ditto"))))</f>
        <v/>
      </c>
      <c r="G1795" s="782" t="str">
        <f>IF($A1795="","",IF(NOT($A1795=$A1794),IFERROR(IF(INDEX('40-15 SCALE LABEL INFO'!J$2:J$65,MATCH($A1795,'40-15 SCALE LABEL INFO'!$A$2:$A$65,0))="","",INDEX('40-15 SCALE LABEL INFO'!J$2:J$65,MATCH($A1795,'40-15 SCALE LABEL INFO'!$A$2:$A$65,0))),"not found"),IF(G1794="not found","not found",IF(G1794="","","ditto"))))</f>
        <v/>
      </c>
      <c r="H1795" s="775" t="str">
        <f>IF($A1795="","",IF(NOT($A1795=$A1794),IFERROR(IF(INDEX('40-15 SCALE LABEL INFO'!K$2:K$65,MATCH($A1795,'40-15 SCALE LABEL INFO'!$A$2:$A$65,0))="","",INDEX('40-15 SCALE LABEL INFO'!K$2:K$65,MATCH($A1795,'40-15 SCALE LABEL INFO'!$A$2:$A$65,0))),"not found"),IF(H1794="not found","not found",IF(H1794="","","ditto"))))</f>
        <v/>
      </c>
    </row>
    <row r="1796" spans="1:8" x14ac:dyDescent="0.25">
      <c r="A1796" s="770"/>
      <c r="B1796" s="770"/>
      <c r="C1796" s="770"/>
      <c r="D1796" s="770"/>
      <c r="E1796" s="778"/>
      <c r="F1796" s="781" t="str">
        <f>IF($A1796="","",IF(NOT($A1796=$A1795),IFERROR(IF(INDEX('40-15 SCALE LABEL INFO'!I$2:I$65,MATCH($A1796,'40-15 SCALE LABEL INFO'!$A$2:$A$65,0))="","",INDEX('40-15 SCALE LABEL INFO'!I$2:I$65,MATCH($A1796,'40-15 SCALE LABEL INFO'!$A$2:$A$65,0))),"not found"),IF(F1795="not found","not found",IF(F1795="","","ditto"))))</f>
        <v/>
      </c>
      <c r="G1796" s="782" t="str">
        <f>IF($A1796="","",IF(NOT($A1796=$A1795),IFERROR(IF(INDEX('40-15 SCALE LABEL INFO'!J$2:J$65,MATCH($A1796,'40-15 SCALE LABEL INFO'!$A$2:$A$65,0))="","",INDEX('40-15 SCALE LABEL INFO'!J$2:J$65,MATCH($A1796,'40-15 SCALE LABEL INFO'!$A$2:$A$65,0))),"not found"),IF(G1795="not found","not found",IF(G1795="","","ditto"))))</f>
        <v/>
      </c>
      <c r="H1796" s="775" t="str">
        <f>IF($A1796="","",IF(NOT($A1796=$A1795),IFERROR(IF(INDEX('40-15 SCALE LABEL INFO'!K$2:K$65,MATCH($A1796,'40-15 SCALE LABEL INFO'!$A$2:$A$65,0))="","",INDEX('40-15 SCALE LABEL INFO'!K$2:K$65,MATCH($A1796,'40-15 SCALE LABEL INFO'!$A$2:$A$65,0))),"not found"),IF(H1795="not found","not found",IF(H1795="","","ditto"))))</f>
        <v/>
      </c>
    </row>
    <row r="1797" spans="1:8" x14ac:dyDescent="0.25">
      <c r="A1797" s="770"/>
      <c r="B1797" s="770"/>
      <c r="C1797" s="770"/>
      <c r="D1797" s="770"/>
      <c r="E1797" s="778"/>
      <c r="F1797" s="781" t="str">
        <f>IF($A1797="","",IF(NOT($A1797=$A1796),IFERROR(IF(INDEX('40-15 SCALE LABEL INFO'!I$2:I$65,MATCH($A1797,'40-15 SCALE LABEL INFO'!$A$2:$A$65,0))="","",INDEX('40-15 SCALE LABEL INFO'!I$2:I$65,MATCH($A1797,'40-15 SCALE LABEL INFO'!$A$2:$A$65,0))),"not found"),IF(F1796="not found","not found",IF(F1796="","","ditto"))))</f>
        <v/>
      </c>
      <c r="G1797" s="782" t="str">
        <f>IF($A1797="","",IF(NOT($A1797=$A1796),IFERROR(IF(INDEX('40-15 SCALE LABEL INFO'!J$2:J$65,MATCH($A1797,'40-15 SCALE LABEL INFO'!$A$2:$A$65,0))="","",INDEX('40-15 SCALE LABEL INFO'!J$2:J$65,MATCH($A1797,'40-15 SCALE LABEL INFO'!$A$2:$A$65,0))),"not found"),IF(G1796="not found","not found",IF(G1796="","","ditto"))))</f>
        <v/>
      </c>
      <c r="H1797" s="775" t="str">
        <f>IF($A1797="","",IF(NOT($A1797=$A1796),IFERROR(IF(INDEX('40-15 SCALE LABEL INFO'!K$2:K$65,MATCH($A1797,'40-15 SCALE LABEL INFO'!$A$2:$A$65,0))="","",INDEX('40-15 SCALE LABEL INFO'!K$2:K$65,MATCH($A1797,'40-15 SCALE LABEL INFO'!$A$2:$A$65,0))),"not found"),IF(H1796="not found","not found",IF(H1796="","","ditto"))))</f>
        <v/>
      </c>
    </row>
    <row r="1798" spans="1:8" x14ac:dyDescent="0.25">
      <c r="A1798" s="770"/>
      <c r="B1798" s="770"/>
      <c r="C1798" s="770"/>
      <c r="D1798" s="770"/>
      <c r="E1798" s="778"/>
      <c r="F1798" s="781" t="str">
        <f>IF($A1798="","",IF(NOT($A1798=$A1797),IFERROR(IF(INDEX('40-15 SCALE LABEL INFO'!I$2:I$65,MATCH($A1798,'40-15 SCALE LABEL INFO'!$A$2:$A$65,0))="","",INDEX('40-15 SCALE LABEL INFO'!I$2:I$65,MATCH($A1798,'40-15 SCALE LABEL INFO'!$A$2:$A$65,0))),"not found"),IF(F1797="not found","not found",IF(F1797="","","ditto"))))</f>
        <v/>
      </c>
      <c r="G1798" s="782" t="str">
        <f>IF($A1798="","",IF(NOT($A1798=$A1797),IFERROR(IF(INDEX('40-15 SCALE LABEL INFO'!J$2:J$65,MATCH($A1798,'40-15 SCALE LABEL INFO'!$A$2:$A$65,0))="","",INDEX('40-15 SCALE LABEL INFO'!J$2:J$65,MATCH($A1798,'40-15 SCALE LABEL INFO'!$A$2:$A$65,0))),"not found"),IF(G1797="not found","not found",IF(G1797="","","ditto"))))</f>
        <v/>
      </c>
      <c r="H1798" s="775" t="str">
        <f>IF($A1798="","",IF(NOT($A1798=$A1797),IFERROR(IF(INDEX('40-15 SCALE LABEL INFO'!K$2:K$65,MATCH($A1798,'40-15 SCALE LABEL INFO'!$A$2:$A$65,0))="","",INDEX('40-15 SCALE LABEL INFO'!K$2:K$65,MATCH($A1798,'40-15 SCALE LABEL INFO'!$A$2:$A$65,0))),"not found"),IF(H1797="not found","not found",IF(H1797="","","ditto"))))</f>
        <v/>
      </c>
    </row>
    <row r="1799" spans="1:8" x14ac:dyDescent="0.25">
      <c r="A1799" s="770"/>
      <c r="B1799" s="770"/>
      <c r="C1799" s="770"/>
      <c r="D1799" s="770"/>
      <c r="E1799" s="778"/>
      <c r="F1799" s="781" t="str">
        <f>IF($A1799="","",IF(NOT($A1799=$A1798),IFERROR(IF(INDEX('40-15 SCALE LABEL INFO'!I$2:I$65,MATCH($A1799,'40-15 SCALE LABEL INFO'!$A$2:$A$65,0))="","",INDEX('40-15 SCALE LABEL INFO'!I$2:I$65,MATCH($A1799,'40-15 SCALE LABEL INFO'!$A$2:$A$65,0))),"not found"),IF(F1798="not found","not found",IF(F1798="","","ditto"))))</f>
        <v/>
      </c>
      <c r="G1799" s="782" t="str">
        <f>IF($A1799="","",IF(NOT($A1799=$A1798),IFERROR(IF(INDEX('40-15 SCALE LABEL INFO'!J$2:J$65,MATCH($A1799,'40-15 SCALE LABEL INFO'!$A$2:$A$65,0))="","",INDEX('40-15 SCALE LABEL INFO'!J$2:J$65,MATCH($A1799,'40-15 SCALE LABEL INFO'!$A$2:$A$65,0))),"not found"),IF(G1798="not found","not found",IF(G1798="","","ditto"))))</f>
        <v/>
      </c>
      <c r="H1799" s="775" t="str">
        <f>IF($A1799="","",IF(NOT($A1799=$A1798),IFERROR(IF(INDEX('40-15 SCALE LABEL INFO'!K$2:K$65,MATCH($A1799,'40-15 SCALE LABEL INFO'!$A$2:$A$65,0))="","",INDEX('40-15 SCALE LABEL INFO'!K$2:K$65,MATCH($A1799,'40-15 SCALE LABEL INFO'!$A$2:$A$65,0))),"not found"),IF(H1798="not found","not found",IF(H1798="","","ditto"))))</f>
        <v/>
      </c>
    </row>
    <row r="1800" spans="1:8" x14ac:dyDescent="0.25">
      <c r="A1800" s="770"/>
      <c r="B1800" s="770"/>
      <c r="C1800" s="770"/>
      <c r="D1800" s="770"/>
      <c r="E1800" s="778"/>
      <c r="F1800" s="781" t="str">
        <f>IF($A1800="","",IF(NOT($A1800=$A1799),IFERROR(IF(INDEX('40-15 SCALE LABEL INFO'!I$2:I$65,MATCH($A1800,'40-15 SCALE LABEL INFO'!$A$2:$A$65,0))="","",INDEX('40-15 SCALE LABEL INFO'!I$2:I$65,MATCH($A1800,'40-15 SCALE LABEL INFO'!$A$2:$A$65,0))),"not found"),IF(F1799="not found","not found",IF(F1799="","","ditto"))))</f>
        <v/>
      </c>
      <c r="G1800" s="782" t="str">
        <f>IF($A1800="","",IF(NOT($A1800=$A1799),IFERROR(IF(INDEX('40-15 SCALE LABEL INFO'!J$2:J$65,MATCH($A1800,'40-15 SCALE LABEL INFO'!$A$2:$A$65,0))="","",INDEX('40-15 SCALE LABEL INFO'!J$2:J$65,MATCH($A1800,'40-15 SCALE LABEL INFO'!$A$2:$A$65,0))),"not found"),IF(G1799="not found","not found",IF(G1799="","","ditto"))))</f>
        <v/>
      </c>
      <c r="H1800" s="775" t="str">
        <f>IF($A1800="","",IF(NOT($A1800=$A1799),IFERROR(IF(INDEX('40-15 SCALE LABEL INFO'!K$2:K$65,MATCH($A1800,'40-15 SCALE LABEL INFO'!$A$2:$A$65,0))="","",INDEX('40-15 SCALE LABEL INFO'!K$2:K$65,MATCH($A1800,'40-15 SCALE LABEL INFO'!$A$2:$A$65,0))),"not found"),IF(H1799="not found","not found",IF(H1799="","","ditto"))))</f>
        <v/>
      </c>
    </row>
    <row r="1801" spans="1:8" x14ac:dyDescent="0.25">
      <c r="A1801" s="770"/>
      <c r="B1801" s="770"/>
      <c r="C1801" s="770"/>
      <c r="D1801" s="770"/>
      <c r="E1801" s="778"/>
      <c r="F1801" s="781" t="str">
        <f>IF($A1801="","",IF(NOT($A1801=$A1800),IFERROR(IF(INDEX('40-15 SCALE LABEL INFO'!I$2:I$65,MATCH($A1801,'40-15 SCALE LABEL INFO'!$A$2:$A$65,0))="","",INDEX('40-15 SCALE LABEL INFO'!I$2:I$65,MATCH($A1801,'40-15 SCALE LABEL INFO'!$A$2:$A$65,0))),"not found"),IF(F1800="not found","not found",IF(F1800="","","ditto"))))</f>
        <v/>
      </c>
      <c r="G1801" s="782" t="str">
        <f>IF($A1801="","",IF(NOT($A1801=$A1800),IFERROR(IF(INDEX('40-15 SCALE LABEL INFO'!J$2:J$65,MATCH($A1801,'40-15 SCALE LABEL INFO'!$A$2:$A$65,0))="","",INDEX('40-15 SCALE LABEL INFO'!J$2:J$65,MATCH($A1801,'40-15 SCALE LABEL INFO'!$A$2:$A$65,0))),"not found"),IF(G1800="not found","not found",IF(G1800="","","ditto"))))</f>
        <v/>
      </c>
      <c r="H1801" s="775" t="str">
        <f>IF($A1801="","",IF(NOT($A1801=$A1800),IFERROR(IF(INDEX('40-15 SCALE LABEL INFO'!K$2:K$65,MATCH($A1801,'40-15 SCALE LABEL INFO'!$A$2:$A$65,0))="","",INDEX('40-15 SCALE LABEL INFO'!K$2:K$65,MATCH($A1801,'40-15 SCALE LABEL INFO'!$A$2:$A$65,0))),"not found"),IF(H1800="not found","not found",IF(H1800="","","ditto"))))</f>
        <v/>
      </c>
    </row>
    <row r="1802" spans="1:8" x14ac:dyDescent="0.25">
      <c r="A1802" s="770"/>
      <c r="B1802" s="770"/>
      <c r="C1802" s="770"/>
      <c r="D1802" s="770"/>
      <c r="E1802" s="778"/>
      <c r="F1802" s="781" t="str">
        <f>IF($A1802="","",IF(NOT($A1802=$A1801),IFERROR(IF(INDEX('40-15 SCALE LABEL INFO'!I$2:I$65,MATCH($A1802,'40-15 SCALE LABEL INFO'!$A$2:$A$65,0))="","",INDEX('40-15 SCALE LABEL INFO'!I$2:I$65,MATCH($A1802,'40-15 SCALE LABEL INFO'!$A$2:$A$65,0))),"not found"),IF(F1801="not found","not found",IF(F1801="","","ditto"))))</f>
        <v/>
      </c>
      <c r="G1802" s="782" t="str">
        <f>IF($A1802="","",IF(NOT($A1802=$A1801),IFERROR(IF(INDEX('40-15 SCALE LABEL INFO'!J$2:J$65,MATCH($A1802,'40-15 SCALE LABEL INFO'!$A$2:$A$65,0))="","",INDEX('40-15 SCALE LABEL INFO'!J$2:J$65,MATCH($A1802,'40-15 SCALE LABEL INFO'!$A$2:$A$65,0))),"not found"),IF(G1801="not found","not found",IF(G1801="","","ditto"))))</f>
        <v/>
      </c>
      <c r="H1802" s="775" t="str">
        <f>IF($A1802="","",IF(NOT($A1802=$A1801),IFERROR(IF(INDEX('40-15 SCALE LABEL INFO'!K$2:K$65,MATCH($A1802,'40-15 SCALE LABEL INFO'!$A$2:$A$65,0))="","",INDEX('40-15 SCALE LABEL INFO'!K$2:K$65,MATCH($A1802,'40-15 SCALE LABEL INFO'!$A$2:$A$65,0))),"not found"),IF(H1801="not found","not found",IF(H1801="","","ditto"))))</f>
        <v/>
      </c>
    </row>
    <row r="1803" spans="1:8" x14ac:dyDescent="0.25">
      <c r="A1803" s="770"/>
      <c r="B1803" s="770"/>
      <c r="C1803" s="770"/>
      <c r="D1803" s="770"/>
      <c r="E1803" s="778"/>
      <c r="F1803" s="781" t="str">
        <f>IF($A1803="","",IF(NOT($A1803=$A1802),IFERROR(IF(INDEX('40-15 SCALE LABEL INFO'!I$2:I$65,MATCH($A1803,'40-15 SCALE LABEL INFO'!$A$2:$A$65,0))="","",INDEX('40-15 SCALE LABEL INFO'!I$2:I$65,MATCH($A1803,'40-15 SCALE LABEL INFO'!$A$2:$A$65,0))),"not found"),IF(F1802="not found","not found",IF(F1802="","","ditto"))))</f>
        <v/>
      </c>
      <c r="G1803" s="782" t="str">
        <f>IF($A1803="","",IF(NOT($A1803=$A1802),IFERROR(IF(INDEX('40-15 SCALE LABEL INFO'!J$2:J$65,MATCH($A1803,'40-15 SCALE LABEL INFO'!$A$2:$A$65,0))="","",INDEX('40-15 SCALE LABEL INFO'!J$2:J$65,MATCH($A1803,'40-15 SCALE LABEL INFO'!$A$2:$A$65,0))),"not found"),IF(G1802="not found","not found",IF(G1802="","","ditto"))))</f>
        <v/>
      </c>
      <c r="H1803" s="775" t="str">
        <f>IF($A1803="","",IF(NOT($A1803=$A1802),IFERROR(IF(INDEX('40-15 SCALE LABEL INFO'!K$2:K$65,MATCH($A1803,'40-15 SCALE LABEL INFO'!$A$2:$A$65,0))="","",INDEX('40-15 SCALE LABEL INFO'!K$2:K$65,MATCH($A1803,'40-15 SCALE LABEL INFO'!$A$2:$A$65,0))),"not found"),IF(H1802="not found","not found",IF(H1802="","","ditto"))))</f>
        <v/>
      </c>
    </row>
    <row r="1804" spans="1:8" x14ac:dyDescent="0.25">
      <c r="A1804" s="770"/>
      <c r="B1804" s="770"/>
      <c r="C1804" s="770"/>
      <c r="D1804" s="770"/>
      <c r="E1804" s="778"/>
      <c r="F1804" s="781" t="str">
        <f>IF($A1804="","",IF(NOT($A1804=$A1803),IFERROR(IF(INDEX('40-15 SCALE LABEL INFO'!I$2:I$65,MATCH($A1804,'40-15 SCALE LABEL INFO'!$A$2:$A$65,0))="","",INDEX('40-15 SCALE LABEL INFO'!I$2:I$65,MATCH($A1804,'40-15 SCALE LABEL INFO'!$A$2:$A$65,0))),"not found"),IF(F1803="not found","not found",IF(F1803="","","ditto"))))</f>
        <v/>
      </c>
      <c r="G1804" s="782" t="str">
        <f>IF($A1804="","",IF(NOT($A1804=$A1803),IFERROR(IF(INDEX('40-15 SCALE LABEL INFO'!J$2:J$65,MATCH($A1804,'40-15 SCALE LABEL INFO'!$A$2:$A$65,0))="","",INDEX('40-15 SCALE LABEL INFO'!J$2:J$65,MATCH($A1804,'40-15 SCALE LABEL INFO'!$A$2:$A$65,0))),"not found"),IF(G1803="not found","not found",IF(G1803="","","ditto"))))</f>
        <v/>
      </c>
      <c r="H1804" s="775" t="str">
        <f>IF($A1804="","",IF(NOT($A1804=$A1803),IFERROR(IF(INDEX('40-15 SCALE LABEL INFO'!K$2:K$65,MATCH($A1804,'40-15 SCALE LABEL INFO'!$A$2:$A$65,0))="","",INDEX('40-15 SCALE LABEL INFO'!K$2:K$65,MATCH($A1804,'40-15 SCALE LABEL INFO'!$A$2:$A$65,0))),"not found"),IF(H1803="not found","not found",IF(H1803="","","ditto"))))</f>
        <v/>
      </c>
    </row>
    <row r="1805" spans="1:8" x14ac:dyDescent="0.25">
      <c r="A1805" s="770"/>
      <c r="B1805" s="770"/>
      <c r="C1805" s="770"/>
      <c r="D1805" s="770"/>
      <c r="E1805" s="778"/>
      <c r="F1805" s="781" t="str">
        <f>IF($A1805="","",IF(NOT($A1805=$A1804),IFERROR(IF(INDEX('40-15 SCALE LABEL INFO'!I$2:I$65,MATCH($A1805,'40-15 SCALE LABEL INFO'!$A$2:$A$65,0))="","",INDEX('40-15 SCALE LABEL INFO'!I$2:I$65,MATCH($A1805,'40-15 SCALE LABEL INFO'!$A$2:$A$65,0))),"not found"),IF(F1804="not found","not found",IF(F1804="","","ditto"))))</f>
        <v/>
      </c>
      <c r="G1805" s="782" t="str">
        <f>IF($A1805="","",IF(NOT($A1805=$A1804),IFERROR(IF(INDEX('40-15 SCALE LABEL INFO'!J$2:J$65,MATCH($A1805,'40-15 SCALE LABEL INFO'!$A$2:$A$65,0))="","",INDEX('40-15 SCALE LABEL INFO'!J$2:J$65,MATCH($A1805,'40-15 SCALE LABEL INFO'!$A$2:$A$65,0))),"not found"),IF(G1804="not found","not found",IF(G1804="","","ditto"))))</f>
        <v/>
      </c>
      <c r="H1805" s="775" t="str">
        <f>IF($A1805="","",IF(NOT($A1805=$A1804),IFERROR(IF(INDEX('40-15 SCALE LABEL INFO'!K$2:K$65,MATCH($A1805,'40-15 SCALE LABEL INFO'!$A$2:$A$65,0))="","",INDEX('40-15 SCALE LABEL INFO'!K$2:K$65,MATCH($A1805,'40-15 SCALE LABEL INFO'!$A$2:$A$65,0))),"not found"),IF(H1804="not found","not found",IF(H1804="","","ditto"))))</f>
        <v/>
      </c>
    </row>
    <row r="1806" spans="1:8" x14ac:dyDescent="0.25">
      <c r="A1806" s="770"/>
      <c r="B1806" s="770"/>
      <c r="C1806" s="770"/>
      <c r="D1806" s="770"/>
      <c r="E1806" s="778"/>
      <c r="F1806" s="781" t="str">
        <f>IF($A1806="","",IF(NOT($A1806=$A1805),IFERROR(IF(INDEX('40-15 SCALE LABEL INFO'!I$2:I$65,MATCH($A1806,'40-15 SCALE LABEL INFO'!$A$2:$A$65,0))="","",INDEX('40-15 SCALE LABEL INFO'!I$2:I$65,MATCH($A1806,'40-15 SCALE LABEL INFO'!$A$2:$A$65,0))),"not found"),IF(F1805="not found","not found",IF(F1805="","","ditto"))))</f>
        <v/>
      </c>
      <c r="G1806" s="782" t="str">
        <f>IF($A1806="","",IF(NOT($A1806=$A1805),IFERROR(IF(INDEX('40-15 SCALE LABEL INFO'!J$2:J$65,MATCH($A1806,'40-15 SCALE LABEL INFO'!$A$2:$A$65,0))="","",INDEX('40-15 SCALE LABEL INFO'!J$2:J$65,MATCH($A1806,'40-15 SCALE LABEL INFO'!$A$2:$A$65,0))),"not found"),IF(G1805="not found","not found",IF(G1805="","","ditto"))))</f>
        <v/>
      </c>
      <c r="H1806" s="775" t="str">
        <f>IF($A1806="","",IF(NOT($A1806=$A1805),IFERROR(IF(INDEX('40-15 SCALE LABEL INFO'!K$2:K$65,MATCH($A1806,'40-15 SCALE LABEL INFO'!$A$2:$A$65,0))="","",INDEX('40-15 SCALE LABEL INFO'!K$2:K$65,MATCH($A1806,'40-15 SCALE LABEL INFO'!$A$2:$A$65,0))),"not found"),IF(H1805="not found","not found",IF(H1805="","","ditto"))))</f>
        <v/>
      </c>
    </row>
    <row r="1807" spans="1:8" x14ac:dyDescent="0.25">
      <c r="A1807" s="770"/>
      <c r="B1807" s="770"/>
      <c r="C1807" s="770"/>
      <c r="D1807" s="770"/>
      <c r="E1807" s="778"/>
      <c r="F1807" s="781" t="str">
        <f>IF($A1807="","",IF(NOT($A1807=$A1806),IFERROR(IF(INDEX('40-15 SCALE LABEL INFO'!I$2:I$65,MATCH($A1807,'40-15 SCALE LABEL INFO'!$A$2:$A$65,0))="","",INDEX('40-15 SCALE LABEL INFO'!I$2:I$65,MATCH($A1807,'40-15 SCALE LABEL INFO'!$A$2:$A$65,0))),"not found"),IF(F1806="not found","not found",IF(F1806="","","ditto"))))</f>
        <v/>
      </c>
      <c r="G1807" s="782" t="str">
        <f>IF($A1807="","",IF(NOT($A1807=$A1806),IFERROR(IF(INDEX('40-15 SCALE LABEL INFO'!J$2:J$65,MATCH($A1807,'40-15 SCALE LABEL INFO'!$A$2:$A$65,0))="","",INDEX('40-15 SCALE LABEL INFO'!J$2:J$65,MATCH($A1807,'40-15 SCALE LABEL INFO'!$A$2:$A$65,0))),"not found"),IF(G1806="not found","not found",IF(G1806="","","ditto"))))</f>
        <v/>
      </c>
      <c r="H1807" s="775" t="str">
        <f>IF($A1807="","",IF(NOT($A1807=$A1806),IFERROR(IF(INDEX('40-15 SCALE LABEL INFO'!K$2:K$65,MATCH($A1807,'40-15 SCALE LABEL INFO'!$A$2:$A$65,0))="","",INDEX('40-15 SCALE LABEL INFO'!K$2:K$65,MATCH($A1807,'40-15 SCALE LABEL INFO'!$A$2:$A$65,0))),"not found"),IF(H1806="not found","not found",IF(H1806="","","ditto"))))</f>
        <v/>
      </c>
    </row>
    <row r="1808" spans="1:8" x14ac:dyDescent="0.25">
      <c r="A1808" s="770"/>
      <c r="B1808" s="770"/>
      <c r="C1808" s="770"/>
      <c r="D1808" s="770"/>
      <c r="E1808" s="778"/>
      <c r="F1808" s="781" t="str">
        <f>IF($A1808="","",IF(NOT($A1808=$A1807),IFERROR(IF(INDEX('40-15 SCALE LABEL INFO'!I$2:I$65,MATCH($A1808,'40-15 SCALE LABEL INFO'!$A$2:$A$65,0))="","",INDEX('40-15 SCALE LABEL INFO'!I$2:I$65,MATCH($A1808,'40-15 SCALE LABEL INFO'!$A$2:$A$65,0))),"not found"),IF(F1807="not found","not found",IF(F1807="","","ditto"))))</f>
        <v/>
      </c>
      <c r="G1808" s="782" t="str">
        <f>IF($A1808="","",IF(NOT($A1808=$A1807),IFERROR(IF(INDEX('40-15 SCALE LABEL INFO'!J$2:J$65,MATCH($A1808,'40-15 SCALE LABEL INFO'!$A$2:$A$65,0))="","",INDEX('40-15 SCALE LABEL INFO'!J$2:J$65,MATCH($A1808,'40-15 SCALE LABEL INFO'!$A$2:$A$65,0))),"not found"),IF(G1807="not found","not found",IF(G1807="","","ditto"))))</f>
        <v/>
      </c>
      <c r="H1808" s="775" t="str">
        <f>IF($A1808="","",IF(NOT($A1808=$A1807),IFERROR(IF(INDEX('40-15 SCALE LABEL INFO'!K$2:K$65,MATCH($A1808,'40-15 SCALE LABEL INFO'!$A$2:$A$65,0))="","",INDEX('40-15 SCALE LABEL INFO'!K$2:K$65,MATCH($A1808,'40-15 SCALE LABEL INFO'!$A$2:$A$65,0))),"not found"),IF(H1807="not found","not found",IF(H1807="","","ditto"))))</f>
        <v/>
      </c>
    </row>
    <row r="1809" spans="1:8" x14ac:dyDescent="0.25">
      <c r="A1809" s="770"/>
      <c r="B1809" s="770"/>
      <c r="C1809" s="770"/>
      <c r="D1809" s="770"/>
      <c r="E1809" s="778"/>
      <c r="F1809" s="781" t="str">
        <f>IF($A1809="","",IF(NOT($A1809=$A1808),IFERROR(IF(INDEX('40-15 SCALE LABEL INFO'!I$2:I$65,MATCH($A1809,'40-15 SCALE LABEL INFO'!$A$2:$A$65,0))="","",INDEX('40-15 SCALE LABEL INFO'!I$2:I$65,MATCH($A1809,'40-15 SCALE LABEL INFO'!$A$2:$A$65,0))),"not found"),IF(F1808="not found","not found",IF(F1808="","","ditto"))))</f>
        <v/>
      </c>
      <c r="G1809" s="782" t="str">
        <f>IF($A1809="","",IF(NOT($A1809=$A1808),IFERROR(IF(INDEX('40-15 SCALE LABEL INFO'!J$2:J$65,MATCH($A1809,'40-15 SCALE LABEL INFO'!$A$2:$A$65,0))="","",INDEX('40-15 SCALE LABEL INFO'!J$2:J$65,MATCH($A1809,'40-15 SCALE LABEL INFO'!$A$2:$A$65,0))),"not found"),IF(G1808="not found","not found",IF(G1808="","","ditto"))))</f>
        <v/>
      </c>
      <c r="H1809" s="775" t="str">
        <f>IF($A1809="","",IF(NOT($A1809=$A1808),IFERROR(IF(INDEX('40-15 SCALE LABEL INFO'!K$2:K$65,MATCH($A1809,'40-15 SCALE LABEL INFO'!$A$2:$A$65,0))="","",INDEX('40-15 SCALE LABEL INFO'!K$2:K$65,MATCH($A1809,'40-15 SCALE LABEL INFO'!$A$2:$A$65,0))),"not found"),IF(H1808="not found","not found",IF(H1808="","","ditto"))))</f>
        <v/>
      </c>
    </row>
    <row r="1810" spans="1:8" x14ac:dyDescent="0.25">
      <c r="A1810" s="770"/>
      <c r="B1810" s="770"/>
      <c r="C1810" s="770"/>
      <c r="D1810" s="770"/>
      <c r="E1810" s="778"/>
      <c r="F1810" s="781" t="str">
        <f>IF($A1810="","",IF(NOT($A1810=$A1809),IFERROR(IF(INDEX('40-15 SCALE LABEL INFO'!I$2:I$65,MATCH($A1810,'40-15 SCALE LABEL INFO'!$A$2:$A$65,0))="","",INDEX('40-15 SCALE LABEL INFO'!I$2:I$65,MATCH($A1810,'40-15 SCALE LABEL INFO'!$A$2:$A$65,0))),"not found"),IF(F1809="not found","not found",IF(F1809="","","ditto"))))</f>
        <v/>
      </c>
      <c r="G1810" s="782" t="str">
        <f>IF($A1810="","",IF(NOT($A1810=$A1809),IFERROR(IF(INDEX('40-15 SCALE LABEL INFO'!J$2:J$65,MATCH($A1810,'40-15 SCALE LABEL INFO'!$A$2:$A$65,0))="","",INDEX('40-15 SCALE LABEL INFO'!J$2:J$65,MATCH($A1810,'40-15 SCALE LABEL INFO'!$A$2:$A$65,0))),"not found"),IF(G1809="not found","not found",IF(G1809="","","ditto"))))</f>
        <v/>
      </c>
      <c r="H1810" s="775" t="str">
        <f>IF($A1810="","",IF(NOT($A1810=$A1809),IFERROR(IF(INDEX('40-15 SCALE LABEL INFO'!K$2:K$65,MATCH($A1810,'40-15 SCALE LABEL INFO'!$A$2:$A$65,0))="","",INDEX('40-15 SCALE LABEL INFO'!K$2:K$65,MATCH($A1810,'40-15 SCALE LABEL INFO'!$A$2:$A$65,0))),"not found"),IF(H1809="not found","not found",IF(H1809="","","ditto"))))</f>
        <v/>
      </c>
    </row>
    <row r="1811" spans="1:8" x14ac:dyDescent="0.25">
      <c r="A1811" s="770"/>
      <c r="B1811" s="770"/>
      <c r="C1811" s="770"/>
      <c r="D1811" s="770"/>
      <c r="E1811" s="778"/>
      <c r="F1811" s="781" t="str">
        <f>IF($A1811="","",IF(NOT($A1811=$A1810),IFERROR(IF(INDEX('40-15 SCALE LABEL INFO'!I$2:I$65,MATCH($A1811,'40-15 SCALE LABEL INFO'!$A$2:$A$65,0))="","",INDEX('40-15 SCALE LABEL INFO'!I$2:I$65,MATCH($A1811,'40-15 SCALE LABEL INFO'!$A$2:$A$65,0))),"not found"),IF(F1810="not found","not found",IF(F1810="","","ditto"))))</f>
        <v/>
      </c>
      <c r="G1811" s="782" t="str">
        <f>IF($A1811="","",IF(NOT($A1811=$A1810),IFERROR(IF(INDEX('40-15 SCALE LABEL INFO'!J$2:J$65,MATCH($A1811,'40-15 SCALE LABEL INFO'!$A$2:$A$65,0))="","",INDEX('40-15 SCALE LABEL INFO'!J$2:J$65,MATCH($A1811,'40-15 SCALE LABEL INFO'!$A$2:$A$65,0))),"not found"),IF(G1810="not found","not found",IF(G1810="","","ditto"))))</f>
        <v/>
      </c>
      <c r="H1811" s="775" t="str">
        <f>IF($A1811="","",IF(NOT($A1811=$A1810),IFERROR(IF(INDEX('40-15 SCALE LABEL INFO'!K$2:K$65,MATCH($A1811,'40-15 SCALE LABEL INFO'!$A$2:$A$65,0))="","",INDEX('40-15 SCALE LABEL INFO'!K$2:K$65,MATCH($A1811,'40-15 SCALE LABEL INFO'!$A$2:$A$65,0))),"not found"),IF(H1810="not found","not found",IF(H1810="","","ditto"))))</f>
        <v/>
      </c>
    </row>
    <row r="1812" spans="1:8" x14ac:dyDescent="0.25">
      <c r="A1812" s="770"/>
      <c r="B1812" s="770"/>
      <c r="C1812" s="770"/>
      <c r="D1812" s="770"/>
      <c r="E1812" s="778"/>
      <c r="F1812" s="781" t="str">
        <f>IF($A1812="","",IF(NOT($A1812=$A1811),IFERROR(IF(INDEX('40-15 SCALE LABEL INFO'!I$2:I$65,MATCH($A1812,'40-15 SCALE LABEL INFO'!$A$2:$A$65,0))="","",INDEX('40-15 SCALE LABEL INFO'!I$2:I$65,MATCH($A1812,'40-15 SCALE LABEL INFO'!$A$2:$A$65,0))),"not found"),IF(F1811="not found","not found",IF(F1811="","","ditto"))))</f>
        <v/>
      </c>
      <c r="G1812" s="782" t="str">
        <f>IF($A1812="","",IF(NOT($A1812=$A1811),IFERROR(IF(INDEX('40-15 SCALE LABEL INFO'!J$2:J$65,MATCH($A1812,'40-15 SCALE LABEL INFO'!$A$2:$A$65,0))="","",INDEX('40-15 SCALE LABEL INFO'!J$2:J$65,MATCH($A1812,'40-15 SCALE LABEL INFO'!$A$2:$A$65,0))),"not found"),IF(G1811="not found","not found",IF(G1811="","","ditto"))))</f>
        <v/>
      </c>
      <c r="H1812" s="775" t="str">
        <f>IF($A1812="","",IF(NOT($A1812=$A1811),IFERROR(IF(INDEX('40-15 SCALE LABEL INFO'!K$2:K$65,MATCH($A1812,'40-15 SCALE LABEL INFO'!$A$2:$A$65,0))="","",INDEX('40-15 SCALE LABEL INFO'!K$2:K$65,MATCH($A1812,'40-15 SCALE LABEL INFO'!$A$2:$A$65,0))),"not found"),IF(H1811="not found","not found",IF(H1811="","","ditto"))))</f>
        <v/>
      </c>
    </row>
    <row r="1813" spans="1:8" x14ac:dyDescent="0.25">
      <c r="A1813" s="770"/>
      <c r="B1813" s="770"/>
      <c r="C1813" s="770"/>
      <c r="D1813" s="770"/>
      <c r="E1813" s="778"/>
      <c r="F1813" s="781" t="str">
        <f>IF($A1813="","",IF(NOT($A1813=$A1812),IFERROR(IF(INDEX('40-15 SCALE LABEL INFO'!I$2:I$65,MATCH($A1813,'40-15 SCALE LABEL INFO'!$A$2:$A$65,0))="","",INDEX('40-15 SCALE LABEL INFO'!I$2:I$65,MATCH($A1813,'40-15 SCALE LABEL INFO'!$A$2:$A$65,0))),"not found"),IF(F1812="not found","not found",IF(F1812="","","ditto"))))</f>
        <v/>
      </c>
      <c r="G1813" s="782" t="str">
        <f>IF($A1813="","",IF(NOT($A1813=$A1812),IFERROR(IF(INDEX('40-15 SCALE LABEL INFO'!J$2:J$65,MATCH($A1813,'40-15 SCALE LABEL INFO'!$A$2:$A$65,0))="","",INDEX('40-15 SCALE LABEL INFO'!J$2:J$65,MATCH($A1813,'40-15 SCALE LABEL INFO'!$A$2:$A$65,0))),"not found"),IF(G1812="not found","not found",IF(G1812="","","ditto"))))</f>
        <v/>
      </c>
      <c r="H1813" s="775" t="str">
        <f>IF($A1813="","",IF(NOT($A1813=$A1812),IFERROR(IF(INDEX('40-15 SCALE LABEL INFO'!K$2:K$65,MATCH($A1813,'40-15 SCALE LABEL INFO'!$A$2:$A$65,0))="","",INDEX('40-15 SCALE LABEL INFO'!K$2:K$65,MATCH($A1813,'40-15 SCALE LABEL INFO'!$A$2:$A$65,0))),"not found"),IF(H1812="not found","not found",IF(H1812="","","ditto"))))</f>
        <v/>
      </c>
    </row>
    <row r="1814" spans="1:8" x14ac:dyDescent="0.25">
      <c r="A1814" s="770"/>
      <c r="B1814" s="770"/>
      <c r="C1814" s="770"/>
      <c r="D1814" s="770"/>
      <c r="E1814" s="778"/>
      <c r="F1814" s="781" t="str">
        <f>IF($A1814="","",IF(NOT($A1814=$A1813),IFERROR(IF(INDEX('40-15 SCALE LABEL INFO'!I$2:I$65,MATCH($A1814,'40-15 SCALE LABEL INFO'!$A$2:$A$65,0))="","",INDEX('40-15 SCALE LABEL INFO'!I$2:I$65,MATCH($A1814,'40-15 SCALE LABEL INFO'!$A$2:$A$65,0))),"not found"),IF(F1813="not found","not found",IF(F1813="","","ditto"))))</f>
        <v/>
      </c>
      <c r="G1814" s="782" t="str">
        <f>IF($A1814="","",IF(NOT($A1814=$A1813),IFERROR(IF(INDEX('40-15 SCALE LABEL INFO'!J$2:J$65,MATCH($A1814,'40-15 SCALE LABEL INFO'!$A$2:$A$65,0))="","",INDEX('40-15 SCALE LABEL INFO'!J$2:J$65,MATCH($A1814,'40-15 SCALE LABEL INFO'!$A$2:$A$65,0))),"not found"),IF(G1813="not found","not found",IF(G1813="","","ditto"))))</f>
        <v/>
      </c>
      <c r="H1814" s="775" t="str">
        <f>IF($A1814="","",IF(NOT($A1814=$A1813),IFERROR(IF(INDEX('40-15 SCALE LABEL INFO'!K$2:K$65,MATCH($A1814,'40-15 SCALE LABEL INFO'!$A$2:$A$65,0))="","",INDEX('40-15 SCALE LABEL INFO'!K$2:K$65,MATCH($A1814,'40-15 SCALE LABEL INFO'!$A$2:$A$65,0))),"not found"),IF(H1813="not found","not found",IF(H1813="","","ditto"))))</f>
        <v/>
      </c>
    </row>
    <row r="1815" spans="1:8" x14ac:dyDescent="0.25">
      <c r="A1815" s="770"/>
      <c r="B1815" s="770"/>
      <c r="C1815" s="770"/>
      <c r="D1815" s="770"/>
      <c r="E1815" s="778"/>
      <c r="F1815" s="781" t="str">
        <f>IF($A1815="","",IF(NOT($A1815=$A1814),IFERROR(IF(INDEX('40-15 SCALE LABEL INFO'!I$2:I$65,MATCH($A1815,'40-15 SCALE LABEL INFO'!$A$2:$A$65,0))="","",INDEX('40-15 SCALE LABEL INFO'!I$2:I$65,MATCH($A1815,'40-15 SCALE LABEL INFO'!$A$2:$A$65,0))),"not found"),IF(F1814="not found","not found",IF(F1814="","","ditto"))))</f>
        <v/>
      </c>
      <c r="G1815" s="782" t="str">
        <f>IF($A1815="","",IF(NOT($A1815=$A1814),IFERROR(IF(INDEX('40-15 SCALE LABEL INFO'!J$2:J$65,MATCH($A1815,'40-15 SCALE LABEL INFO'!$A$2:$A$65,0))="","",INDEX('40-15 SCALE LABEL INFO'!J$2:J$65,MATCH($A1815,'40-15 SCALE LABEL INFO'!$A$2:$A$65,0))),"not found"),IF(G1814="not found","not found",IF(G1814="","","ditto"))))</f>
        <v/>
      </c>
      <c r="H1815" s="775" t="str">
        <f>IF($A1815="","",IF(NOT($A1815=$A1814),IFERROR(IF(INDEX('40-15 SCALE LABEL INFO'!K$2:K$65,MATCH($A1815,'40-15 SCALE LABEL INFO'!$A$2:$A$65,0))="","",INDEX('40-15 SCALE LABEL INFO'!K$2:K$65,MATCH($A1815,'40-15 SCALE LABEL INFO'!$A$2:$A$65,0))),"not found"),IF(H1814="not found","not found",IF(H1814="","","ditto"))))</f>
        <v/>
      </c>
    </row>
    <row r="1816" spans="1:8" x14ac:dyDescent="0.25">
      <c r="A1816" s="770"/>
      <c r="B1816" s="770"/>
      <c r="C1816" s="770"/>
      <c r="D1816" s="770"/>
      <c r="E1816" s="778"/>
      <c r="F1816" s="781" t="str">
        <f>IF($A1816="","",IF(NOT($A1816=$A1815),IFERROR(IF(INDEX('40-15 SCALE LABEL INFO'!I$2:I$65,MATCH($A1816,'40-15 SCALE LABEL INFO'!$A$2:$A$65,0))="","",INDEX('40-15 SCALE LABEL INFO'!I$2:I$65,MATCH($A1816,'40-15 SCALE LABEL INFO'!$A$2:$A$65,0))),"not found"),IF(F1815="not found","not found",IF(F1815="","","ditto"))))</f>
        <v/>
      </c>
      <c r="G1816" s="782" t="str">
        <f>IF($A1816="","",IF(NOT($A1816=$A1815),IFERROR(IF(INDEX('40-15 SCALE LABEL INFO'!J$2:J$65,MATCH($A1816,'40-15 SCALE LABEL INFO'!$A$2:$A$65,0))="","",INDEX('40-15 SCALE LABEL INFO'!J$2:J$65,MATCH($A1816,'40-15 SCALE LABEL INFO'!$A$2:$A$65,0))),"not found"),IF(G1815="not found","not found",IF(G1815="","","ditto"))))</f>
        <v/>
      </c>
      <c r="H1816" s="775" t="str">
        <f>IF($A1816="","",IF(NOT($A1816=$A1815),IFERROR(IF(INDEX('40-15 SCALE LABEL INFO'!K$2:K$65,MATCH($A1816,'40-15 SCALE LABEL INFO'!$A$2:$A$65,0))="","",INDEX('40-15 SCALE LABEL INFO'!K$2:K$65,MATCH($A1816,'40-15 SCALE LABEL INFO'!$A$2:$A$65,0))),"not found"),IF(H1815="not found","not found",IF(H1815="","","ditto"))))</f>
        <v/>
      </c>
    </row>
    <row r="1817" spans="1:8" x14ac:dyDescent="0.25">
      <c r="A1817" s="770"/>
      <c r="B1817" s="770"/>
      <c r="C1817" s="770"/>
      <c r="D1817" s="770"/>
      <c r="E1817" s="778"/>
      <c r="F1817" s="781" t="str">
        <f>IF($A1817="","",IF(NOT($A1817=$A1816),IFERROR(IF(INDEX('40-15 SCALE LABEL INFO'!I$2:I$65,MATCH($A1817,'40-15 SCALE LABEL INFO'!$A$2:$A$65,0))="","",INDEX('40-15 SCALE LABEL INFO'!I$2:I$65,MATCH($A1817,'40-15 SCALE LABEL INFO'!$A$2:$A$65,0))),"not found"),IF(F1816="not found","not found",IF(F1816="","","ditto"))))</f>
        <v/>
      </c>
      <c r="G1817" s="782" t="str">
        <f>IF($A1817="","",IF(NOT($A1817=$A1816),IFERROR(IF(INDEX('40-15 SCALE LABEL INFO'!J$2:J$65,MATCH($A1817,'40-15 SCALE LABEL INFO'!$A$2:$A$65,0))="","",INDEX('40-15 SCALE LABEL INFO'!J$2:J$65,MATCH($A1817,'40-15 SCALE LABEL INFO'!$A$2:$A$65,0))),"not found"),IF(G1816="not found","not found",IF(G1816="","","ditto"))))</f>
        <v/>
      </c>
      <c r="H1817" s="775" t="str">
        <f>IF($A1817="","",IF(NOT($A1817=$A1816),IFERROR(IF(INDEX('40-15 SCALE LABEL INFO'!K$2:K$65,MATCH($A1817,'40-15 SCALE LABEL INFO'!$A$2:$A$65,0))="","",INDEX('40-15 SCALE LABEL INFO'!K$2:K$65,MATCH($A1817,'40-15 SCALE LABEL INFO'!$A$2:$A$65,0))),"not found"),IF(H1816="not found","not found",IF(H1816="","","ditto"))))</f>
        <v/>
      </c>
    </row>
    <row r="1818" spans="1:8" x14ac:dyDescent="0.25">
      <c r="A1818" s="770"/>
      <c r="B1818" s="770"/>
      <c r="C1818" s="770"/>
      <c r="D1818" s="770"/>
      <c r="E1818" s="778"/>
      <c r="F1818" s="781" t="str">
        <f>IF($A1818="","",IF(NOT($A1818=$A1817),IFERROR(IF(INDEX('40-15 SCALE LABEL INFO'!I$2:I$65,MATCH($A1818,'40-15 SCALE LABEL INFO'!$A$2:$A$65,0))="","",INDEX('40-15 SCALE LABEL INFO'!I$2:I$65,MATCH($A1818,'40-15 SCALE LABEL INFO'!$A$2:$A$65,0))),"not found"),IF(F1817="not found","not found",IF(F1817="","","ditto"))))</f>
        <v/>
      </c>
      <c r="G1818" s="782" t="str">
        <f>IF($A1818="","",IF(NOT($A1818=$A1817),IFERROR(IF(INDEX('40-15 SCALE LABEL INFO'!J$2:J$65,MATCH($A1818,'40-15 SCALE LABEL INFO'!$A$2:$A$65,0))="","",INDEX('40-15 SCALE LABEL INFO'!J$2:J$65,MATCH($A1818,'40-15 SCALE LABEL INFO'!$A$2:$A$65,0))),"not found"),IF(G1817="not found","not found",IF(G1817="","","ditto"))))</f>
        <v/>
      </c>
      <c r="H1818" s="775" t="str">
        <f>IF($A1818="","",IF(NOT($A1818=$A1817),IFERROR(IF(INDEX('40-15 SCALE LABEL INFO'!K$2:K$65,MATCH($A1818,'40-15 SCALE LABEL INFO'!$A$2:$A$65,0))="","",INDEX('40-15 SCALE LABEL INFO'!K$2:K$65,MATCH($A1818,'40-15 SCALE LABEL INFO'!$A$2:$A$65,0))),"not found"),IF(H1817="not found","not found",IF(H1817="","","ditto"))))</f>
        <v/>
      </c>
    </row>
    <row r="1819" spans="1:8" x14ac:dyDescent="0.25">
      <c r="A1819" s="770"/>
      <c r="B1819" s="770"/>
      <c r="C1819" s="770"/>
      <c r="D1819" s="770"/>
      <c r="E1819" s="778"/>
      <c r="F1819" s="781" t="str">
        <f>IF($A1819="","",IF(NOT($A1819=$A1818),IFERROR(IF(INDEX('40-15 SCALE LABEL INFO'!I$2:I$65,MATCH($A1819,'40-15 SCALE LABEL INFO'!$A$2:$A$65,0))="","",INDEX('40-15 SCALE LABEL INFO'!I$2:I$65,MATCH($A1819,'40-15 SCALE LABEL INFO'!$A$2:$A$65,0))),"not found"),IF(F1818="not found","not found",IF(F1818="","","ditto"))))</f>
        <v/>
      </c>
      <c r="G1819" s="782" t="str">
        <f>IF($A1819="","",IF(NOT($A1819=$A1818),IFERROR(IF(INDEX('40-15 SCALE LABEL INFO'!J$2:J$65,MATCH($A1819,'40-15 SCALE LABEL INFO'!$A$2:$A$65,0))="","",INDEX('40-15 SCALE LABEL INFO'!J$2:J$65,MATCH($A1819,'40-15 SCALE LABEL INFO'!$A$2:$A$65,0))),"not found"),IF(G1818="not found","not found",IF(G1818="","","ditto"))))</f>
        <v/>
      </c>
      <c r="H1819" s="775" t="str">
        <f>IF($A1819="","",IF(NOT($A1819=$A1818),IFERROR(IF(INDEX('40-15 SCALE LABEL INFO'!K$2:K$65,MATCH($A1819,'40-15 SCALE LABEL INFO'!$A$2:$A$65,0))="","",INDEX('40-15 SCALE LABEL INFO'!K$2:K$65,MATCH($A1819,'40-15 SCALE LABEL INFO'!$A$2:$A$65,0))),"not found"),IF(H1818="not found","not found",IF(H1818="","","ditto"))))</f>
        <v/>
      </c>
    </row>
    <row r="1820" spans="1:8" x14ac:dyDescent="0.25">
      <c r="A1820" s="770"/>
      <c r="B1820" s="770"/>
      <c r="C1820" s="770"/>
      <c r="D1820" s="770"/>
      <c r="E1820" s="778"/>
      <c r="F1820" s="781" t="str">
        <f>IF($A1820="","",IF(NOT($A1820=$A1819),IFERROR(IF(INDEX('40-15 SCALE LABEL INFO'!I$2:I$65,MATCH($A1820,'40-15 SCALE LABEL INFO'!$A$2:$A$65,0))="","",INDEX('40-15 SCALE LABEL INFO'!I$2:I$65,MATCH($A1820,'40-15 SCALE LABEL INFO'!$A$2:$A$65,0))),"not found"),IF(F1819="not found","not found",IF(F1819="","","ditto"))))</f>
        <v/>
      </c>
      <c r="G1820" s="782" t="str">
        <f>IF($A1820="","",IF(NOT($A1820=$A1819),IFERROR(IF(INDEX('40-15 SCALE LABEL INFO'!J$2:J$65,MATCH($A1820,'40-15 SCALE LABEL INFO'!$A$2:$A$65,0))="","",INDEX('40-15 SCALE LABEL INFO'!J$2:J$65,MATCH($A1820,'40-15 SCALE LABEL INFO'!$A$2:$A$65,0))),"not found"),IF(G1819="not found","not found",IF(G1819="","","ditto"))))</f>
        <v/>
      </c>
      <c r="H1820" s="775" t="str">
        <f>IF($A1820="","",IF(NOT($A1820=$A1819),IFERROR(IF(INDEX('40-15 SCALE LABEL INFO'!K$2:K$65,MATCH($A1820,'40-15 SCALE LABEL INFO'!$A$2:$A$65,0))="","",INDEX('40-15 SCALE LABEL INFO'!K$2:K$65,MATCH($A1820,'40-15 SCALE LABEL INFO'!$A$2:$A$65,0))),"not found"),IF(H1819="not found","not found",IF(H1819="","","ditto"))))</f>
        <v/>
      </c>
    </row>
    <row r="1821" spans="1:8" x14ac:dyDescent="0.25">
      <c r="A1821" s="770"/>
      <c r="B1821" s="770"/>
      <c r="C1821" s="770"/>
      <c r="D1821" s="770"/>
      <c r="E1821" s="778"/>
      <c r="F1821" s="781" t="str">
        <f>IF($A1821="","",IF(NOT($A1821=$A1820),IFERROR(IF(INDEX('40-15 SCALE LABEL INFO'!I$2:I$65,MATCH($A1821,'40-15 SCALE LABEL INFO'!$A$2:$A$65,0))="","",INDEX('40-15 SCALE LABEL INFO'!I$2:I$65,MATCH($A1821,'40-15 SCALE LABEL INFO'!$A$2:$A$65,0))),"not found"),IF(F1820="not found","not found",IF(F1820="","","ditto"))))</f>
        <v/>
      </c>
      <c r="G1821" s="782" t="str">
        <f>IF($A1821="","",IF(NOT($A1821=$A1820),IFERROR(IF(INDEX('40-15 SCALE LABEL INFO'!J$2:J$65,MATCH($A1821,'40-15 SCALE LABEL INFO'!$A$2:$A$65,0))="","",INDEX('40-15 SCALE LABEL INFO'!J$2:J$65,MATCH($A1821,'40-15 SCALE LABEL INFO'!$A$2:$A$65,0))),"not found"),IF(G1820="not found","not found",IF(G1820="","","ditto"))))</f>
        <v/>
      </c>
      <c r="H1821" s="775" t="str">
        <f>IF($A1821="","",IF(NOT($A1821=$A1820),IFERROR(IF(INDEX('40-15 SCALE LABEL INFO'!K$2:K$65,MATCH($A1821,'40-15 SCALE LABEL INFO'!$A$2:$A$65,0))="","",INDEX('40-15 SCALE LABEL INFO'!K$2:K$65,MATCH($A1821,'40-15 SCALE LABEL INFO'!$A$2:$A$65,0))),"not found"),IF(H1820="not found","not found",IF(H1820="","","ditto"))))</f>
        <v/>
      </c>
    </row>
    <row r="1822" spans="1:8" x14ac:dyDescent="0.25">
      <c r="A1822" s="770"/>
      <c r="B1822" s="770"/>
      <c r="C1822" s="770"/>
      <c r="D1822" s="770"/>
      <c r="E1822" s="778"/>
      <c r="F1822" s="781" t="str">
        <f>IF($A1822="","",IF(NOT($A1822=$A1821),IFERROR(IF(INDEX('40-15 SCALE LABEL INFO'!I$2:I$65,MATCH($A1822,'40-15 SCALE LABEL INFO'!$A$2:$A$65,0))="","",INDEX('40-15 SCALE LABEL INFO'!I$2:I$65,MATCH($A1822,'40-15 SCALE LABEL INFO'!$A$2:$A$65,0))),"not found"),IF(F1821="not found","not found",IF(F1821="","","ditto"))))</f>
        <v/>
      </c>
      <c r="G1822" s="782" t="str">
        <f>IF($A1822="","",IF(NOT($A1822=$A1821),IFERROR(IF(INDEX('40-15 SCALE LABEL INFO'!J$2:J$65,MATCH($A1822,'40-15 SCALE LABEL INFO'!$A$2:$A$65,0))="","",INDEX('40-15 SCALE LABEL INFO'!J$2:J$65,MATCH($A1822,'40-15 SCALE LABEL INFO'!$A$2:$A$65,0))),"not found"),IF(G1821="not found","not found",IF(G1821="","","ditto"))))</f>
        <v/>
      </c>
      <c r="H1822" s="775" t="str">
        <f>IF($A1822="","",IF(NOT($A1822=$A1821),IFERROR(IF(INDEX('40-15 SCALE LABEL INFO'!K$2:K$65,MATCH($A1822,'40-15 SCALE LABEL INFO'!$A$2:$A$65,0))="","",INDEX('40-15 SCALE LABEL INFO'!K$2:K$65,MATCH($A1822,'40-15 SCALE LABEL INFO'!$A$2:$A$65,0))),"not found"),IF(H1821="not found","not found",IF(H1821="","","ditto"))))</f>
        <v/>
      </c>
    </row>
    <row r="1823" spans="1:8" x14ac:dyDescent="0.25">
      <c r="A1823" s="770"/>
      <c r="B1823" s="770"/>
      <c r="C1823" s="770"/>
      <c r="D1823" s="770"/>
      <c r="E1823" s="778"/>
      <c r="F1823" s="781" t="str">
        <f>IF($A1823="","",IF(NOT($A1823=$A1822),IFERROR(IF(INDEX('40-15 SCALE LABEL INFO'!I$2:I$65,MATCH($A1823,'40-15 SCALE LABEL INFO'!$A$2:$A$65,0))="","",INDEX('40-15 SCALE LABEL INFO'!I$2:I$65,MATCH($A1823,'40-15 SCALE LABEL INFO'!$A$2:$A$65,0))),"not found"),IF(F1822="not found","not found",IF(F1822="","","ditto"))))</f>
        <v/>
      </c>
      <c r="G1823" s="782" t="str">
        <f>IF($A1823="","",IF(NOT($A1823=$A1822),IFERROR(IF(INDEX('40-15 SCALE LABEL INFO'!J$2:J$65,MATCH($A1823,'40-15 SCALE LABEL INFO'!$A$2:$A$65,0))="","",INDEX('40-15 SCALE LABEL INFO'!J$2:J$65,MATCH($A1823,'40-15 SCALE LABEL INFO'!$A$2:$A$65,0))),"not found"),IF(G1822="not found","not found",IF(G1822="","","ditto"))))</f>
        <v/>
      </c>
      <c r="H1823" s="775" t="str">
        <f>IF($A1823="","",IF(NOT($A1823=$A1822),IFERROR(IF(INDEX('40-15 SCALE LABEL INFO'!K$2:K$65,MATCH($A1823,'40-15 SCALE LABEL INFO'!$A$2:$A$65,0))="","",INDEX('40-15 SCALE LABEL INFO'!K$2:K$65,MATCH($A1823,'40-15 SCALE LABEL INFO'!$A$2:$A$65,0))),"not found"),IF(H1822="not found","not found",IF(H1822="","","ditto"))))</f>
        <v/>
      </c>
    </row>
    <row r="1824" spans="1:8" x14ac:dyDescent="0.25">
      <c r="A1824" s="770"/>
      <c r="B1824" s="770"/>
      <c r="C1824" s="770"/>
      <c r="D1824" s="770"/>
      <c r="E1824" s="778"/>
      <c r="F1824" s="781" t="str">
        <f>IF($A1824="","",IF(NOT($A1824=$A1823),IFERROR(IF(INDEX('40-15 SCALE LABEL INFO'!I$2:I$65,MATCH($A1824,'40-15 SCALE LABEL INFO'!$A$2:$A$65,0))="","",INDEX('40-15 SCALE LABEL INFO'!I$2:I$65,MATCH($A1824,'40-15 SCALE LABEL INFO'!$A$2:$A$65,0))),"not found"),IF(F1823="not found","not found",IF(F1823="","","ditto"))))</f>
        <v/>
      </c>
      <c r="G1824" s="782" t="str">
        <f>IF($A1824="","",IF(NOT($A1824=$A1823),IFERROR(IF(INDEX('40-15 SCALE LABEL INFO'!J$2:J$65,MATCH($A1824,'40-15 SCALE LABEL INFO'!$A$2:$A$65,0))="","",INDEX('40-15 SCALE LABEL INFO'!J$2:J$65,MATCH($A1824,'40-15 SCALE LABEL INFO'!$A$2:$A$65,0))),"not found"),IF(G1823="not found","not found",IF(G1823="","","ditto"))))</f>
        <v/>
      </c>
      <c r="H1824" s="775" t="str">
        <f>IF($A1824="","",IF(NOT($A1824=$A1823),IFERROR(IF(INDEX('40-15 SCALE LABEL INFO'!K$2:K$65,MATCH($A1824,'40-15 SCALE LABEL INFO'!$A$2:$A$65,0))="","",INDEX('40-15 SCALE LABEL INFO'!K$2:K$65,MATCH($A1824,'40-15 SCALE LABEL INFO'!$A$2:$A$65,0))),"not found"),IF(H1823="not found","not found",IF(H1823="","","ditto"))))</f>
        <v/>
      </c>
    </row>
    <row r="1825" spans="1:8" x14ac:dyDescent="0.25">
      <c r="A1825" s="770"/>
      <c r="B1825" s="770"/>
      <c r="C1825" s="770"/>
      <c r="D1825" s="770"/>
      <c r="E1825" s="778"/>
      <c r="F1825" s="781" t="str">
        <f>IF($A1825="","",IF(NOT($A1825=$A1824),IFERROR(IF(INDEX('40-15 SCALE LABEL INFO'!I$2:I$65,MATCH($A1825,'40-15 SCALE LABEL INFO'!$A$2:$A$65,0))="","",INDEX('40-15 SCALE LABEL INFO'!I$2:I$65,MATCH($A1825,'40-15 SCALE LABEL INFO'!$A$2:$A$65,0))),"not found"),IF(F1824="not found","not found",IF(F1824="","","ditto"))))</f>
        <v/>
      </c>
      <c r="G1825" s="782" t="str">
        <f>IF($A1825="","",IF(NOT($A1825=$A1824),IFERROR(IF(INDEX('40-15 SCALE LABEL INFO'!J$2:J$65,MATCH($A1825,'40-15 SCALE LABEL INFO'!$A$2:$A$65,0))="","",INDEX('40-15 SCALE LABEL INFO'!J$2:J$65,MATCH($A1825,'40-15 SCALE LABEL INFO'!$A$2:$A$65,0))),"not found"),IF(G1824="not found","not found",IF(G1824="","","ditto"))))</f>
        <v/>
      </c>
      <c r="H1825" s="775" t="str">
        <f>IF($A1825="","",IF(NOT($A1825=$A1824),IFERROR(IF(INDEX('40-15 SCALE LABEL INFO'!K$2:K$65,MATCH($A1825,'40-15 SCALE LABEL INFO'!$A$2:$A$65,0))="","",INDEX('40-15 SCALE LABEL INFO'!K$2:K$65,MATCH($A1825,'40-15 SCALE LABEL INFO'!$A$2:$A$65,0))),"not found"),IF(H1824="not found","not found",IF(H1824="","","ditto"))))</f>
        <v/>
      </c>
    </row>
    <row r="1826" spans="1:8" x14ac:dyDescent="0.25">
      <c r="A1826" s="770"/>
      <c r="B1826" s="770"/>
      <c r="C1826" s="770"/>
      <c r="D1826" s="770"/>
      <c r="E1826" s="778"/>
      <c r="F1826" s="781" t="str">
        <f>IF($A1826="","",IF(NOT($A1826=$A1825),IFERROR(IF(INDEX('40-15 SCALE LABEL INFO'!I$2:I$65,MATCH($A1826,'40-15 SCALE LABEL INFO'!$A$2:$A$65,0))="","",INDEX('40-15 SCALE LABEL INFO'!I$2:I$65,MATCH($A1826,'40-15 SCALE LABEL INFO'!$A$2:$A$65,0))),"not found"),IF(F1825="not found","not found",IF(F1825="","","ditto"))))</f>
        <v/>
      </c>
      <c r="G1826" s="782" t="str">
        <f>IF($A1826="","",IF(NOT($A1826=$A1825),IFERROR(IF(INDEX('40-15 SCALE LABEL INFO'!J$2:J$65,MATCH($A1826,'40-15 SCALE LABEL INFO'!$A$2:$A$65,0))="","",INDEX('40-15 SCALE LABEL INFO'!J$2:J$65,MATCH($A1826,'40-15 SCALE LABEL INFO'!$A$2:$A$65,0))),"not found"),IF(G1825="not found","not found",IF(G1825="","","ditto"))))</f>
        <v/>
      </c>
      <c r="H1826" s="775" t="str">
        <f>IF($A1826="","",IF(NOT($A1826=$A1825),IFERROR(IF(INDEX('40-15 SCALE LABEL INFO'!K$2:K$65,MATCH($A1826,'40-15 SCALE LABEL INFO'!$A$2:$A$65,0))="","",INDEX('40-15 SCALE LABEL INFO'!K$2:K$65,MATCH($A1826,'40-15 SCALE LABEL INFO'!$A$2:$A$65,0))),"not found"),IF(H1825="not found","not found",IF(H1825="","","ditto"))))</f>
        <v/>
      </c>
    </row>
    <row r="1827" spans="1:8" x14ac:dyDescent="0.25">
      <c r="A1827" s="770"/>
      <c r="B1827" s="770"/>
      <c r="C1827" s="770"/>
      <c r="D1827" s="770"/>
      <c r="E1827" s="778"/>
      <c r="F1827" s="781" t="str">
        <f>IF($A1827="","",IF(NOT($A1827=$A1826),IFERROR(IF(INDEX('40-15 SCALE LABEL INFO'!I$2:I$65,MATCH($A1827,'40-15 SCALE LABEL INFO'!$A$2:$A$65,0))="","",INDEX('40-15 SCALE LABEL INFO'!I$2:I$65,MATCH($A1827,'40-15 SCALE LABEL INFO'!$A$2:$A$65,0))),"not found"),IF(F1826="not found","not found",IF(F1826="","","ditto"))))</f>
        <v/>
      </c>
      <c r="G1827" s="782" t="str">
        <f>IF($A1827="","",IF(NOT($A1827=$A1826),IFERROR(IF(INDEX('40-15 SCALE LABEL INFO'!J$2:J$65,MATCH($A1827,'40-15 SCALE LABEL INFO'!$A$2:$A$65,0))="","",INDEX('40-15 SCALE LABEL INFO'!J$2:J$65,MATCH($A1827,'40-15 SCALE LABEL INFO'!$A$2:$A$65,0))),"not found"),IF(G1826="not found","not found",IF(G1826="","","ditto"))))</f>
        <v/>
      </c>
      <c r="H1827" s="775" t="str">
        <f>IF($A1827="","",IF(NOT($A1827=$A1826),IFERROR(IF(INDEX('40-15 SCALE LABEL INFO'!K$2:K$65,MATCH($A1827,'40-15 SCALE LABEL INFO'!$A$2:$A$65,0))="","",INDEX('40-15 SCALE LABEL INFO'!K$2:K$65,MATCH($A1827,'40-15 SCALE LABEL INFO'!$A$2:$A$65,0))),"not found"),IF(H1826="not found","not found",IF(H1826="","","ditto"))))</f>
        <v/>
      </c>
    </row>
    <row r="1828" spans="1:8" x14ac:dyDescent="0.25">
      <c r="A1828" s="770"/>
      <c r="B1828" s="770"/>
      <c r="C1828" s="770"/>
      <c r="D1828" s="770"/>
      <c r="E1828" s="778"/>
      <c r="F1828" s="781" t="str">
        <f>IF($A1828="","",IF(NOT($A1828=$A1827),IFERROR(IF(INDEX('40-15 SCALE LABEL INFO'!I$2:I$65,MATCH($A1828,'40-15 SCALE LABEL INFO'!$A$2:$A$65,0))="","",INDEX('40-15 SCALE LABEL INFO'!I$2:I$65,MATCH($A1828,'40-15 SCALE LABEL INFO'!$A$2:$A$65,0))),"not found"),IF(F1827="not found","not found",IF(F1827="","","ditto"))))</f>
        <v/>
      </c>
      <c r="G1828" s="782" t="str">
        <f>IF($A1828="","",IF(NOT($A1828=$A1827),IFERROR(IF(INDEX('40-15 SCALE LABEL INFO'!J$2:J$65,MATCH($A1828,'40-15 SCALE LABEL INFO'!$A$2:$A$65,0))="","",INDEX('40-15 SCALE LABEL INFO'!J$2:J$65,MATCH($A1828,'40-15 SCALE LABEL INFO'!$A$2:$A$65,0))),"not found"),IF(G1827="not found","not found",IF(G1827="","","ditto"))))</f>
        <v/>
      </c>
      <c r="H1828" s="775" t="str">
        <f>IF($A1828="","",IF(NOT($A1828=$A1827),IFERROR(IF(INDEX('40-15 SCALE LABEL INFO'!K$2:K$65,MATCH($A1828,'40-15 SCALE LABEL INFO'!$A$2:$A$65,0))="","",INDEX('40-15 SCALE LABEL INFO'!K$2:K$65,MATCH($A1828,'40-15 SCALE LABEL INFO'!$A$2:$A$65,0))),"not found"),IF(H1827="not found","not found",IF(H1827="","","ditto"))))</f>
        <v/>
      </c>
    </row>
    <row r="1829" spans="1:8" x14ac:dyDescent="0.25">
      <c r="A1829" s="770"/>
      <c r="B1829" s="770"/>
      <c r="C1829" s="770"/>
      <c r="D1829" s="770"/>
      <c r="E1829" s="778"/>
      <c r="F1829" s="781" t="str">
        <f>IF($A1829="","",IF(NOT($A1829=$A1828),IFERROR(IF(INDEX('40-15 SCALE LABEL INFO'!I$2:I$65,MATCH($A1829,'40-15 SCALE LABEL INFO'!$A$2:$A$65,0))="","",INDEX('40-15 SCALE LABEL INFO'!I$2:I$65,MATCH($A1829,'40-15 SCALE LABEL INFO'!$A$2:$A$65,0))),"not found"),IF(F1828="not found","not found",IF(F1828="","","ditto"))))</f>
        <v/>
      </c>
      <c r="G1829" s="782" t="str">
        <f>IF($A1829="","",IF(NOT($A1829=$A1828),IFERROR(IF(INDEX('40-15 SCALE LABEL INFO'!J$2:J$65,MATCH($A1829,'40-15 SCALE LABEL INFO'!$A$2:$A$65,0))="","",INDEX('40-15 SCALE LABEL INFO'!J$2:J$65,MATCH($A1829,'40-15 SCALE LABEL INFO'!$A$2:$A$65,0))),"not found"),IF(G1828="not found","not found",IF(G1828="","","ditto"))))</f>
        <v/>
      </c>
      <c r="H1829" s="775" t="str">
        <f>IF($A1829="","",IF(NOT($A1829=$A1828),IFERROR(IF(INDEX('40-15 SCALE LABEL INFO'!K$2:K$65,MATCH($A1829,'40-15 SCALE LABEL INFO'!$A$2:$A$65,0))="","",INDEX('40-15 SCALE LABEL INFO'!K$2:K$65,MATCH($A1829,'40-15 SCALE LABEL INFO'!$A$2:$A$65,0))),"not found"),IF(H1828="not found","not found",IF(H1828="","","ditto"))))</f>
        <v/>
      </c>
    </row>
    <row r="1830" spans="1:8" x14ac:dyDescent="0.25">
      <c r="A1830" s="770"/>
      <c r="B1830" s="770"/>
      <c r="C1830" s="770"/>
      <c r="D1830" s="770"/>
      <c r="E1830" s="778"/>
      <c r="F1830" s="781" t="str">
        <f>IF($A1830="","",IF(NOT($A1830=$A1829),IFERROR(IF(INDEX('40-15 SCALE LABEL INFO'!I$2:I$65,MATCH($A1830,'40-15 SCALE LABEL INFO'!$A$2:$A$65,0))="","",INDEX('40-15 SCALE LABEL INFO'!I$2:I$65,MATCH($A1830,'40-15 SCALE LABEL INFO'!$A$2:$A$65,0))),"not found"),IF(F1829="not found","not found",IF(F1829="","","ditto"))))</f>
        <v/>
      </c>
      <c r="G1830" s="782" t="str">
        <f>IF($A1830="","",IF(NOT($A1830=$A1829),IFERROR(IF(INDEX('40-15 SCALE LABEL INFO'!J$2:J$65,MATCH($A1830,'40-15 SCALE LABEL INFO'!$A$2:$A$65,0))="","",INDEX('40-15 SCALE LABEL INFO'!J$2:J$65,MATCH($A1830,'40-15 SCALE LABEL INFO'!$A$2:$A$65,0))),"not found"),IF(G1829="not found","not found",IF(G1829="","","ditto"))))</f>
        <v/>
      </c>
      <c r="H1830" s="775" t="str">
        <f>IF($A1830="","",IF(NOT($A1830=$A1829),IFERROR(IF(INDEX('40-15 SCALE LABEL INFO'!K$2:K$65,MATCH($A1830,'40-15 SCALE LABEL INFO'!$A$2:$A$65,0))="","",INDEX('40-15 SCALE LABEL INFO'!K$2:K$65,MATCH($A1830,'40-15 SCALE LABEL INFO'!$A$2:$A$65,0))),"not found"),IF(H1829="not found","not found",IF(H1829="","","ditto"))))</f>
        <v/>
      </c>
    </row>
    <row r="1831" spans="1:8" x14ac:dyDescent="0.25">
      <c r="A1831" s="770"/>
      <c r="B1831" s="770"/>
      <c r="C1831" s="770"/>
      <c r="D1831" s="770"/>
      <c r="E1831" s="778"/>
      <c r="F1831" s="781" t="str">
        <f>IF($A1831="","",IF(NOT($A1831=$A1830),IFERROR(IF(INDEX('40-15 SCALE LABEL INFO'!I$2:I$65,MATCH($A1831,'40-15 SCALE LABEL INFO'!$A$2:$A$65,0))="","",INDEX('40-15 SCALE LABEL INFO'!I$2:I$65,MATCH($A1831,'40-15 SCALE LABEL INFO'!$A$2:$A$65,0))),"not found"),IF(F1830="not found","not found",IF(F1830="","","ditto"))))</f>
        <v/>
      </c>
      <c r="G1831" s="782" t="str">
        <f>IF($A1831="","",IF(NOT($A1831=$A1830),IFERROR(IF(INDEX('40-15 SCALE LABEL INFO'!J$2:J$65,MATCH($A1831,'40-15 SCALE LABEL INFO'!$A$2:$A$65,0))="","",INDEX('40-15 SCALE LABEL INFO'!J$2:J$65,MATCH($A1831,'40-15 SCALE LABEL INFO'!$A$2:$A$65,0))),"not found"),IF(G1830="not found","not found",IF(G1830="","","ditto"))))</f>
        <v/>
      </c>
      <c r="H1831" s="775" t="str">
        <f>IF($A1831="","",IF(NOT($A1831=$A1830),IFERROR(IF(INDEX('40-15 SCALE LABEL INFO'!K$2:K$65,MATCH($A1831,'40-15 SCALE LABEL INFO'!$A$2:$A$65,0))="","",INDEX('40-15 SCALE LABEL INFO'!K$2:K$65,MATCH($A1831,'40-15 SCALE LABEL INFO'!$A$2:$A$65,0))),"not found"),IF(H1830="not found","not found",IF(H1830="","","ditto"))))</f>
        <v/>
      </c>
    </row>
    <row r="1832" spans="1:8" x14ac:dyDescent="0.25">
      <c r="A1832" s="770"/>
      <c r="B1832" s="770"/>
      <c r="C1832" s="770"/>
      <c r="D1832" s="770"/>
      <c r="E1832" s="778"/>
      <c r="F1832" s="781" t="str">
        <f>IF($A1832="","",IF(NOT($A1832=$A1831),IFERROR(IF(INDEX('40-15 SCALE LABEL INFO'!I$2:I$65,MATCH($A1832,'40-15 SCALE LABEL INFO'!$A$2:$A$65,0))="","",INDEX('40-15 SCALE LABEL INFO'!I$2:I$65,MATCH($A1832,'40-15 SCALE LABEL INFO'!$A$2:$A$65,0))),"not found"),IF(F1831="not found","not found",IF(F1831="","","ditto"))))</f>
        <v/>
      </c>
      <c r="G1832" s="782" t="str">
        <f>IF($A1832="","",IF(NOT($A1832=$A1831),IFERROR(IF(INDEX('40-15 SCALE LABEL INFO'!J$2:J$65,MATCH($A1832,'40-15 SCALE LABEL INFO'!$A$2:$A$65,0))="","",INDEX('40-15 SCALE LABEL INFO'!J$2:J$65,MATCH($A1832,'40-15 SCALE LABEL INFO'!$A$2:$A$65,0))),"not found"),IF(G1831="not found","not found",IF(G1831="","","ditto"))))</f>
        <v/>
      </c>
      <c r="H1832" s="775" t="str">
        <f>IF($A1832="","",IF(NOT($A1832=$A1831),IFERROR(IF(INDEX('40-15 SCALE LABEL INFO'!K$2:K$65,MATCH($A1832,'40-15 SCALE LABEL INFO'!$A$2:$A$65,0))="","",INDEX('40-15 SCALE LABEL INFO'!K$2:K$65,MATCH($A1832,'40-15 SCALE LABEL INFO'!$A$2:$A$65,0))),"not found"),IF(H1831="not found","not found",IF(H1831="","","ditto"))))</f>
        <v/>
      </c>
    </row>
    <row r="1833" spans="1:8" x14ac:dyDescent="0.25">
      <c r="A1833" s="770"/>
      <c r="B1833" s="770"/>
      <c r="C1833" s="770"/>
      <c r="D1833" s="770"/>
      <c r="E1833" s="778"/>
      <c r="F1833" s="781" t="str">
        <f>IF($A1833="","",IF(NOT($A1833=$A1832),IFERROR(IF(INDEX('40-15 SCALE LABEL INFO'!I$2:I$65,MATCH($A1833,'40-15 SCALE LABEL INFO'!$A$2:$A$65,0))="","",INDEX('40-15 SCALE LABEL INFO'!I$2:I$65,MATCH($A1833,'40-15 SCALE LABEL INFO'!$A$2:$A$65,0))),"not found"),IF(F1832="not found","not found",IF(F1832="","","ditto"))))</f>
        <v/>
      </c>
      <c r="G1833" s="782" t="str">
        <f>IF($A1833="","",IF(NOT($A1833=$A1832),IFERROR(IF(INDEX('40-15 SCALE LABEL INFO'!J$2:J$65,MATCH($A1833,'40-15 SCALE LABEL INFO'!$A$2:$A$65,0))="","",INDEX('40-15 SCALE LABEL INFO'!J$2:J$65,MATCH($A1833,'40-15 SCALE LABEL INFO'!$A$2:$A$65,0))),"not found"),IF(G1832="not found","not found",IF(G1832="","","ditto"))))</f>
        <v/>
      </c>
      <c r="H1833" s="775" t="str">
        <f>IF($A1833="","",IF(NOT($A1833=$A1832),IFERROR(IF(INDEX('40-15 SCALE LABEL INFO'!K$2:K$65,MATCH($A1833,'40-15 SCALE LABEL INFO'!$A$2:$A$65,0))="","",INDEX('40-15 SCALE LABEL INFO'!K$2:K$65,MATCH($A1833,'40-15 SCALE LABEL INFO'!$A$2:$A$65,0))),"not found"),IF(H1832="not found","not found",IF(H1832="","","ditto"))))</f>
        <v/>
      </c>
    </row>
    <row r="1834" spans="1:8" x14ac:dyDescent="0.25">
      <c r="A1834" s="770"/>
      <c r="B1834" s="770"/>
      <c r="C1834" s="770"/>
      <c r="D1834" s="770"/>
      <c r="E1834" s="778"/>
      <c r="F1834" s="781" t="str">
        <f>IF($A1834="","",IF(NOT($A1834=$A1833),IFERROR(IF(INDEX('40-15 SCALE LABEL INFO'!I$2:I$65,MATCH($A1834,'40-15 SCALE LABEL INFO'!$A$2:$A$65,0))="","",INDEX('40-15 SCALE LABEL INFO'!I$2:I$65,MATCH($A1834,'40-15 SCALE LABEL INFO'!$A$2:$A$65,0))),"not found"),IF(F1833="not found","not found",IF(F1833="","","ditto"))))</f>
        <v/>
      </c>
      <c r="G1834" s="782" t="str">
        <f>IF($A1834="","",IF(NOT($A1834=$A1833),IFERROR(IF(INDEX('40-15 SCALE LABEL INFO'!J$2:J$65,MATCH($A1834,'40-15 SCALE LABEL INFO'!$A$2:$A$65,0))="","",INDEX('40-15 SCALE LABEL INFO'!J$2:J$65,MATCH($A1834,'40-15 SCALE LABEL INFO'!$A$2:$A$65,0))),"not found"),IF(G1833="not found","not found",IF(G1833="","","ditto"))))</f>
        <v/>
      </c>
      <c r="H1834" s="775" t="str">
        <f>IF($A1834="","",IF(NOT($A1834=$A1833),IFERROR(IF(INDEX('40-15 SCALE LABEL INFO'!K$2:K$65,MATCH($A1834,'40-15 SCALE LABEL INFO'!$A$2:$A$65,0))="","",INDEX('40-15 SCALE LABEL INFO'!K$2:K$65,MATCH($A1834,'40-15 SCALE LABEL INFO'!$A$2:$A$65,0))),"not found"),IF(H1833="not found","not found",IF(H1833="","","ditto"))))</f>
        <v/>
      </c>
    </row>
    <row r="1835" spans="1:8" x14ac:dyDescent="0.25">
      <c r="A1835" s="770"/>
      <c r="B1835" s="770"/>
      <c r="C1835" s="770"/>
      <c r="D1835" s="770"/>
      <c r="E1835" s="778"/>
      <c r="F1835" s="781" t="str">
        <f>IF($A1835="","",IF(NOT($A1835=$A1834),IFERROR(IF(INDEX('40-15 SCALE LABEL INFO'!I$2:I$65,MATCH($A1835,'40-15 SCALE LABEL INFO'!$A$2:$A$65,0))="","",INDEX('40-15 SCALE LABEL INFO'!I$2:I$65,MATCH($A1835,'40-15 SCALE LABEL INFO'!$A$2:$A$65,0))),"not found"),IF(F1834="not found","not found",IF(F1834="","","ditto"))))</f>
        <v/>
      </c>
      <c r="G1835" s="782" t="str">
        <f>IF($A1835="","",IF(NOT($A1835=$A1834),IFERROR(IF(INDEX('40-15 SCALE LABEL INFO'!J$2:J$65,MATCH($A1835,'40-15 SCALE LABEL INFO'!$A$2:$A$65,0))="","",INDEX('40-15 SCALE LABEL INFO'!J$2:J$65,MATCH($A1835,'40-15 SCALE LABEL INFO'!$A$2:$A$65,0))),"not found"),IF(G1834="not found","not found",IF(G1834="","","ditto"))))</f>
        <v/>
      </c>
      <c r="H1835" s="775" t="str">
        <f>IF($A1835="","",IF(NOT($A1835=$A1834),IFERROR(IF(INDEX('40-15 SCALE LABEL INFO'!K$2:K$65,MATCH($A1835,'40-15 SCALE LABEL INFO'!$A$2:$A$65,0))="","",INDEX('40-15 SCALE LABEL INFO'!K$2:K$65,MATCH($A1835,'40-15 SCALE LABEL INFO'!$A$2:$A$65,0))),"not found"),IF(H1834="not found","not found",IF(H1834="","","ditto"))))</f>
        <v/>
      </c>
    </row>
    <row r="1836" spans="1:8" x14ac:dyDescent="0.25">
      <c r="A1836" s="770"/>
      <c r="B1836" s="770"/>
      <c r="C1836" s="770"/>
      <c r="D1836" s="770"/>
      <c r="E1836" s="778"/>
      <c r="F1836" s="781" t="str">
        <f>IF($A1836="","",IF(NOT($A1836=$A1835),IFERROR(IF(INDEX('40-15 SCALE LABEL INFO'!I$2:I$65,MATCH($A1836,'40-15 SCALE LABEL INFO'!$A$2:$A$65,0))="","",INDEX('40-15 SCALE LABEL INFO'!I$2:I$65,MATCH($A1836,'40-15 SCALE LABEL INFO'!$A$2:$A$65,0))),"not found"),IF(F1835="not found","not found",IF(F1835="","","ditto"))))</f>
        <v/>
      </c>
      <c r="G1836" s="782" t="str">
        <f>IF($A1836="","",IF(NOT($A1836=$A1835),IFERROR(IF(INDEX('40-15 SCALE LABEL INFO'!J$2:J$65,MATCH($A1836,'40-15 SCALE LABEL INFO'!$A$2:$A$65,0))="","",INDEX('40-15 SCALE LABEL INFO'!J$2:J$65,MATCH($A1836,'40-15 SCALE LABEL INFO'!$A$2:$A$65,0))),"not found"),IF(G1835="not found","not found",IF(G1835="","","ditto"))))</f>
        <v/>
      </c>
      <c r="H1836" s="775" t="str">
        <f>IF($A1836="","",IF(NOT($A1836=$A1835),IFERROR(IF(INDEX('40-15 SCALE LABEL INFO'!K$2:K$65,MATCH($A1836,'40-15 SCALE LABEL INFO'!$A$2:$A$65,0))="","",INDEX('40-15 SCALE LABEL INFO'!K$2:K$65,MATCH($A1836,'40-15 SCALE LABEL INFO'!$A$2:$A$65,0))),"not found"),IF(H1835="not found","not found",IF(H1835="","","ditto"))))</f>
        <v/>
      </c>
    </row>
    <row r="1837" spans="1:8" x14ac:dyDescent="0.25">
      <c r="A1837" s="770"/>
      <c r="B1837" s="770"/>
      <c r="C1837" s="770"/>
      <c r="D1837" s="770"/>
      <c r="E1837" s="778"/>
      <c r="F1837" s="781" t="str">
        <f>IF($A1837="","",IF(NOT($A1837=$A1836),IFERROR(IF(INDEX('40-15 SCALE LABEL INFO'!I$2:I$65,MATCH($A1837,'40-15 SCALE LABEL INFO'!$A$2:$A$65,0))="","",INDEX('40-15 SCALE LABEL INFO'!I$2:I$65,MATCH($A1837,'40-15 SCALE LABEL INFO'!$A$2:$A$65,0))),"not found"),IF(F1836="not found","not found",IF(F1836="","","ditto"))))</f>
        <v/>
      </c>
      <c r="G1837" s="782" t="str">
        <f>IF($A1837="","",IF(NOT($A1837=$A1836),IFERROR(IF(INDEX('40-15 SCALE LABEL INFO'!J$2:J$65,MATCH($A1837,'40-15 SCALE LABEL INFO'!$A$2:$A$65,0))="","",INDEX('40-15 SCALE LABEL INFO'!J$2:J$65,MATCH($A1837,'40-15 SCALE LABEL INFO'!$A$2:$A$65,0))),"not found"),IF(G1836="not found","not found",IF(G1836="","","ditto"))))</f>
        <v/>
      </c>
      <c r="H1837" s="775" t="str">
        <f>IF($A1837="","",IF(NOT($A1837=$A1836),IFERROR(IF(INDEX('40-15 SCALE LABEL INFO'!K$2:K$65,MATCH($A1837,'40-15 SCALE LABEL INFO'!$A$2:$A$65,0))="","",INDEX('40-15 SCALE LABEL INFO'!K$2:K$65,MATCH($A1837,'40-15 SCALE LABEL INFO'!$A$2:$A$65,0))),"not found"),IF(H1836="not found","not found",IF(H1836="","","ditto"))))</f>
        <v/>
      </c>
    </row>
    <row r="1838" spans="1:8" x14ac:dyDescent="0.25">
      <c r="A1838" s="770"/>
      <c r="B1838" s="770"/>
      <c r="C1838" s="770"/>
      <c r="D1838" s="770"/>
      <c r="E1838" s="778"/>
      <c r="F1838" s="781" t="str">
        <f>IF($A1838="","",IF(NOT($A1838=$A1837),IFERROR(IF(INDEX('40-15 SCALE LABEL INFO'!I$2:I$65,MATCH($A1838,'40-15 SCALE LABEL INFO'!$A$2:$A$65,0))="","",INDEX('40-15 SCALE LABEL INFO'!I$2:I$65,MATCH($A1838,'40-15 SCALE LABEL INFO'!$A$2:$A$65,0))),"not found"),IF(F1837="not found","not found",IF(F1837="","","ditto"))))</f>
        <v/>
      </c>
      <c r="G1838" s="782" t="str">
        <f>IF($A1838="","",IF(NOT($A1838=$A1837),IFERROR(IF(INDEX('40-15 SCALE LABEL INFO'!J$2:J$65,MATCH($A1838,'40-15 SCALE LABEL INFO'!$A$2:$A$65,0))="","",INDEX('40-15 SCALE LABEL INFO'!J$2:J$65,MATCH($A1838,'40-15 SCALE LABEL INFO'!$A$2:$A$65,0))),"not found"),IF(G1837="not found","not found",IF(G1837="","","ditto"))))</f>
        <v/>
      </c>
      <c r="H1838" s="775" t="str">
        <f>IF($A1838="","",IF(NOT($A1838=$A1837),IFERROR(IF(INDEX('40-15 SCALE LABEL INFO'!K$2:K$65,MATCH($A1838,'40-15 SCALE LABEL INFO'!$A$2:$A$65,0))="","",INDEX('40-15 SCALE LABEL INFO'!K$2:K$65,MATCH($A1838,'40-15 SCALE LABEL INFO'!$A$2:$A$65,0))),"not found"),IF(H1837="not found","not found",IF(H1837="","","ditto"))))</f>
        <v/>
      </c>
    </row>
    <row r="1839" spans="1:8" x14ac:dyDescent="0.25">
      <c r="A1839" s="770"/>
      <c r="B1839" s="770"/>
      <c r="C1839" s="770"/>
      <c r="D1839" s="770"/>
      <c r="E1839" s="778"/>
      <c r="F1839" s="781" t="str">
        <f>IF($A1839="","",IF(NOT($A1839=$A1838),IFERROR(IF(INDEX('40-15 SCALE LABEL INFO'!I$2:I$65,MATCH($A1839,'40-15 SCALE LABEL INFO'!$A$2:$A$65,0))="","",INDEX('40-15 SCALE LABEL INFO'!I$2:I$65,MATCH($A1839,'40-15 SCALE LABEL INFO'!$A$2:$A$65,0))),"not found"),IF(F1838="not found","not found",IF(F1838="","","ditto"))))</f>
        <v/>
      </c>
      <c r="G1839" s="782" t="str">
        <f>IF($A1839="","",IF(NOT($A1839=$A1838),IFERROR(IF(INDEX('40-15 SCALE LABEL INFO'!J$2:J$65,MATCH($A1839,'40-15 SCALE LABEL INFO'!$A$2:$A$65,0))="","",INDEX('40-15 SCALE LABEL INFO'!J$2:J$65,MATCH($A1839,'40-15 SCALE LABEL INFO'!$A$2:$A$65,0))),"not found"),IF(G1838="not found","not found",IF(G1838="","","ditto"))))</f>
        <v/>
      </c>
      <c r="H1839" s="775" t="str">
        <f>IF($A1839="","",IF(NOT($A1839=$A1838),IFERROR(IF(INDEX('40-15 SCALE LABEL INFO'!K$2:K$65,MATCH($A1839,'40-15 SCALE LABEL INFO'!$A$2:$A$65,0))="","",INDEX('40-15 SCALE LABEL INFO'!K$2:K$65,MATCH($A1839,'40-15 SCALE LABEL INFO'!$A$2:$A$65,0))),"not found"),IF(H1838="not found","not found",IF(H1838="","","ditto"))))</f>
        <v/>
      </c>
    </row>
    <row r="1840" spans="1:8" x14ac:dyDescent="0.25">
      <c r="A1840" s="770"/>
      <c r="B1840" s="770"/>
      <c r="C1840" s="770"/>
      <c r="D1840" s="770"/>
      <c r="E1840" s="778"/>
      <c r="F1840" s="781" t="str">
        <f>IF($A1840="","",IF(NOT($A1840=$A1839),IFERROR(IF(INDEX('40-15 SCALE LABEL INFO'!I$2:I$65,MATCH($A1840,'40-15 SCALE LABEL INFO'!$A$2:$A$65,0))="","",INDEX('40-15 SCALE LABEL INFO'!I$2:I$65,MATCH($A1840,'40-15 SCALE LABEL INFO'!$A$2:$A$65,0))),"not found"),IF(F1839="not found","not found",IF(F1839="","","ditto"))))</f>
        <v/>
      </c>
      <c r="G1840" s="782" t="str">
        <f>IF($A1840="","",IF(NOT($A1840=$A1839),IFERROR(IF(INDEX('40-15 SCALE LABEL INFO'!J$2:J$65,MATCH($A1840,'40-15 SCALE LABEL INFO'!$A$2:$A$65,0))="","",INDEX('40-15 SCALE LABEL INFO'!J$2:J$65,MATCH($A1840,'40-15 SCALE LABEL INFO'!$A$2:$A$65,0))),"not found"),IF(G1839="not found","not found",IF(G1839="","","ditto"))))</f>
        <v/>
      </c>
      <c r="H1840" s="775" t="str">
        <f>IF($A1840="","",IF(NOT($A1840=$A1839),IFERROR(IF(INDEX('40-15 SCALE LABEL INFO'!K$2:K$65,MATCH($A1840,'40-15 SCALE LABEL INFO'!$A$2:$A$65,0))="","",INDEX('40-15 SCALE LABEL INFO'!K$2:K$65,MATCH($A1840,'40-15 SCALE LABEL INFO'!$A$2:$A$65,0))),"not found"),IF(H1839="not found","not found",IF(H1839="","","ditto"))))</f>
        <v/>
      </c>
    </row>
    <row r="1841" spans="1:8" x14ac:dyDescent="0.25">
      <c r="A1841" s="770"/>
      <c r="B1841" s="770"/>
      <c r="C1841" s="770"/>
      <c r="D1841" s="770"/>
      <c r="E1841" s="778"/>
      <c r="F1841" s="781" t="str">
        <f>IF($A1841="","",IF(NOT($A1841=$A1840),IFERROR(IF(INDEX('40-15 SCALE LABEL INFO'!I$2:I$65,MATCH($A1841,'40-15 SCALE LABEL INFO'!$A$2:$A$65,0))="","",INDEX('40-15 SCALE LABEL INFO'!I$2:I$65,MATCH($A1841,'40-15 SCALE LABEL INFO'!$A$2:$A$65,0))),"not found"),IF(F1840="not found","not found",IF(F1840="","","ditto"))))</f>
        <v/>
      </c>
      <c r="G1841" s="782" t="str">
        <f>IF($A1841="","",IF(NOT($A1841=$A1840),IFERROR(IF(INDEX('40-15 SCALE LABEL INFO'!J$2:J$65,MATCH($A1841,'40-15 SCALE LABEL INFO'!$A$2:$A$65,0))="","",INDEX('40-15 SCALE LABEL INFO'!J$2:J$65,MATCH($A1841,'40-15 SCALE LABEL INFO'!$A$2:$A$65,0))),"not found"),IF(G1840="not found","not found",IF(G1840="","","ditto"))))</f>
        <v/>
      </c>
      <c r="H1841" s="775" t="str">
        <f>IF($A1841="","",IF(NOT($A1841=$A1840),IFERROR(IF(INDEX('40-15 SCALE LABEL INFO'!K$2:K$65,MATCH($A1841,'40-15 SCALE LABEL INFO'!$A$2:$A$65,0))="","",INDEX('40-15 SCALE LABEL INFO'!K$2:K$65,MATCH($A1841,'40-15 SCALE LABEL INFO'!$A$2:$A$65,0))),"not found"),IF(H1840="not found","not found",IF(H1840="","","ditto"))))</f>
        <v/>
      </c>
    </row>
    <row r="1842" spans="1:8" x14ac:dyDescent="0.25">
      <c r="A1842" s="770"/>
      <c r="B1842" s="770"/>
      <c r="C1842" s="770"/>
      <c r="D1842" s="770"/>
      <c r="E1842" s="778"/>
      <c r="F1842" s="781" t="str">
        <f>IF($A1842="","",IF(NOT($A1842=$A1841),IFERROR(IF(INDEX('40-15 SCALE LABEL INFO'!I$2:I$65,MATCH($A1842,'40-15 SCALE LABEL INFO'!$A$2:$A$65,0))="","",INDEX('40-15 SCALE LABEL INFO'!I$2:I$65,MATCH($A1842,'40-15 SCALE LABEL INFO'!$A$2:$A$65,0))),"not found"),IF(F1841="not found","not found",IF(F1841="","","ditto"))))</f>
        <v/>
      </c>
      <c r="G1842" s="782" t="str">
        <f>IF($A1842="","",IF(NOT($A1842=$A1841),IFERROR(IF(INDEX('40-15 SCALE LABEL INFO'!J$2:J$65,MATCH($A1842,'40-15 SCALE LABEL INFO'!$A$2:$A$65,0))="","",INDEX('40-15 SCALE LABEL INFO'!J$2:J$65,MATCH($A1842,'40-15 SCALE LABEL INFO'!$A$2:$A$65,0))),"not found"),IF(G1841="not found","not found",IF(G1841="","","ditto"))))</f>
        <v/>
      </c>
      <c r="H1842" s="775" t="str">
        <f>IF($A1842="","",IF(NOT($A1842=$A1841),IFERROR(IF(INDEX('40-15 SCALE LABEL INFO'!K$2:K$65,MATCH($A1842,'40-15 SCALE LABEL INFO'!$A$2:$A$65,0))="","",INDEX('40-15 SCALE LABEL INFO'!K$2:K$65,MATCH($A1842,'40-15 SCALE LABEL INFO'!$A$2:$A$65,0))),"not found"),IF(H1841="not found","not found",IF(H1841="","","ditto"))))</f>
        <v/>
      </c>
    </row>
    <row r="1843" spans="1:8" x14ac:dyDescent="0.25">
      <c r="A1843" s="770"/>
      <c r="B1843" s="770"/>
      <c r="C1843" s="770"/>
      <c r="D1843" s="770"/>
      <c r="E1843" s="778"/>
      <c r="F1843" s="781" t="str">
        <f>IF($A1843="","",IF(NOT($A1843=$A1842),IFERROR(IF(INDEX('40-15 SCALE LABEL INFO'!I$2:I$65,MATCH($A1843,'40-15 SCALE LABEL INFO'!$A$2:$A$65,0))="","",INDEX('40-15 SCALE LABEL INFO'!I$2:I$65,MATCH($A1843,'40-15 SCALE LABEL INFO'!$A$2:$A$65,0))),"not found"),IF(F1842="not found","not found",IF(F1842="","","ditto"))))</f>
        <v/>
      </c>
      <c r="G1843" s="782" t="str">
        <f>IF($A1843="","",IF(NOT($A1843=$A1842),IFERROR(IF(INDEX('40-15 SCALE LABEL INFO'!J$2:J$65,MATCH($A1843,'40-15 SCALE LABEL INFO'!$A$2:$A$65,0))="","",INDEX('40-15 SCALE LABEL INFO'!J$2:J$65,MATCH($A1843,'40-15 SCALE LABEL INFO'!$A$2:$A$65,0))),"not found"),IF(G1842="not found","not found",IF(G1842="","","ditto"))))</f>
        <v/>
      </c>
      <c r="H1843" s="775" t="str">
        <f>IF($A1843="","",IF(NOT($A1843=$A1842),IFERROR(IF(INDEX('40-15 SCALE LABEL INFO'!K$2:K$65,MATCH($A1843,'40-15 SCALE LABEL INFO'!$A$2:$A$65,0))="","",INDEX('40-15 SCALE LABEL INFO'!K$2:K$65,MATCH($A1843,'40-15 SCALE LABEL INFO'!$A$2:$A$65,0))),"not found"),IF(H1842="not found","not found",IF(H1842="","","ditto"))))</f>
        <v/>
      </c>
    </row>
    <row r="1844" spans="1:8" x14ac:dyDescent="0.25">
      <c r="A1844" s="770"/>
      <c r="B1844" s="770"/>
      <c r="C1844" s="770"/>
      <c r="D1844" s="770"/>
      <c r="E1844" s="778"/>
      <c r="F1844" s="781" t="str">
        <f>IF($A1844="","",IF(NOT($A1844=$A1843),IFERROR(IF(INDEX('40-15 SCALE LABEL INFO'!I$2:I$65,MATCH($A1844,'40-15 SCALE LABEL INFO'!$A$2:$A$65,0))="","",INDEX('40-15 SCALE LABEL INFO'!I$2:I$65,MATCH($A1844,'40-15 SCALE LABEL INFO'!$A$2:$A$65,0))),"not found"),IF(F1843="not found","not found",IF(F1843="","","ditto"))))</f>
        <v/>
      </c>
      <c r="G1844" s="782" t="str">
        <f>IF($A1844="","",IF(NOT($A1844=$A1843),IFERROR(IF(INDEX('40-15 SCALE LABEL INFO'!J$2:J$65,MATCH($A1844,'40-15 SCALE LABEL INFO'!$A$2:$A$65,0))="","",INDEX('40-15 SCALE LABEL INFO'!J$2:J$65,MATCH($A1844,'40-15 SCALE LABEL INFO'!$A$2:$A$65,0))),"not found"),IF(G1843="not found","not found",IF(G1843="","","ditto"))))</f>
        <v/>
      </c>
      <c r="H1844" s="775" t="str">
        <f>IF($A1844="","",IF(NOT($A1844=$A1843),IFERROR(IF(INDEX('40-15 SCALE LABEL INFO'!K$2:K$65,MATCH($A1844,'40-15 SCALE LABEL INFO'!$A$2:$A$65,0))="","",INDEX('40-15 SCALE LABEL INFO'!K$2:K$65,MATCH($A1844,'40-15 SCALE LABEL INFO'!$A$2:$A$65,0))),"not found"),IF(H1843="not found","not found",IF(H1843="","","ditto"))))</f>
        <v/>
      </c>
    </row>
    <row r="1845" spans="1:8" x14ac:dyDescent="0.25">
      <c r="A1845" s="770"/>
      <c r="B1845" s="770"/>
      <c r="C1845" s="770"/>
      <c r="D1845" s="770"/>
      <c r="E1845" s="778"/>
      <c r="F1845" s="781" t="str">
        <f>IF($A1845="","",IF(NOT($A1845=$A1844),IFERROR(IF(INDEX('40-15 SCALE LABEL INFO'!I$2:I$65,MATCH($A1845,'40-15 SCALE LABEL INFO'!$A$2:$A$65,0))="","",INDEX('40-15 SCALE LABEL INFO'!I$2:I$65,MATCH($A1845,'40-15 SCALE LABEL INFO'!$A$2:$A$65,0))),"not found"),IF(F1844="not found","not found",IF(F1844="","","ditto"))))</f>
        <v/>
      </c>
      <c r="G1845" s="782" t="str">
        <f>IF($A1845="","",IF(NOT($A1845=$A1844),IFERROR(IF(INDEX('40-15 SCALE LABEL INFO'!J$2:J$65,MATCH($A1845,'40-15 SCALE LABEL INFO'!$A$2:$A$65,0))="","",INDEX('40-15 SCALE LABEL INFO'!J$2:J$65,MATCH($A1845,'40-15 SCALE LABEL INFO'!$A$2:$A$65,0))),"not found"),IF(G1844="not found","not found",IF(G1844="","","ditto"))))</f>
        <v/>
      </c>
      <c r="H1845" s="775" t="str">
        <f>IF($A1845="","",IF(NOT($A1845=$A1844),IFERROR(IF(INDEX('40-15 SCALE LABEL INFO'!K$2:K$65,MATCH($A1845,'40-15 SCALE LABEL INFO'!$A$2:$A$65,0))="","",INDEX('40-15 SCALE LABEL INFO'!K$2:K$65,MATCH($A1845,'40-15 SCALE LABEL INFO'!$A$2:$A$65,0))),"not found"),IF(H1844="not found","not found",IF(H1844="","","ditto"))))</f>
        <v/>
      </c>
    </row>
    <row r="1846" spans="1:8" x14ac:dyDescent="0.25">
      <c r="A1846" s="770"/>
      <c r="B1846" s="770"/>
      <c r="C1846" s="770"/>
      <c r="D1846" s="770"/>
      <c r="E1846" s="778"/>
      <c r="F1846" s="781" t="str">
        <f>IF($A1846="","",IF(NOT($A1846=$A1845),IFERROR(IF(INDEX('40-15 SCALE LABEL INFO'!I$2:I$65,MATCH($A1846,'40-15 SCALE LABEL INFO'!$A$2:$A$65,0))="","",INDEX('40-15 SCALE LABEL INFO'!I$2:I$65,MATCH($A1846,'40-15 SCALE LABEL INFO'!$A$2:$A$65,0))),"not found"),IF(F1845="not found","not found",IF(F1845="","","ditto"))))</f>
        <v/>
      </c>
      <c r="G1846" s="782" t="str">
        <f>IF($A1846="","",IF(NOT($A1846=$A1845),IFERROR(IF(INDEX('40-15 SCALE LABEL INFO'!J$2:J$65,MATCH($A1846,'40-15 SCALE LABEL INFO'!$A$2:$A$65,0))="","",INDEX('40-15 SCALE LABEL INFO'!J$2:J$65,MATCH($A1846,'40-15 SCALE LABEL INFO'!$A$2:$A$65,0))),"not found"),IF(G1845="not found","not found",IF(G1845="","","ditto"))))</f>
        <v/>
      </c>
      <c r="H1846" s="775" t="str">
        <f>IF($A1846="","",IF(NOT($A1846=$A1845),IFERROR(IF(INDEX('40-15 SCALE LABEL INFO'!K$2:K$65,MATCH($A1846,'40-15 SCALE LABEL INFO'!$A$2:$A$65,0))="","",INDEX('40-15 SCALE LABEL INFO'!K$2:K$65,MATCH($A1846,'40-15 SCALE LABEL INFO'!$A$2:$A$65,0))),"not found"),IF(H1845="not found","not found",IF(H1845="","","ditto"))))</f>
        <v/>
      </c>
    </row>
    <row r="1847" spans="1:8" x14ac:dyDescent="0.25">
      <c r="A1847" s="770"/>
      <c r="B1847" s="770"/>
      <c r="C1847" s="770"/>
      <c r="D1847" s="770"/>
      <c r="E1847" s="778"/>
      <c r="F1847" s="781" t="str">
        <f>IF($A1847="","",IF(NOT($A1847=$A1846),IFERROR(IF(INDEX('40-15 SCALE LABEL INFO'!I$2:I$65,MATCH($A1847,'40-15 SCALE LABEL INFO'!$A$2:$A$65,0))="","",INDEX('40-15 SCALE LABEL INFO'!I$2:I$65,MATCH($A1847,'40-15 SCALE LABEL INFO'!$A$2:$A$65,0))),"not found"),IF(F1846="not found","not found",IF(F1846="","","ditto"))))</f>
        <v/>
      </c>
      <c r="G1847" s="782" t="str">
        <f>IF($A1847="","",IF(NOT($A1847=$A1846),IFERROR(IF(INDEX('40-15 SCALE LABEL INFO'!J$2:J$65,MATCH($A1847,'40-15 SCALE LABEL INFO'!$A$2:$A$65,0))="","",INDEX('40-15 SCALE LABEL INFO'!J$2:J$65,MATCH($A1847,'40-15 SCALE LABEL INFO'!$A$2:$A$65,0))),"not found"),IF(G1846="not found","not found",IF(G1846="","","ditto"))))</f>
        <v/>
      </c>
      <c r="H1847" s="775" t="str">
        <f>IF($A1847="","",IF(NOT($A1847=$A1846),IFERROR(IF(INDEX('40-15 SCALE LABEL INFO'!K$2:K$65,MATCH($A1847,'40-15 SCALE LABEL INFO'!$A$2:$A$65,0))="","",INDEX('40-15 SCALE LABEL INFO'!K$2:K$65,MATCH($A1847,'40-15 SCALE LABEL INFO'!$A$2:$A$65,0))),"not found"),IF(H1846="not found","not found",IF(H1846="","","ditto"))))</f>
        <v/>
      </c>
    </row>
    <row r="1848" spans="1:8" x14ac:dyDescent="0.25">
      <c r="A1848" s="770"/>
      <c r="B1848" s="770"/>
      <c r="C1848" s="770"/>
      <c r="D1848" s="770"/>
      <c r="E1848" s="778"/>
      <c r="F1848" s="781" t="str">
        <f>IF($A1848="","",IF(NOT($A1848=$A1847),IFERROR(IF(INDEX('40-15 SCALE LABEL INFO'!I$2:I$65,MATCH($A1848,'40-15 SCALE LABEL INFO'!$A$2:$A$65,0))="","",INDEX('40-15 SCALE LABEL INFO'!I$2:I$65,MATCH($A1848,'40-15 SCALE LABEL INFO'!$A$2:$A$65,0))),"not found"),IF(F1847="not found","not found",IF(F1847="","","ditto"))))</f>
        <v/>
      </c>
      <c r="G1848" s="782" t="str">
        <f>IF($A1848="","",IF(NOT($A1848=$A1847),IFERROR(IF(INDEX('40-15 SCALE LABEL INFO'!J$2:J$65,MATCH($A1848,'40-15 SCALE LABEL INFO'!$A$2:$A$65,0))="","",INDEX('40-15 SCALE LABEL INFO'!J$2:J$65,MATCH($A1848,'40-15 SCALE LABEL INFO'!$A$2:$A$65,0))),"not found"),IF(G1847="not found","not found",IF(G1847="","","ditto"))))</f>
        <v/>
      </c>
      <c r="H1848" s="775" t="str">
        <f>IF($A1848="","",IF(NOT($A1848=$A1847),IFERROR(IF(INDEX('40-15 SCALE LABEL INFO'!K$2:K$65,MATCH($A1848,'40-15 SCALE LABEL INFO'!$A$2:$A$65,0))="","",INDEX('40-15 SCALE LABEL INFO'!K$2:K$65,MATCH($A1848,'40-15 SCALE LABEL INFO'!$A$2:$A$65,0))),"not found"),IF(H1847="not found","not found",IF(H1847="","","ditto"))))</f>
        <v/>
      </c>
    </row>
    <row r="1849" spans="1:8" x14ac:dyDescent="0.25">
      <c r="A1849" s="770"/>
      <c r="B1849" s="770"/>
      <c r="C1849" s="770"/>
      <c r="D1849" s="770"/>
      <c r="E1849" s="778"/>
      <c r="F1849" s="781" t="str">
        <f>IF($A1849="","",IF(NOT($A1849=$A1848),IFERROR(IF(INDEX('40-15 SCALE LABEL INFO'!I$2:I$65,MATCH($A1849,'40-15 SCALE LABEL INFO'!$A$2:$A$65,0))="","",INDEX('40-15 SCALE LABEL INFO'!I$2:I$65,MATCH($A1849,'40-15 SCALE LABEL INFO'!$A$2:$A$65,0))),"not found"),IF(F1848="not found","not found",IF(F1848="","","ditto"))))</f>
        <v/>
      </c>
      <c r="G1849" s="782" t="str">
        <f>IF($A1849="","",IF(NOT($A1849=$A1848),IFERROR(IF(INDEX('40-15 SCALE LABEL INFO'!J$2:J$65,MATCH($A1849,'40-15 SCALE LABEL INFO'!$A$2:$A$65,0))="","",INDEX('40-15 SCALE LABEL INFO'!J$2:J$65,MATCH($A1849,'40-15 SCALE LABEL INFO'!$A$2:$A$65,0))),"not found"),IF(G1848="not found","not found",IF(G1848="","","ditto"))))</f>
        <v/>
      </c>
      <c r="H1849" s="775" t="str">
        <f>IF($A1849="","",IF(NOT($A1849=$A1848),IFERROR(IF(INDEX('40-15 SCALE LABEL INFO'!K$2:K$65,MATCH($A1849,'40-15 SCALE LABEL INFO'!$A$2:$A$65,0))="","",INDEX('40-15 SCALE LABEL INFO'!K$2:K$65,MATCH($A1849,'40-15 SCALE LABEL INFO'!$A$2:$A$65,0))),"not found"),IF(H1848="not found","not found",IF(H1848="","","ditto"))))</f>
        <v/>
      </c>
    </row>
    <row r="1850" spans="1:8" x14ac:dyDescent="0.25">
      <c r="A1850" s="770"/>
      <c r="B1850" s="770"/>
      <c r="C1850" s="770"/>
      <c r="D1850" s="770"/>
      <c r="E1850" s="778"/>
      <c r="F1850" s="781" t="str">
        <f>IF($A1850="","",IF(NOT($A1850=$A1849),IFERROR(IF(INDEX('40-15 SCALE LABEL INFO'!I$2:I$65,MATCH($A1850,'40-15 SCALE LABEL INFO'!$A$2:$A$65,0))="","",INDEX('40-15 SCALE LABEL INFO'!I$2:I$65,MATCH($A1850,'40-15 SCALE LABEL INFO'!$A$2:$A$65,0))),"not found"),IF(F1849="not found","not found",IF(F1849="","","ditto"))))</f>
        <v/>
      </c>
      <c r="G1850" s="782" t="str">
        <f>IF($A1850="","",IF(NOT($A1850=$A1849),IFERROR(IF(INDEX('40-15 SCALE LABEL INFO'!J$2:J$65,MATCH($A1850,'40-15 SCALE LABEL INFO'!$A$2:$A$65,0))="","",INDEX('40-15 SCALE LABEL INFO'!J$2:J$65,MATCH($A1850,'40-15 SCALE LABEL INFO'!$A$2:$A$65,0))),"not found"),IF(G1849="not found","not found",IF(G1849="","","ditto"))))</f>
        <v/>
      </c>
      <c r="H1850" s="775" t="str">
        <f>IF($A1850="","",IF(NOT($A1850=$A1849),IFERROR(IF(INDEX('40-15 SCALE LABEL INFO'!K$2:K$65,MATCH($A1850,'40-15 SCALE LABEL INFO'!$A$2:$A$65,0))="","",INDEX('40-15 SCALE LABEL INFO'!K$2:K$65,MATCH($A1850,'40-15 SCALE LABEL INFO'!$A$2:$A$65,0))),"not found"),IF(H1849="not found","not found",IF(H1849="","","ditto"))))</f>
        <v/>
      </c>
    </row>
    <row r="1851" spans="1:8" x14ac:dyDescent="0.25">
      <c r="A1851" s="770"/>
      <c r="B1851" s="770"/>
      <c r="C1851" s="770"/>
      <c r="D1851" s="770"/>
      <c r="E1851" s="778"/>
      <c r="F1851" s="781" t="str">
        <f>IF($A1851="","",IF(NOT($A1851=$A1850),IFERROR(IF(INDEX('40-15 SCALE LABEL INFO'!I$2:I$65,MATCH($A1851,'40-15 SCALE LABEL INFO'!$A$2:$A$65,0))="","",INDEX('40-15 SCALE LABEL INFO'!I$2:I$65,MATCH($A1851,'40-15 SCALE LABEL INFO'!$A$2:$A$65,0))),"not found"),IF(F1850="not found","not found",IF(F1850="","","ditto"))))</f>
        <v/>
      </c>
      <c r="G1851" s="782" t="str">
        <f>IF($A1851="","",IF(NOT($A1851=$A1850),IFERROR(IF(INDEX('40-15 SCALE LABEL INFO'!J$2:J$65,MATCH($A1851,'40-15 SCALE LABEL INFO'!$A$2:$A$65,0))="","",INDEX('40-15 SCALE LABEL INFO'!J$2:J$65,MATCH($A1851,'40-15 SCALE LABEL INFO'!$A$2:$A$65,0))),"not found"),IF(G1850="not found","not found",IF(G1850="","","ditto"))))</f>
        <v/>
      </c>
      <c r="H1851" s="775" t="str">
        <f>IF($A1851="","",IF(NOT($A1851=$A1850),IFERROR(IF(INDEX('40-15 SCALE LABEL INFO'!K$2:K$65,MATCH($A1851,'40-15 SCALE LABEL INFO'!$A$2:$A$65,0))="","",INDEX('40-15 SCALE LABEL INFO'!K$2:K$65,MATCH($A1851,'40-15 SCALE LABEL INFO'!$A$2:$A$65,0))),"not found"),IF(H1850="not found","not found",IF(H1850="","","ditto"))))</f>
        <v/>
      </c>
    </row>
    <row r="1852" spans="1:8" x14ac:dyDescent="0.25">
      <c r="A1852" s="770"/>
      <c r="B1852" s="770"/>
      <c r="C1852" s="770"/>
      <c r="D1852" s="770"/>
      <c r="E1852" s="778"/>
      <c r="F1852" s="781" t="str">
        <f>IF($A1852="","",IF(NOT($A1852=$A1851),IFERROR(IF(INDEX('40-15 SCALE LABEL INFO'!I$2:I$65,MATCH($A1852,'40-15 SCALE LABEL INFO'!$A$2:$A$65,0))="","",INDEX('40-15 SCALE LABEL INFO'!I$2:I$65,MATCH($A1852,'40-15 SCALE LABEL INFO'!$A$2:$A$65,0))),"not found"),IF(F1851="not found","not found",IF(F1851="","","ditto"))))</f>
        <v/>
      </c>
      <c r="G1852" s="782" t="str">
        <f>IF($A1852="","",IF(NOT($A1852=$A1851),IFERROR(IF(INDEX('40-15 SCALE LABEL INFO'!J$2:J$65,MATCH($A1852,'40-15 SCALE LABEL INFO'!$A$2:$A$65,0))="","",INDEX('40-15 SCALE LABEL INFO'!J$2:J$65,MATCH($A1852,'40-15 SCALE LABEL INFO'!$A$2:$A$65,0))),"not found"),IF(G1851="not found","not found",IF(G1851="","","ditto"))))</f>
        <v/>
      </c>
      <c r="H1852" s="775" t="str">
        <f>IF($A1852="","",IF(NOT($A1852=$A1851),IFERROR(IF(INDEX('40-15 SCALE LABEL INFO'!K$2:K$65,MATCH($A1852,'40-15 SCALE LABEL INFO'!$A$2:$A$65,0))="","",INDEX('40-15 SCALE LABEL INFO'!K$2:K$65,MATCH($A1852,'40-15 SCALE LABEL INFO'!$A$2:$A$65,0))),"not found"),IF(H1851="not found","not found",IF(H1851="","","ditto"))))</f>
        <v/>
      </c>
    </row>
    <row r="1853" spans="1:8" x14ac:dyDescent="0.25">
      <c r="A1853" s="770"/>
      <c r="B1853" s="770"/>
      <c r="C1853" s="770"/>
      <c r="D1853" s="770"/>
      <c r="E1853" s="778"/>
      <c r="F1853" s="781" t="str">
        <f>IF($A1853="","",IF(NOT($A1853=$A1852),IFERROR(IF(INDEX('40-15 SCALE LABEL INFO'!I$2:I$65,MATCH($A1853,'40-15 SCALE LABEL INFO'!$A$2:$A$65,0))="","",INDEX('40-15 SCALE LABEL INFO'!I$2:I$65,MATCH($A1853,'40-15 SCALE LABEL INFO'!$A$2:$A$65,0))),"not found"),IF(F1852="not found","not found",IF(F1852="","","ditto"))))</f>
        <v/>
      </c>
      <c r="G1853" s="782" t="str">
        <f>IF($A1853="","",IF(NOT($A1853=$A1852),IFERROR(IF(INDEX('40-15 SCALE LABEL INFO'!J$2:J$65,MATCH($A1853,'40-15 SCALE LABEL INFO'!$A$2:$A$65,0))="","",INDEX('40-15 SCALE LABEL INFO'!J$2:J$65,MATCH($A1853,'40-15 SCALE LABEL INFO'!$A$2:$A$65,0))),"not found"),IF(G1852="not found","not found",IF(G1852="","","ditto"))))</f>
        <v/>
      </c>
      <c r="H1853" s="775" t="str">
        <f>IF($A1853="","",IF(NOT($A1853=$A1852),IFERROR(IF(INDEX('40-15 SCALE LABEL INFO'!K$2:K$65,MATCH($A1853,'40-15 SCALE LABEL INFO'!$A$2:$A$65,0))="","",INDEX('40-15 SCALE LABEL INFO'!K$2:K$65,MATCH($A1853,'40-15 SCALE LABEL INFO'!$A$2:$A$65,0))),"not found"),IF(H1852="not found","not found",IF(H1852="","","ditto"))))</f>
        <v/>
      </c>
    </row>
    <row r="1854" spans="1:8" x14ac:dyDescent="0.25">
      <c r="A1854" s="770"/>
      <c r="B1854" s="770"/>
      <c r="C1854" s="770"/>
      <c r="D1854" s="770"/>
      <c r="E1854" s="778"/>
      <c r="F1854" s="781" t="str">
        <f>IF($A1854="","",IF(NOT($A1854=$A1853),IFERROR(IF(INDEX('40-15 SCALE LABEL INFO'!I$2:I$65,MATCH($A1854,'40-15 SCALE LABEL INFO'!$A$2:$A$65,0))="","",INDEX('40-15 SCALE LABEL INFO'!I$2:I$65,MATCH($A1854,'40-15 SCALE LABEL INFO'!$A$2:$A$65,0))),"not found"),IF(F1853="not found","not found",IF(F1853="","","ditto"))))</f>
        <v/>
      </c>
      <c r="G1854" s="782" t="str">
        <f>IF($A1854="","",IF(NOT($A1854=$A1853),IFERROR(IF(INDEX('40-15 SCALE LABEL INFO'!J$2:J$65,MATCH($A1854,'40-15 SCALE LABEL INFO'!$A$2:$A$65,0))="","",INDEX('40-15 SCALE LABEL INFO'!J$2:J$65,MATCH($A1854,'40-15 SCALE LABEL INFO'!$A$2:$A$65,0))),"not found"),IF(G1853="not found","not found",IF(G1853="","","ditto"))))</f>
        <v/>
      </c>
      <c r="H1854" s="775" t="str">
        <f>IF($A1854="","",IF(NOT($A1854=$A1853),IFERROR(IF(INDEX('40-15 SCALE LABEL INFO'!K$2:K$65,MATCH($A1854,'40-15 SCALE LABEL INFO'!$A$2:$A$65,0))="","",INDEX('40-15 SCALE LABEL INFO'!K$2:K$65,MATCH($A1854,'40-15 SCALE LABEL INFO'!$A$2:$A$65,0))),"not found"),IF(H1853="not found","not found",IF(H1853="","","ditto"))))</f>
        <v/>
      </c>
    </row>
    <row r="1855" spans="1:8" x14ac:dyDescent="0.25">
      <c r="A1855" s="770"/>
      <c r="B1855" s="770"/>
      <c r="C1855" s="770"/>
      <c r="D1855" s="770"/>
      <c r="E1855" s="778"/>
      <c r="F1855" s="781" t="str">
        <f>IF($A1855="","",IF(NOT($A1855=$A1854),IFERROR(IF(INDEX('40-15 SCALE LABEL INFO'!I$2:I$65,MATCH($A1855,'40-15 SCALE LABEL INFO'!$A$2:$A$65,0))="","",INDEX('40-15 SCALE LABEL INFO'!I$2:I$65,MATCH($A1855,'40-15 SCALE LABEL INFO'!$A$2:$A$65,0))),"not found"),IF(F1854="not found","not found",IF(F1854="","","ditto"))))</f>
        <v/>
      </c>
      <c r="G1855" s="782" t="str">
        <f>IF($A1855="","",IF(NOT($A1855=$A1854),IFERROR(IF(INDEX('40-15 SCALE LABEL INFO'!J$2:J$65,MATCH($A1855,'40-15 SCALE LABEL INFO'!$A$2:$A$65,0))="","",INDEX('40-15 SCALE LABEL INFO'!J$2:J$65,MATCH($A1855,'40-15 SCALE LABEL INFO'!$A$2:$A$65,0))),"not found"),IF(G1854="not found","not found",IF(G1854="","","ditto"))))</f>
        <v/>
      </c>
      <c r="H1855" s="775" t="str">
        <f>IF($A1855="","",IF(NOT($A1855=$A1854),IFERROR(IF(INDEX('40-15 SCALE LABEL INFO'!K$2:K$65,MATCH($A1855,'40-15 SCALE LABEL INFO'!$A$2:$A$65,0))="","",INDEX('40-15 SCALE LABEL INFO'!K$2:K$65,MATCH($A1855,'40-15 SCALE LABEL INFO'!$A$2:$A$65,0))),"not found"),IF(H1854="not found","not found",IF(H1854="","","ditto"))))</f>
        <v/>
      </c>
    </row>
    <row r="1856" spans="1:8" x14ac:dyDescent="0.25">
      <c r="A1856" s="770"/>
      <c r="B1856" s="770"/>
      <c r="C1856" s="770"/>
      <c r="D1856" s="770"/>
      <c r="E1856" s="778"/>
      <c r="F1856" s="781" t="str">
        <f>IF($A1856="","",IF(NOT($A1856=$A1855),IFERROR(IF(INDEX('40-15 SCALE LABEL INFO'!I$2:I$65,MATCH($A1856,'40-15 SCALE LABEL INFO'!$A$2:$A$65,0))="","",INDEX('40-15 SCALE LABEL INFO'!I$2:I$65,MATCH($A1856,'40-15 SCALE LABEL INFO'!$A$2:$A$65,0))),"not found"),IF(F1855="not found","not found",IF(F1855="","","ditto"))))</f>
        <v/>
      </c>
      <c r="G1856" s="782" t="str">
        <f>IF($A1856="","",IF(NOT($A1856=$A1855),IFERROR(IF(INDEX('40-15 SCALE LABEL INFO'!J$2:J$65,MATCH($A1856,'40-15 SCALE LABEL INFO'!$A$2:$A$65,0))="","",INDEX('40-15 SCALE LABEL INFO'!J$2:J$65,MATCH($A1856,'40-15 SCALE LABEL INFO'!$A$2:$A$65,0))),"not found"),IF(G1855="not found","not found",IF(G1855="","","ditto"))))</f>
        <v/>
      </c>
      <c r="H1856" s="775" t="str">
        <f>IF($A1856="","",IF(NOT($A1856=$A1855),IFERROR(IF(INDEX('40-15 SCALE LABEL INFO'!K$2:K$65,MATCH($A1856,'40-15 SCALE LABEL INFO'!$A$2:$A$65,0))="","",INDEX('40-15 SCALE LABEL INFO'!K$2:K$65,MATCH($A1856,'40-15 SCALE LABEL INFO'!$A$2:$A$65,0))),"not found"),IF(H1855="not found","not found",IF(H1855="","","ditto"))))</f>
        <v/>
      </c>
    </row>
    <row r="1857" spans="1:8" x14ac:dyDescent="0.25">
      <c r="A1857" s="770"/>
      <c r="B1857" s="770"/>
      <c r="C1857" s="770"/>
      <c r="D1857" s="770"/>
      <c r="E1857" s="778"/>
      <c r="F1857" s="781" t="str">
        <f>IF($A1857="","",IF(NOT($A1857=$A1856),IFERROR(IF(INDEX('40-15 SCALE LABEL INFO'!I$2:I$65,MATCH($A1857,'40-15 SCALE LABEL INFO'!$A$2:$A$65,0))="","",INDEX('40-15 SCALE LABEL INFO'!I$2:I$65,MATCH($A1857,'40-15 SCALE LABEL INFO'!$A$2:$A$65,0))),"not found"),IF(F1856="not found","not found",IF(F1856="","","ditto"))))</f>
        <v/>
      </c>
      <c r="G1857" s="782" t="str">
        <f>IF($A1857="","",IF(NOT($A1857=$A1856),IFERROR(IF(INDEX('40-15 SCALE LABEL INFO'!J$2:J$65,MATCH($A1857,'40-15 SCALE LABEL INFO'!$A$2:$A$65,0))="","",INDEX('40-15 SCALE LABEL INFO'!J$2:J$65,MATCH($A1857,'40-15 SCALE LABEL INFO'!$A$2:$A$65,0))),"not found"),IF(G1856="not found","not found",IF(G1856="","","ditto"))))</f>
        <v/>
      </c>
      <c r="H1857" s="775" t="str">
        <f>IF($A1857="","",IF(NOT($A1857=$A1856),IFERROR(IF(INDEX('40-15 SCALE LABEL INFO'!K$2:K$65,MATCH($A1857,'40-15 SCALE LABEL INFO'!$A$2:$A$65,0))="","",INDEX('40-15 SCALE LABEL INFO'!K$2:K$65,MATCH($A1857,'40-15 SCALE LABEL INFO'!$A$2:$A$65,0))),"not found"),IF(H1856="not found","not found",IF(H1856="","","ditto"))))</f>
        <v/>
      </c>
    </row>
    <row r="1858" spans="1:8" x14ac:dyDescent="0.25">
      <c r="A1858" s="770"/>
      <c r="B1858" s="770"/>
      <c r="C1858" s="770"/>
      <c r="D1858" s="770"/>
      <c r="E1858" s="778"/>
      <c r="F1858" s="781" t="str">
        <f>IF($A1858="","",IF(NOT($A1858=$A1857),IFERROR(IF(INDEX('40-15 SCALE LABEL INFO'!I$2:I$65,MATCH($A1858,'40-15 SCALE LABEL INFO'!$A$2:$A$65,0))="","",INDEX('40-15 SCALE LABEL INFO'!I$2:I$65,MATCH($A1858,'40-15 SCALE LABEL INFO'!$A$2:$A$65,0))),"not found"),IF(F1857="not found","not found",IF(F1857="","","ditto"))))</f>
        <v/>
      </c>
      <c r="G1858" s="782" t="str">
        <f>IF($A1858="","",IF(NOT($A1858=$A1857),IFERROR(IF(INDEX('40-15 SCALE LABEL INFO'!J$2:J$65,MATCH($A1858,'40-15 SCALE LABEL INFO'!$A$2:$A$65,0))="","",INDEX('40-15 SCALE LABEL INFO'!J$2:J$65,MATCH($A1858,'40-15 SCALE LABEL INFO'!$A$2:$A$65,0))),"not found"),IF(G1857="not found","not found",IF(G1857="","","ditto"))))</f>
        <v/>
      </c>
      <c r="H1858" s="775" t="str">
        <f>IF($A1858="","",IF(NOT($A1858=$A1857),IFERROR(IF(INDEX('40-15 SCALE LABEL INFO'!K$2:K$65,MATCH($A1858,'40-15 SCALE LABEL INFO'!$A$2:$A$65,0))="","",INDEX('40-15 SCALE LABEL INFO'!K$2:K$65,MATCH($A1858,'40-15 SCALE LABEL INFO'!$A$2:$A$65,0))),"not found"),IF(H1857="not found","not found",IF(H1857="","","ditto"))))</f>
        <v/>
      </c>
    </row>
    <row r="1859" spans="1:8" x14ac:dyDescent="0.25">
      <c r="A1859" s="770"/>
      <c r="B1859" s="770"/>
      <c r="C1859" s="770"/>
      <c r="D1859" s="770"/>
      <c r="E1859" s="778"/>
      <c r="F1859" s="781" t="str">
        <f>IF($A1859="","",IF(NOT($A1859=$A1858),IFERROR(IF(INDEX('40-15 SCALE LABEL INFO'!I$2:I$65,MATCH($A1859,'40-15 SCALE LABEL INFO'!$A$2:$A$65,0))="","",INDEX('40-15 SCALE LABEL INFO'!I$2:I$65,MATCH($A1859,'40-15 SCALE LABEL INFO'!$A$2:$A$65,0))),"not found"),IF(F1858="not found","not found",IF(F1858="","","ditto"))))</f>
        <v/>
      </c>
      <c r="G1859" s="782" t="str">
        <f>IF($A1859="","",IF(NOT($A1859=$A1858),IFERROR(IF(INDEX('40-15 SCALE LABEL INFO'!J$2:J$65,MATCH($A1859,'40-15 SCALE LABEL INFO'!$A$2:$A$65,0))="","",INDEX('40-15 SCALE LABEL INFO'!J$2:J$65,MATCH($A1859,'40-15 SCALE LABEL INFO'!$A$2:$A$65,0))),"not found"),IF(G1858="not found","not found",IF(G1858="","","ditto"))))</f>
        <v/>
      </c>
      <c r="H1859" s="775" t="str">
        <f>IF($A1859="","",IF(NOT($A1859=$A1858),IFERROR(IF(INDEX('40-15 SCALE LABEL INFO'!K$2:K$65,MATCH($A1859,'40-15 SCALE LABEL INFO'!$A$2:$A$65,0))="","",INDEX('40-15 SCALE LABEL INFO'!K$2:K$65,MATCH($A1859,'40-15 SCALE LABEL INFO'!$A$2:$A$65,0))),"not found"),IF(H1858="not found","not found",IF(H1858="","","ditto"))))</f>
        <v/>
      </c>
    </row>
    <row r="1860" spans="1:8" x14ac:dyDescent="0.25">
      <c r="A1860" s="770"/>
      <c r="B1860" s="770"/>
      <c r="C1860" s="770"/>
      <c r="D1860" s="770"/>
      <c r="E1860" s="778"/>
      <c r="F1860" s="781" t="str">
        <f>IF($A1860="","",IF(NOT($A1860=$A1859),IFERROR(IF(INDEX('40-15 SCALE LABEL INFO'!I$2:I$65,MATCH($A1860,'40-15 SCALE LABEL INFO'!$A$2:$A$65,0))="","",INDEX('40-15 SCALE LABEL INFO'!I$2:I$65,MATCH($A1860,'40-15 SCALE LABEL INFO'!$A$2:$A$65,0))),"not found"),IF(F1859="not found","not found",IF(F1859="","","ditto"))))</f>
        <v/>
      </c>
      <c r="G1860" s="782" t="str">
        <f>IF($A1860="","",IF(NOT($A1860=$A1859),IFERROR(IF(INDEX('40-15 SCALE LABEL INFO'!J$2:J$65,MATCH($A1860,'40-15 SCALE LABEL INFO'!$A$2:$A$65,0))="","",INDEX('40-15 SCALE LABEL INFO'!J$2:J$65,MATCH($A1860,'40-15 SCALE LABEL INFO'!$A$2:$A$65,0))),"not found"),IF(G1859="not found","not found",IF(G1859="","","ditto"))))</f>
        <v/>
      </c>
      <c r="H1860" s="775" t="str">
        <f>IF($A1860="","",IF(NOT($A1860=$A1859),IFERROR(IF(INDEX('40-15 SCALE LABEL INFO'!K$2:K$65,MATCH($A1860,'40-15 SCALE LABEL INFO'!$A$2:$A$65,0))="","",INDEX('40-15 SCALE LABEL INFO'!K$2:K$65,MATCH($A1860,'40-15 SCALE LABEL INFO'!$A$2:$A$65,0))),"not found"),IF(H1859="not found","not found",IF(H1859="","","ditto"))))</f>
        <v/>
      </c>
    </row>
    <row r="1861" spans="1:8" x14ac:dyDescent="0.25">
      <c r="A1861" s="770"/>
      <c r="B1861" s="770"/>
      <c r="C1861" s="770"/>
      <c r="D1861" s="770"/>
      <c r="E1861" s="778"/>
      <c r="F1861" s="781" t="str">
        <f>IF($A1861="","",IF(NOT($A1861=$A1860),IFERROR(IF(INDEX('40-15 SCALE LABEL INFO'!I$2:I$65,MATCH($A1861,'40-15 SCALE LABEL INFO'!$A$2:$A$65,0))="","",INDEX('40-15 SCALE LABEL INFO'!I$2:I$65,MATCH($A1861,'40-15 SCALE LABEL INFO'!$A$2:$A$65,0))),"not found"),IF(F1860="not found","not found",IF(F1860="","","ditto"))))</f>
        <v/>
      </c>
      <c r="G1861" s="782" t="str">
        <f>IF($A1861="","",IF(NOT($A1861=$A1860),IFERROR(IF(INDEX('40-15 SCALE LABEL INFO'!J$2:J$65,MATCH($A1861,'40-15 SCALE LABEL INFO'!$A$2:$A$65,0))="","",INDEX('40-15 SCALE LABEL INFO'!J$2:J$65,MATCH($A1861,'40-15 SCALE LABEL INFO'!$A$2:$A$65,0))),"not found"),IF(G1860="not found","not found",IF(G1860="","","ditto"))))</f>
        <v/>
      </c>
      <c r="H1861" s="775" t="str">
        <f>IF($A1861="","",IF(NOT($A1861=$A1860),IFERROR(IF(INDEX('40-15 SCALE LABEL INFO'!K$2:K$65,MATCH($A1861,'40-15 SCALE LABEL INFO'!$A$2:$A$65,0))="","",INDEX('40-15 SCALE LABEL INFO'!K$2:K$65,MATCH($A1861,'40-15 SCALE LABEL INFO'!$A$2:$A$65,0))),"not found"),IF(H1860="not found","not found",IF(H1860="","","ditto"))))</f>
        <v/>
      </c>
    </row>
    <row r="1862" spans="1:8" x14ac:dyDescent="0.25">
      <c r="A1862" s="770"/>
      <c r="B1862" s="770"/>
      <c r="C1862" s="770"/>
      <c r="D1862" s="770"/>
      <c r="E1862" s="778"/>
      <c r="F1862" s="781" t="str">
        <f>IF($A1862="","",IF(NOT($A1862=$A1861),IFERROR(IF(INDEX('40-15 SCALE LABEL INFO'!I$2:I$65,MATCH($A1862,'40-15 SCALE LABEL INFO'!$A$2:$A$65,0))="","",INDEX('40-15 SCALE LABEL INFO'!I$2:I$65,MATCH($A1862,'40-15 SCALE LABEL INFO'!$A$2:$A$65,0))),"not found"),IF(F1861="not found","not found",IF(F1861="","","ditto"))))</f>
        <v/>
      </c>
      <c r="G1862" s="782" t="str">
        <f>IF($A1862="","",IF(NOT($A1862=$A1861),IFERROR(IF(INDEX('40-15 SCALE LABEL INFO'!J$2:J$65,MATCH($A1862,'40-15 SCALE LABEL INFO'!$A$2:$A$65,0))="","",INDEX('40-15 SCALE LABEL INFO'!J$2:J$65,MATCH($A1862,'40-15 SCALE LABEL INFO'!$A$2:$A$65,0))),"not found"),IF(G1861="not found","not found",IF(G1861="","","ditto"))))</f>
        <v/>
      </c>
      <c r="H1862" s="775" t="str">
        <f>IF($A1862="","",IF(NOT($A1862=$A1861),IFERROR(IF(INDEX('40-15 SCALE LABEL INFO'!K$2:K$65,MATCH($A1862,'40-15 SCALE LABEL INFO'!$A$2:$A$65,0))="","",INDEX('40-15 SCALE LABEL INFO'!K$2:K$65,MATCH($A1862,'40-15 SCALE LABEL INFO'!$A$2:$A$65,0))),"not found"),IF(H1861="not found","not found",IF(H1861="","","ditto"))))</f>
        <v/>
      </c>
    </row>
    <row r="1863" spans="1:8" x14ac:dyDescent="0.25">
      <c r="A1863" s="770"/>
      <c r="B1863" s="770"/>
      <c r="C1863" s="770"/>
      <c r="D1863" s="770"/>
      <c r="E1863" s="778"/>
      <c r="F1863" s="781" t="str">
        <f>IF($A1863="","",IF(NOT($A1863=$A1862),IFERROR(IF(INDEX('40-15 SCALE LABEL INFO'!I$2:I$65,MATCH($A1863,'40-15 SCALE LABEL INFO'!$A$2:$A$65,0))="","",INDEX('40-15 SCALE LABEL INFO'!I$2:I$65,MATCH($A1863,'40-15 SCALE LABEL INFO'!$A$2:$A$65,0))),"not found"),IF(F1862="not found","not found",IF(F1862="","","ditto"))))</f>
        <v/>
      </c>
      <c r="G1863" s="782" t="str">
        <f>IF($A1863="","",IF(NOT($A1863=$A1862),IFERROR(IF(INDEX('40-15 SCALE LABEL INFO'!J$2:J$65,MATCH($A1863,'40-15 SCALE LABEL INFO'!$A$2:$A$65,0))="","",INDEX('40-15 SCALE LABEL INFO'!J$2:J$65,MATCH($A1863,'40-15 SCALE LABEL INFO'!$A$2:$A$65,0))),"not found"),IF(G1862="not found","not found",IF(G1862="","","ditto"))))</f>
        <v/>
      </c>
      <c r="H1863" s="775" t="str">
        <f>IF($A1863="","",IF(NOT($A1863=$A1862),IFERROR(IF(INDEX('40-15 SCALE LABEL INFO'!K$2:K$65,MATCH($A1863,'40-15 SCALE LABEL INFO'!$A$2:$A$65,0))="","",INDEX('40-15 SCALE LABEL INFO'!K$2:K$65,MATCH($A1863,'40-15 SCALE LABEL INFO'!$A$2:$A$65,0))),"not found"),IF(H1862="not found","not found",IF(H1862="","","ditto"))))</f>
        <v/>
      </c>
    </row>
    <row r="1864" spans="1:8" x14ac:dyDescent="0.25">
      <c r="A1864" s="770"/>
      <c r="B1864" s="770"/>
      <c r="C1864" s="770"/>
      <c r="D1864" s="770"/>
      <c r="E1864" s="778"/>
      <c r="F1864" s="781" t="str">
        <f>IF($A1864="","",IF(NOT($A1864=$A1863),IFERROR(IF(INDEX('40-15 SCALE LABEL INFO'!I$2:I$65,MATCH($A1864,'40-15 SCALE LABEL INFO'!$A$2:$A$65,0))="","",INDEX('40-15 SCALE LABEL INFO'!I$2:I$65,MATCH($A1864,'40-15 SCALE LABEL INFO'!$A$2:$A$65,0))),"not found"),IF(F1863="not found","not found",IF(F1863="","","ditto"))))</f>
        <v/>
      </c>
      <c r="G1864" s="782" t="str">
        <f>IF($A1864="","",IF(NOT($A1864=$A1863),IFERROR(IF(INDEX('40-15 SCALE LABEL INFO'!J$2:J$65,MATCH($A1864,'40-15 SCALE LABEL INFO'!$A$2:$A$65,0))="","",INDEX('40-15 SCALE LABEL INFO'!J$2:J$65,MATCH($A1864,'40-15 SCALE LABEL INFO'!$A$2:$A$65,0))),"not found"),IF(G1863="not found","not found",IF(G1863="","","ditto"))))</f>
        <v/>
      </c>
      <c r="H1864" s="775" t="str">
        <f>IF($A1864="","",IF(NOT($A1864=$A1863),IFERROR(IF(INDEX('40-15 SCALE LABEL INFO'!K$2:K$65,MATCH($A1864,'40-15 SCALE LABEL INFO'!$A$2:$A$65,0))="","",INDEX('40-15 SCALE LABEL INFO'!K$2:K$65,MATCH($A1864,'40-15 SCALE LABEL INFO'!$A$2:$A$65,0))),"not found"),IF(H1863="not found","not found",IF(H1863="","","ditto"))))</f>
        <v/>
      </c>
    </row>
    <row r="1865" spans="1:8" x14ac:dyDescent="0.25">
      <c r="A1865" s="770"/>
      <c r="B1865" s="770"/>
      <c r="C1865" s="770"/>
      <c r="D1865" s="770"/>
      <c r="E1865" s="778"/>
      <c r="F1865" s="781" t="str">
        <f>IF($A1865="","",IF(NOT($A1865=$A1864),IFERROR(IF(INDEX('40-15 SCALE LABEL INFO'!I$2:I$65,MATCH($A1865,'40-15 SCALE LABEL INFO'!$A$2:$A$65,0))="","",INDEX('40-15 SCALE LABEL INFO'!I$2:I$65,MATCH($A1865,'40-15 SCALE LABEL INFO'!$A$2:$A$65,0))),"not found"),IF(F1864="not found","not found",IF(F1864="","","ditto"))))</f>
        <v/>
      </c>
      <c r="G1865" s="782" t="str">
        <f>IF($A1865="","",IF(NOT($A1865=$A1864),IFERROR(IF(INDEX('40-15 SCALE LABEL INFO'!J$2:J$65,MATCH($A1865,'40-15 SCALE LABEL INFO'!$A$2:$A$65,0))="","",INDEX('40-15 SCALE LABEL INFO'!J$2:J$65,MATCH($A1865,'40-15 SCALE LABEL INFO'!$A$2:$A$65,0))),"not found"),IF(G1864="not found","not found",IF(G1864="","","ditto"))))</f>
        <v/>
      </c>
      <c r="H1865" s="775" t="str">
        <f>IF($A1865="","",IF(NOT($A1865=$A1864),IFERROR(IF(INDEX('40-15 SCALE LABEL INFO'!K$2:K$65,MATCH($A1865,'40-15 SCALE LABEL INFO'!$A$2:$A$65,0))="","",INDEX('40-15 SCALE LABEL INFO'!K$2:K$65,MATCH($A1865,'40-15 SCALE LABEL INFO'!$A$2:$A$65,0))),"not found"),IF(H1864="not found","not found",IF(H1864="","","ditto"))))</f>
        <v/>
      </c>
    </row>
    <row r="1866" spans="1:8" x14ac:dyDescent="0.25">
      <c r="A1866" s="770"/>
      <c r="B1866" s="770"/>
      <c r="C1866" s="770"/>
      <c r="D1866" s="770"/>
      <c r="E1866" s="778"/>
      <c r="F1866" s="781" t="str">
        <f>IF($A1866="","",IF(NOT($A1866=$A1865),IFERROR(IF(INDEX('40-15 SCALE LABEL INFO'!I$2:I$65,MATCH($A1866,'40-15 SCALE LABEL INFO'!$A$2:$A$65,0))="","",INDEX('40-15 SCALE LABEL INFO'!I$2:I$65,MATCH($A1866,'40-15 SCALE LABEL INFO'!$A$2:$A$65,0))),"not found"),IF(F1865="not found","not found",IF(F1865="","","ditto"))))</f>
        <v/>
      </c>
      <c r="G1866" s="782" t="str">
        <f>IF($A1866="","",IF(NOT($A1866=$A1865),IFERROR(IF(INDEX('40-15 SCALE LABEL INFO'!J$2:J$65,MATCH($A1866,'40-15 SCALE LABEL INFO'!$A$2:$A$65,0))="","",INDEX('40-15 SCALE LABEL INFO'!J$2:J$65,MATCH($A1866,'40-15 SCALE LABEL INFO'!$A$2:$A$65,0))),"not found"),IF(G1865="not found","not found",IF(G1865="","","ditto"))))</f>
        <v/>
      </c>
      <c r="H1866" s="775" t="str">
        <f>IF($A1866="","",IF(NOT($A1866=$A1865),IFERROR(IF(INDEX('40-15 SCALE LABEL INFO'!K$2:K$65,MATCH($A1866,'40-15 SCALE LABEL INFO'!$A$2:$A$65,0))="","",INDEX('40-15 SCALE LABEL INFO'!K$2:K$65,MATCH($A1866,'40-15 SCALE LABEL INFO'!$A$2:$A$65,0))),"not found"),IF(H1865="not found","not found",IF(H1865="","","ditto"))))</f>
        <v/>
      </c>
    </row>
    <row r="1867" spans="1:8" x14ac:dyDescent="0.25">
      <c r="A1867" s="770"/>
      <c r="B1867" s="770"/>
      <c r="C1867" s="770"/>
      <c r="D1867" s="770"/>
      <c r="E1867" s="778"/>
      <c r="F1867" s="781" t="str">
        <f>IF($A1867="","",IF(NOT($A1867=$A1866),IFERROR(IF(INDEX('40-15 SCALE LABEL INFO'!I$2:I$65,MATCH($A1867,'40-15 SCALE LABEL INFO'!$A$2:$A$65,0))="","",INDEX('40-15 SCALE LABEL INFO'!I$2:I$65,MATCH($A1867,'40-15 SCALE LABEL INFO'!$A$2:$A$65,0))),"not found"),IF(F1866="not found","not found",IF(F1866="","","ditto"))))</f>
        <v/>
      </c>
      <c r="G1867" s="782" t="str">
        <f>IF($A1867="","",IF(NOT($A1867=$A1866),IFERROR(IF(INDEX('40-15 SCALE LABEL INFO'!J$2:J$65,MATCH($A1867,'40-15 SCALE LABEL INFO'!$A$2:$A$65,0))="","",INDEX('40-15 SCALE LABEL INFO'!J$2:J$65,MATCH($A1867,'40-15 SCALE LABEL INFO'!$A$2:$A$65,0))),"not found"),IF(G1866="not found","not found",IF(G1866="","","ditto"))))</f>
        <v/>
      </c>
      <c r="H1867" s="775" t="str">
        <f>IF($A1867="","",IF(NOT($A1867=$A1866),IFERROR(IF(INDEX('40-15 SCALE LABEL INFO'!K$2:K$65,MATCH($A1867,'40-15 SCALE LABEL INFO'!$A$2:$A$65,0))="","",INDEX('40-15 SCALE LABEL INFO'!K$2:K$65,MATCH($A1867,'40-15 SCALE LABEL INFO'!$A$2:$A$65,0))),"not found"),IF(H1866="not found","not found",IF(H1866="","","ditto"))))</f>
        <v/>
      </c>
    </row>
    <row r="1868" spans="1:8" x14ac:dyDescent="0.25">
      <c r="A1868" s="770"/>
      <c r="B1868" s="770"/>
      <c r="C1868" s="770"/>
      <c r="D1868" s="770"/>
      <c r="E1868" s="778"/>
      <c r="F1868" s="781" t="str">
        <f>IF($A1868="","",IF(NOT($A1868=$A1867),IFERROR(IF(INDEX('40-15 SCALE LABEL INFO'!I$2:I$65,MATCH($A1868,'40-15 SCALE LABEL INFO'!$A$2:$A$65,0))="","",INDEX('40-15 SCALE LABEL INFO'!I$2:I$65,MATCH($A1868,'40-15 SCALE LABEL INFO'!$A$2:$A$65,0))),"not found"),IF(F1867="not found","not found",IF(F1867="","","ditto"))))</f>
        <v/>
      </c>
      <c r="G1868" s="782" t="str">
        <f>IF($A1868="","",IF(NOT($A1868=$A1867),IFERROR(IF(INDEX('40-15 SCALE LABEL INFO'!J$2:J$65,MATCH($A1868,'40-15 SCALE LABEL INFO'!$A$2:$A$65,0))="","",INDEX('40-15 SCALE LABEL INFO'!J$2:J$65,MATCH($A1868,'40-15 SCALE LABEL INFO'!$A$2:$A$65,0))),"not found"),IF(G1867="not found","not found",IF(G1867="","","ditto"))))</f>
        <v/>
      </c>
      <c r="H1868" s="775" t="str">
        <f>IF($A1868="","",IF(NOT($A1868=$A1867),IFERROR(IF(INDEX('40-15 SCALE LABEL INFO'!K$2:K$65,MATCH($A1868,'40-15 SCALE LABEL INFO'!$A$2:$A$65,0))="","",INDEX('40-15 SCALE LABEL INFO'!K$2:K$65,MATCH($A1868,'40-15 SCALE LABEL INFO'!$A$2:$A$65,0))),"not found"),IF(H1867="not found","not found",IF(H1867="","","ditto"))))</f>
        <v/>
      </c>
    </row>
    <row r="1869" spans="1:8" x14ac:dyDescent="0.25">
      <c r="A1869" s="770"/>
      <c r="B1869" s="770"/>
      <c r="C1869" s="770"/>
      <c r="D1869" s="770"/>
      <c r="E1869" s="778"/>
      <c r="F1869" s="781" t="str">
        <f>IF($A1869="","",IF(NOT($A1869=$A1868),IFERROR(IF(INDEX('40-15 SCALE LABEL INFO'!I$2:I$65,MATCH($A1869,'40-15 SCALE LABEL INFO'!$A$2:$A$65,0))="","",INDEX('40-15 SCALE LABEL INFO'!I$2:I$65,MATCH($A1869,'40-15 SCALE LABEL INFO'!$A$2:$A$65,0))),"not found"),IF(F1868="not found","not found",IF(F1868="","","ditto"))))</f>
        <v/>
      </c>
      <c r="G1869" s="782" t="str">
        <f>IF($A1869="","",IF(NOT($A1869=$A1868),IFERROR(IF(INDEX('40-15 SCALE LABEL INFO'!J$2:J$65,MATCH($A1869,'40-15 SCALE LABEL INFO'!$A$2:$A$65,0))="","",INDEX('40-15 SCALE LABEL INFO'!J$2:J$65,MATCH($A1869,'40-15 SCALE LABEL INFO'!$A$2:$A$65,0))),"not found"),IF(G1868="not found","not found",IF(G1868="","","ditto"))))</f>
        <v/>
      </c>
      <c r="H1869" s="775" t="str">
        <f>IF($A1869="","",IF(NOT($A1869=$A1868),IFERROR(IF(INDEX('40-15 SCALE LABEL INFO'!K$2:K$65,MATCH($A1869,'40-15 SCALE LABEL INFO'!$A$2:$A$65,0))="","",INDEX('40-15 SCALE LABEL INFO'!K$2:K$65,MATCH($A1869,'40-15 SCALE LABEL INFO'!$A$2:$A$65,0))),"not found"),IF(H1868="not found","not found",IF(H1868="","","ditto"))))</f>
        <v/>
      </c>
    </row>
    <row r="1870" spans="1:8" x14ac:dyDescent="0.25">
      <c r="A1870" s="770"/>
      <c r="B1870" s="770"/>
      <c r="C1870" s="770"/>
      <c r="D1870" s="770"/>
      <c r="E1870" s="778"/>
      <c r="F1870" s="781" t="str">
        <f>IF($A1870="","",IF(NOT($A1870=$A1869),IFERROR(IF(INDEX('40-15 SCALE LABEL INFO'!I$2:I$65,MATCH($A1870,'40-15 SCALE LABEL INFO'!$A$2:$A$65,0))="","",INDEX('40-15 SCALE LABEL INFO'!I$2:I$65,MATCH($A1870,'40-15 SCALE LABEL INFO'!$A$2:$A$65,0))),"not found"),IF(F1869="not found","not found",IF(F1869="","","ditto"))))</f>
        <v/>
      </c>
      <c r="G1870" s="782" t="str">
        <f>IF($A1870="","",IF(NOT($A1870=$A1869),IFERROR(IF(INDEX('40-15 SCALE LABEL INFO'!J$2:J$65,MATCH($A1870,'40-15 SCALE LABEL INFO'!$A$2:$A$65,0))="","",INDEX('40-15 SCALE LABEL INFO'!J$2:J$65,MATCH($A1870,'40-15 SCALE LABEL INFO'!$A$2:$A$65,0))),"not found"),IF(G1869="not found","not found",IF(G1869="","","ditto"))))</f>
        <v/>
      </c>
      <c r="H1870" s="775" t="str">
        <f>IF($A1870="","",IF(NOT($A1870=$A1869),IFERROR(IF(INDEX('40-15 SCALE LABEL INFO'!K$2:K$65,MATCH($A1870,'40-15 SCALE LABEL INFO'!$A$2:$A$65,0))="","",INDEX('40-15 SCALE LABEL INFO'!K$2:K$65,MATCH($A1870,'40-15 SCALE LABEL INFO'!$A$2:$A$65,0))),"not found"),IF(H1869="not found","not found",IF(H1869="","","ditto"))))</f>
        <v/>
      </c>
    </row>
    <row r="1871" spans="1:8" x14ac:dyDescent="0.25">
      <c r="A1871" s="770"/>
      <c r="B1871" s="770"/>
      <c r="C1871" s="770"/>
      <c r="D1871" s="770"/>
      <c r="E1871" s="778"/>
      <c r="F1871" s="781" t="str">
        <f>IF($A1871="","",IF(NOT($A1871=$A1870),IFERROR(IF(INDEX('40-15 SCALE LABEL INFO'!I$2:I$65,MATCH($A1871,'40-15 SCALE LABEL INFO'!$A$2:$A$65,0))="","",INDEX('40-15 SCALE LABEL INFO'!I$2:I$65,MATCH($A1871,'40-15 SCALE LABEL INFO'!$A$2:$A$65,0))),"not found"),IF(F1870="not found","not found",IF(F1870="","","ditto"))))</f>
        <v/>
      </c>
      <c r="G1871" s="782" t="str">
        <f>IF($A1871="","",IF(NOT($A1871=$A1870),IFERROR(IF(INDEX('40-15 SCALE LABEL INFO'!J$2:J$65,MATCH($A1871,'40-15 SCALE LABEL INFO'!$A$2:$A$65,0))="","",INDEX('40-15 SCALE LABEL INFO'!J$2:J$65,MATCH($A1871,'40-15 SCALE LABEL INFO'!$A$2:$A$65,0))),"not found"),IF(G1870="not found","not found",IF(G1870="","","ditto"))))</f>
        <v/>
      </c>
      <c r="H1871" s="775" t="str">
        <f>IF($A1871="","",IF(NOT($A1871=$A1870),IFERROR(IF(INDEX('40-15 SCALE LABEL INFO'!K$2:K$65,MATCH($A1871,'40-15 SCALE LABEL INFO'!$A$2:$A$65,0))="","",INDEX('40-15 SCALE LABEL INFO'!K$2:K$65,MATCH($A1871,'40-15 SCALE LABEL INFO'!$A$2:$A$65,0))),"not found"),IF(H1870="not found","not found",IF(H1870="","","ditto"))))</f>
        <v/>
      </c>
    </row>
    <row r="1872" spans="1:8" x14ac:dyDescent="0.25">
      <c r="A1872" s="770"/>
      <c r="B1872" s="770"/>
      <c r="C1872" s="770"/>
      <c r="D1872" s="770"/>
      <c r="E1872" s="778"/>
      <c r="F1872" s="781" t="str">
        <f>IF($A1872="","",IF(NOT($A1872=$A1871),IFERROR(IF(INDEX('40-15 SCALE LABEL INFO'!I$2:I$65,MATCH($A1872,'40-15 SCALE LABEL INFO'!$A$2:$A$65,0))="","",INDEX('40-15 SCALE LABEL INFO'!I$2:I$65,MATCH($A1872,'40-15 SCALE LABEL INFO'!$A$2:$A$65,0))),"not found"),IF(F1871="not found","not found",IF(F1871="","","ditto"))))</f>
        <v/>
      </c>
      <c r="G1872" s="782" t="str">
        <f>IF($A1872="","",IF(NOT($A1872=$A1871),IFERROR(IF(INDEX('40-15 SCALE LABEL INFO'!J$2:J$65,MATCH($A1872,'40-15 SCALE LABEL INFO'!$A$2:$A$65,0))="","",INDEX('40-15 SCALE LABEL INFO'!J$2:J$65,MATCH($A1872,'40-15 SCALE LABEL INFO'!$A$2:$A$65,0))),"not found"),IF(G1871="not found","not found",IF(G1871="","","ditto"))))</f>
        <v/>
      </c>
      <c r="H1872" s="775" t="str">
        <f>IF($A1872="","",IF(NOT($A1872=$A1871),IFERROR(IF(INDEX('40-15 SCALE LABEL INFO'!K$2:K$65,MATCH($A1872,'40-15 SCALE LABEL INFO'!$A$2:$A$65,0))="","",INDEX('40-15 SCALE LABEL INFO'!K$2:K$65,MATCH($A1872,'40-15 SCALE LABEL INFO'!$A$2:$A$65,0))),"not found"),IF(H1871="not found","not found",IF(H1871="","","ditto"))))</f>
        <v/>
      </c>
    </row>
    <row r="1873" spans="1:8" x14ac:dyDescent="0.25">
      <c r="A1873" s="770"/>
      <c r="B1873" s="770"/>
      <c r="C1873" s="770"/>
      <c r="D1873" s="770"/>
      <c r="E1873" s="778"/>
      <c r="F1873" s="781" t="str">
        <f>IF($A1873="","",IF(NOT($A1873=$A1872),IFERROR(IF(INDEX('40-15 SCALE LABEL INFO'!I$2:I$65,MATCH($A1873,'40-15 SCALE LABEL INFO'!$A$2:$A$65,0))="","",INDEX('40-15 SCALE LABEL INFO'!I$2:I$65,MATCH($A1873,'40-15 SCALE LABEL INFO'!$A$2:$A$65,0))),"not found"),IF(F1872="not found","not found",IF(F1872="","","ditto"))))</f>
        <v/>
      </c>
      <c r="G1873" s="782" t="str">
        <f>IF($A1873="","",IF(NOT($A1873=$A1872),IFERROR(IF(INDEX('40-15 SCALE LABEL INFO'!J$2:J$65,MATCH($A1873,'40-15 SCALE LABEL INFO'!$A$2:$A$65,0))="","",INDEX('40-15 SCALE LABEL INFO'!J$2:J$65,MATCH($A1873,'40-15 SCALE LABEL INFO'!$A$2:$A$65,0))),"not found"),IF(G1872="not found","not found",IF(G1872="","","ditto"))))</f>
        <v/>
      </c>
      <c r="H1873" s="775" t="str">
        <f>IF($A1873="","",IF(NOT($A1873=$A1872),IFERROR(IF(INDEX('40-15 SCALE LABEL INFO'!K$2:K$65,MATCH($A1873,'40-15 SCALE LABEL INFO'!$A$2:$A$65,0))="","",INDEX('40-15 SCALE LABEL INFO'!K$2:K$65,MATCH($A1873,'40-15 SCALE LABEL INFO'!$A$2:$A$65,0))),"not found"),IF(H1872="not found","not found",IF(H1872="","","ditto"))))</f>
        <v/>
      </c>
    </row>
    <row r="1874" spans="1:8" x14ac:dyDescent="0.25">
      <c r="A1874" s="770"/>
      <c r="B1874" s="770"/>
      <c r="C1874" s="770"/>
      <c r="D1874" s="770"/>
      <c r="E1874" s="778"/>
      <c r="F1874" s="781" t="str">
        <f>IF($A1874="","",IF(NOT($A1874=$A1873),IFERROR(IF(INDEX('40-15 SCALE LABEL INFO'!I$2:I$65,MATCH($A1874,'40-15 SCALE LABEL INFO'!$A$2:$A$65,0))="","",INDEX('40-15 SCALE LABEL INFO'!I$2:I$65,MATCH($A1874,'40-15 SCALE LABEL INFO'!$A$2:$A$65,0))),"not found"),IF(F1873="not found","not found",IF(F1873="","","ditto"))))</f>
        <v/>
      </c>
      <c r="G1874" s="782" t="str">
        <f>IF($A1874="","",IF(NOT($A1874=$A1873),IFERROR(IF(INDEX('40-15 SCALE LABEL INFO'!J$2:J$65,MATCH($A1874,'40-15 SCALE LABEL INFO'!$A$2:$A$65,0))="","",INDEX('40-15 SCALE LABEL INFO'!J$2:J$65,MATCH($A1874,'40-15 SCALE LABEL INFO'!$A$2:$A$65,0))),"not found"),IF(G1873="not found","not found",IF(G1873="","","ditto"))))</f>
        <v/>
      </c>
      <c r="H1874" s="775" t="str">
        <f>IF($A1874="","",IF(NOT($A1874=$A1873),IFERROR(IF(INDEX('40-15 SCALE LABEL INFO'!K$2:K$65,MATCH($A1874,'40-15 SCALE LABEL INFO'!$A$2:$A$65,0))="","",INDEX('40-15 SCALE LABEL INFO'!K$2:K$65,MATCH($A1874,'40-15 SCALE LABEL INFO'!$A$2:$A$65,0))),"not found"),IF(H1873="not found","not found",IF(H1873="","","ditto"))))</f>
        <v/>
      </c>
    </row>
    <row r="1875" spans="1:8" x14ac:dyDescent="0.25">
      <c r="A1875" s="770"/>
      <c r="B1875" s="770"/>
      <c r="C1875" s="770"/>
      <c r="D1875" s="770"/>
      <c r="E1875" s="778"/>
      <c r="F1875" s="781" t="str">
        <f>IF($A1875="","",IF(NOT($A1875=$A1874),IFERROR(IF(INDEX('40-15 SCALE LABEL INFO'!I$2:I$65,MATCH($A1875,'40-15 SCALE LABEL INFO'!$A$2:$A$65,0))="","",INDEX('40-15 SCALE LABEL INFO'!I$2:I$65,MATCH($A1875,'40-15 SCALE LABEL INFO'!$A$2:$A$65,0))),"not found"),IF(F1874="not found","not found",IF(F1874="","","ditto"))))</f>
        <v/>
      </c>
      <c r="G1875" s="782" t="str">
        <f>IF($A1875="","",IF(NOT($A1875=$A1874),IFERROR(IF(INDEX('40-15 SCALE LABEL INFO'!J$2:J$65,MATCH($A1875,'40-15 SCALE LABEL INFO'!$A$2:$A$65,0))="","",INDEX('40-15 SCALE LABEL INFO'!J$2:J$65,MATCH($A1875,'40-15 SCALE LABEL INFO'!$A$2:$A$65,0))),"not found"),IF(G1874="not found","not found",IF(G1874="","","ditto"))))</f>
        <v/>
      </c>
      <c r="H1875" s="775" t="str">
        <f>IF($A1875="","",IF(NOT($A1875=$A1874),IFERROR(IF(INDEX('40-15 SCALE LABEL INFO'!K$2:K$65,MATCH($A1875,'40-15 SCALE LABEL INFO'!$A$2:$A$65,0))="","",INDEX('40-15 SCALE LABEL INFO'!K$2:K$65,MATCH($A1875,'40-15 SCALE LABEL INFO'!$A$2:$A$65,0))),"not found"),IF(H1874="not found","not found",IF(H1874="","","ditto"))))</f>
        <v/>
      </c>
    </row>
    <row r="1876" spans="1:8" x14ac:dyDescent="0.25">
      <c r="A1876" s="770"/>
      <c r="B1876" s="770"/>
      <c r="C1876" s="770"/>
      <c r="D1876" s="770"/>
      <c r="E1876" s="778"/>
      <c r="F1876" s="781" t="str">
        <f>IF($A1876="","",IF(NOT($A1876=$A1875),IFERROR(IF(INDEX('40-15 SCALE LABEL INFO'!I$2:I$65,MATCH($A1876,'40-15 SCALE LABEL INFO'!$A$2:$A$65,0))="","",INDEX('40-15 SCALE LABEL INFO'!I$2:I$65,MATCH($A1876,'40-15 SCALE LABEL INFO'!$A$2:$A$65,0))),"not found"),IF(F1875="not found","not found",IF(F1875="","","ditto"))))</f>
        <v/>
      </c>
      <c r="G1876" s="782" t="str">
        <f>IF($A1876="","",IF(NOT($A1876=$A1875),IFERROR(IF(INDEX('40-15 SCALE LABEL INFO'!J$2:J$65,MATCH($A1876,'40-15 SCALE LABEL INFO'!$A$2:$A$65,0))="","",INDEX('40-15 SCALE LABEL INFO'!J$2:J$65,MATCH($A1876,'40-15 SCALE LABEL INFO'!$A$2:$A$65,0))),"not found"),IF(G1875="not found","not found",IF(G1875="","","ditto"))))</f>
        <v/>
      </c>
      <c r="H1876" s="775" t="str">
        <f>IF($A1876="","",IF(NOT($A1876=$A1875),IFERROR(IF(INDEX('40-15 SCALE LABEL INFO'!K$2:K$65,MATCH($A1876,'40-15 SCALE LABEL INFO'!$A$2:$A$65,0))="","",INDEX('40-15 SCALE LABEL INFO'!K$2:K$65,MATCH($A1876,'40-15 SCALE LABEL INFO'!$A$2:$A$65,0))),"not found"),IF(H1875="not found","not found",IF(H1875="","","ditto"))))</f>
        <v/>
      </c>
    </row>
    <row r="1877" spans="1:8" x14ac:dyDescent="0.25">
      <c r="A1877" s="770"/>
      <c r="B1877" s="770"/>
      <c r="C1877" s="770"/>
      <c r="D1877" s="770"/>
      <c r="E1877" s="778"/>
      <c r="F1877" s="781" t="str">
        <f>IF($A1877="","",IF(NOT($A1877=$A1876),IFERROR(IF(INDEX('40-15 SCALE LABEL INFO'!I$2:I$65,MATCH($A1877,'40-15 SCALE LABEL INFO'!$A$2:$A$65,0))="","",INDEX('40-15 SCALE LABEL INFO'!I$2:I$65,MATCH($A1877,'40-15 SCALE LABEL INFO'!$A$2:$A$65,0))),"not found"),IF(F1876="not found","not found",IF(F1876="","","ditto"))))</f>
        <v/>
      </c>
      <c r="G1877" s="782" t="str">
        <f>IF($A1877="","",IF(NOT($A1877=$A1876),IFERROR(IF(INDEX('40-15 SCALE LABEL INFO'!J$2:J$65,MATCH($A1877,'40-15 SCALE LABEL INFO'!$A$2:$A$65,0))="","",INDEX('40-15 SCALE LABEL INFO'!J$2:J$65,MATCH($A1877,'40-15 SCALE LABEL INFO'!$A$2:$A$65,0))),"not found"),IF(G1876="not found","not found",IF(G1876="","","ditto"))))</f>
        <v/>
      </c>
      <c r="H1877" s="775" t="str">
        <f>IF($A1877="","",IF(NOT($A1877=$A1876),IFERROR(IF(INDEX('40-15 SCALE LABEL INFO'!K$2:K$65,MATCH($A1877,'40-15 SCALE LABEL INFO'!$A$2:$A$65,0))="","",INDEX('40-15 SCALE LABEL INFO'!K$2:K$65,MATCH($A1877,'40-15 SCALE LABEL INFO'!$A$2:$A$65,0))),"not found"),IF(H1876="not found","not found",IF(H1876="","","ditto"))))</f>
        <v/>
      </c>
    </row>
    <row r="1878" spans="1:8" x14ac:dyDescent="0.25">
      <c r="A1878" s="770"/>
      <c r="B1878" s="770"/>
      <c r="C1878" s="770"/>
      <c r="D1878" s="770"/>
      <c r="E1878" s="778"/>
      <c r="F1878" s="781" t="str">
        <f>IF($A1878="","",IF(NOT($A1878=$A1877),IFERROR(IF(INDEX('40-15 SCALE LABEL INFO'!I$2:I$65,MATCH($A1878,'40-15 SCALE LABEL INFO'!$A$2:$A$65,0))="","",INDEX('40-15 SCALE LABEL INFO'!I$2:I$65,MATCH($A1878,'40-15 SCALE LABEL INFO'!$A$2:$A$65,0))),"not found"),IF(F1877="not found","not found",IF(F1877="","","ditto"))))</f>
        <v/>
      </c>
      <c r="G1878" s="782" t="str">
        <f>IF($A1878="","",IF(NOT($A1878=$A1877),IFERROR(IF(INDEX('40-15 SCALE LABEL INFO'!J$2:J$65,MATCH($A1878,'40-15 SCALE LABEL INFO'!$A$2:$A$65,0))="","",INDEX('40-15 SCALE LABEL INFO'!J$2:J$65,MATCH($A1878,'40-15 SCALE LABEL INFO'!$A$2:$A$65,0))),"not found"),IF(G1877="not found","not found",IF(G1877="","","ditto"))))</f>
        <v/>
      </c>
      <c r="H1878" s="775" t="str">
        <f>IF($A1878="","",IF(NOT($A1878=$A1877),IFERROR(IF(INDEX('40-15 SCALE LABEL INFO'!K$2:K$65,MATCH($A1878,'40-15 SCALE LABEL INFO'!$A$2:$A$65,0))="","",INDEX('40-15 SCALE LABEL INFO'!K$2:K$65,MATCH($A1878,'40-15 SCALE LABEL INFO'!$A$2:$A$65,0))),"not found"),IF(H1877="not found","not found",IF(H1877="","","ditto"))))</f>
        <v/>
      </c>
    </row>
    <row r="1879" spans="1:8" x14ac:dyDescent="0.25">
      <c r="A1879" s="770"/>
      <c r="B1879" s="770"/>
      <c r="C1879" s="770"/>
      <c r="D1879" s="770"/>
      <c r="E1879" s="778"/>
      <c r="F1879" s="781" t="str">
        <f>IF($A1879="","",IF(NOT($A1879=$A1878),IFERROR(IF(INDEX('40-15 SCALE LABEL INFO'!I$2:I$65,MATCH($A1879,'40-15 SCALE LABEL INFO'!$A$2:$A$65,0))="","",INDEX('40-15 SCALE LABEL INFO'!I$2:I$65,MATCH($A1879,'40-15 SCALE LABEL INFO'!$A$2:$A$65,0))),"not found"),IF(F1878="not found","not found",IF(F1878="","","ditto"))))</f>
        <v/>
      </c>
      <c r="G1879" s="782" t="str">
        <f>IF($A1879="","",IF(NOT($A1879=$A1878),IFERROR(IF(INDEX('40-15 SCALE LABEL INFO'!J$2:J$65,MATCH($A1879,'40-15 SCALE LABEL INFO'!$A$2:$A$65,0))="","",INDEX('40-15 SCALE LABEL INFO'!J$2:J$65,MATCH($A1879,'40-15 SCALE LABEL INFO'!$A$2:$A$65,0))),"not found"),IF(G1878="not found","not found",IF(G1878="","","ditto"))))</f>
        <v/>
      </c>
      <c r="H1879" s="775" t="str">
        <f>IF($A1879="","",IF(NOT($A1879=$A1878),IFERROR(IF(INDEX('40-15 SCALE LABEL INFO'!K$2:K$65,MATCH($A1879,'40-15 SCALE LABEL INFO'!$A$2:$A$65,0))="","",INDEX('40-15 SCALE LABEL INFO'!K$2:K$65,MATCH($A1879,'40-15 SCALE LABEL INFO'!$A$2:$A$65,0))),"not found"),IF(H1878="not found","not found",IF(H1878="","","ditto"))))</f>
        <v/>
      </c>
    </row>
    <row r="1880" spans="1:8" x14ac:dyDescent="0.25">
      <c r="A1880" s="770"/>
      <c r="B1880" s="770"/>
      <c r="C1880" s="770"/>
      <c r="D1880" s="770"/>
      <c r="E1880" s="778"/>
      <c r="F1880" s="781" t="str">
        <f>IF($A1880="","",IF(NOT($A1880=$A1879),IFERROR(IF(INDEX('40-15 SCALE LABEL INFO'!I$2:I$65,MATCH($A1880,'40-15 SCALE LABEL INFO'!$A$2:$A$65,0))="","",INDEX('40-15 SCALE LABEL INFO'!I$2:I$65,MATCH($A1880,'40-15 SCALE LABEL INFO'!$A$2:$A$65,0))),"not found"),IF(F1879="not found","not found",IF(F1879="","","ditto"))))</f>
        <v/>
      </c>
      <c r="G1880" s="782" t="str">
        <f>IF($A1880="","",IF(NOT($A1880=$A1879),IFERROR(IF(INDEX('40-15 SCALE LABEL INFO'!J$2:J$65,MATCH($A1880,'40-15 SCALE LABEL INFO'!$A$2:$A$65,0))="","",INDEX('40-15 SCALE LABEL INFO'!J$2:J$65,MATCH($A1880,'40-15 SCALE LABEL INFO'!$A$2:$A$65,0))),"not found"),IF(G1879="not found","not found",IF(G1879="","","ditto"))))</f>
        <v/>
      </c>
      <c r="H1880" s="775" t="str">
        <f>IF($A1880="","",IF(NOT($A1880=$A1879),IFERROR(IF(INDEX('40-15 SCALE LABEL INFO'!K$2:K$65,MATCH($A1880,'40-15 SCALE LABEL INFO'!$A$2:$A$65,0))="","",INDEX('40-15 SCALE LABEL INFO'!K$2:K$65,MATCH($A1880,'40-15 SCALE LABEL INFO'!$A$2:$A$65,0))),"not found"),IF(H1879="not found","not found",IF(H1879="","","ditto"))))</f>
        <v/>
      </c>
    </row>
    <row r="1881" spans="1:8" x14ac:dyDescent="0.25">
      <c r="A1881" s="770"/>
      <c r="B1881" s="770"/>
      <c r="C1881" s="770"/>
      <c r="D1881" s="770"/>
      <c r="E1881" s="778"/>
      <c r="F1881" s="781" t="str">
        <f>IF($A1881="","",IF(NOT($A1881=$A1880),IFERROR(IF(INDEX('40-15 SCALE LABEL INFO'!I$2:I$65,MATCH($A1881,'40-15 SCALE LABEL INFO'!$A$2:$A$65,0))="","",INDEX('40-15 SCALE LABEL INFO'!I$2:I$65,MATCH($A1881,'40-15 SCALE LABEL INFO'!$A$2:$A$65,0))),"not found"),IF(F1880="not found","not found",IF(F1880="","","ditto"))))</f>
        <v/>
      </c>
      <c r="G1881" s="782" t="str">
        <f>IF($A1881="","",IF(NOT($A1881=$A1880),IFERROR(IF(INDEX('40-15 SCALE LABEL INFO'!J$2:J$65,MATCH($A1881,'40-15 SCALE LABEL INFO'!$A$2:$A$65,0))="","",INDEX('40-15 SCALE LABEL INFO'!J$2:J$65,MATCH($A1881,'40-15 SCALE LABEL INFO'!$A$2:$A$65,0))),"not found"),IF(G1880="not found","not found",IF(G1880="","","ditto"))))</f>
        <v/>
      </c>
      <c r="H1881" s="775" t="str">
        <f>IF($A1881="","",IF(NOT($A1881=$A1880),IFERROR(IF(INDEX('40-15 SCALE LABEL INFO'!K$2:K$65,MATCH($A1881,'40-15 SCALE LABEL INFO'!$A$2:$A$65,0))="","",INDEX('40-15 SCALE LABEL INFO'!K$2:K$65,MATCH($A1881,'40-15 SCALE LABEL INFO'!$A$2:$A$65,0))),"not found"),IF(H1880="not found","not found",IF(H1880="","","ditto"))))</f>
        <v/>
      </c>
    </row>
    <row r="1882" spans="1:8" x14ac:dyDescent="0.25">
      <c r="A1882" s="770"/>
      <c r="B1882" s="770"/>
      <c r="C1882" s="770"/>
      <c r="D1882" s="770"/>
      <c r="E1882" s="778"/>
      <c r="F1882" s="781" t="str">
        <f>IF($A1882="","",IF(NOT($A1882=$A1881),IFERROR(IF(INDEX('40-15 SCALE LABEL INFO'!I$2:I$65,MATCH($A1882,'40-15 SCALE LABEL INFO'!$A$2:$A$65,0))="","",INDEX('40-15 SCALE LABEL INFO'!I$2:I$65,MATCH($A1882,'40-15 SCALE LABEL INFO'!$A$2:$A$65,0))),"not found"),IF(F1881="not found","not found",IF(F1881="","","ditto"))))</f>
        <v/>
      </c>
      <c r="G1882" s="782" t="str">
        <f>IF($A1882="","",IF(NOT($A1882=$A1881),IFERROR(IF(INDEX('40-15 SCALE LABEL INFO'!J$2:J$65,MATCH($A1882,'40-15 SCALE LABEL INFO'!$A$2:$A$65,0))="","",INDEX('40-15 SCALE LABEL INFO'!J$2:J$65,MATCH($A1882,'40-15 SCALE LABEL INFO'!$A$2:$A$65,0))),"not found"),IF(G1881="not found","not found",IF(G1881="","","ditto"))))</f>
        <v/>
      </c>
      <c r="H1882" s="775" t="str">
        <f>IF($A1882="","",IF(NOT($A1882=$A1881),IFERROR(IF(INDEX('40-15 SCALE LABEL INFO'!K$2:K$65,MATCH($A1882,'40-15 SCALE LABEL INFO'!$A$2:$A$65,0))="","",INDEX('40-15 SCALE LABEL INFO'!K$2:K$65,MATCH($A1882,'40-15 SCALE LABEL INFO'!$A$2:$A$65,0))),"not found"),IF(H1881="not found","not found",IF(H1881="","","ditto"))))</f>
        <v/>
      </c>
    </row>
    <row r="1883" spans="1:8" x14ac:dyDescent="0.25">
      <c r="A1883" s="770"/>
      <c r="B1883" s="770"/>
      <c r="C1883" s="770"/>
      <c r="D1883" s="770"/>
      <c r="E1883" s="778"/>
      <c r="F1883" s="781" t="str">
        <f>IF($A1883="","",IF(NOT($A1883=$A1882),IFERROR(IF(INDEX('40-15 SCALE LABEL INFO'!I$2:I$65,MATCH($A1883,'40-15 SCALE LABEL INFO'!$A$2:$A$65,0))="","",INDEX('40-15 SCALE LABEL INFO'!I$2:I$65,MATCH($A1883,'40-15 SCALE LABEL INFO'!$A$2:$A$65,0))),"not found"),IF(F1882="not found","not found",IF(F1882="","","ditto"))))</f>
        <v/>
      </c>
      <c r="G1883" s="782" t="str">
        <f>IF($A1883="","",IF(NOT($A1883=$A1882),IFERROR(IF(INDEX('40-15 SCALE LABEL INFO'!J$2:J$65,MATCH($A1883,'40-15 SCALE LABEL INFO'!$A$2:$A$65,0))="","",INDEX('40-15 SCALE LABEL INFO'!J$2:J$65,MATCH($A1883,'40-15 SCALE LABEL INFO'!$A$2:$A$65,0))),"not found"),IF(G1882="not found","not found",IF(G1882="","","ditto"))))</f>
        <v/>
      </c>
      <c r="H1883" s="775" t="str">
        <f>IF($A1883="","",IF(NOT($A1883=$A1882),IFERROR(IF(INDEX('40-15 SCALE LABEL INFO'!K$2:K$65,MATCH($A1883,'40-15 SCALE LABEL INFO'!$A$2:$A$65,0))="","",INDEX('40-15 SCALE LABEL INFO'!K$2:K$65,MATCH($A1883,'40-15 SCALE LABEL INFO'!$A$2:$A$65,0))),"not found"),IF(H1882="not found","not found",IF(H1882="","","ditto"))))</f>
        <v/>
      </c>
    </row>
    <row r="1884" spans="1:8" x14ac:dyDescent="0.25">
      <c r="A1884" s="770"/>
      <c r="B1884" s="770"/>
      <c r="C1884" s="770"/>
      <c r="D1884" s="770"/>
      <c r="E1884" s="778"/>
      <c r="F1884" s="781" t="str">
        <f>IF($A1884="","",IF(NOT($A1884=$A1883),IFERROR(IF(INDEX('40-15 SCALE LABEL INFO'!I$2:I$65,MATCH($A1884,'40-15 SCALE LABEL INFO'!$A$2:$A$65,0))="","",INDEX('40-15 SCALE LABEL INFO'!I$2:I$65,MATCH($A1884,'40-15 SCALE LABEL INFO'!$A$2:$A$65,0))),"not found"),IF(F1883="not found","not found",IF(F1883="","","ditto"))))</f>
        <v/>
      </c>
      <c r="G1884" s="782" t="str">
        <f>IF($A1884="","",IF(NOT($A1884=$A1883),IFERROR(IF(INDEX('40-15 SCALE LABEL INFO'!J$2:J$65,MATCH($A1884,'40-15 SCALE LABEL INFO'!$A$2:$A$65,0))="","",INDEX('40-15 SCALE LABEL INFO'!J$2:J$65,MATCH($A1884,'40-15 SCALE LABEL INFO'!$A$2:$A$65,0))),"not found"),IF(G1883="not found","not found",IF(G1883="","","ditto"))))</f>
        <v/>
      </c>
      <c r="H1884" s="775" t="str">
        <f>IF($A1884="","",IF(NOT($A1884=$A1883),IFERROR(IF(INDEX('40-15 SCALE LABEL INFO'!K$2:K$65,MATCH($A1884,'40-15 SCALE LABEL INFO'!$A$2:$A$65,0))="","",INDEX('40-15 SCALE LABEL INFO'!K$2:K$65,MATCH($A1884,'40-15 SCALE LABEL INFO'!$A$2:$A$65,0))),"not found"),IF(H1883="not found","not found",IF(H1883="","","ditto"))))</f>
        <v/>
      </c>
    </row>
    <row r="1885" spans="1:8" x14ac:dyDescent="0.25">
      <c r="A1885" s="770"/>
      <c r="B1885" s="770"/>
      <c r="C1885" s="770"/>
      <c r="D1885" s="770"/>
      <c r="E1885" s="778"/>
      <c r="F1885" s="781" t="str">
        <f>IF($A1885="","",IF(NOT($A1885=$A1884),IFERROR(IF(INDEX('40-15 SCALE LABEL INFO'!I$2:I$65,MATCH($A1885,'40-15 SCALE LABEL INFO'!$A$2:$A$65,0))="","",INDEX('40-15 SCALE LABEL INFO'!I$2:I$65,MATCH($A1885,'40-15 SCALE LABEL INFO'!$A$2:$A$65,0))),"not found"),IF(F1884="not found","not found",IF(F1884="","","ditto"))))</f>
        <v/>
      </c>
      <c r="G1885" s="782" t="str">
        <f>IF($A1885="","",IF(NOT($A1885=$A1884),IFERROR(IF(INDEX('40-15 SCALE LABEL INFO'!J$2:J$65,MATCH($A1885,'40-15 SCALE LABEL INFO'!$A$2:$A$65,0))="","",INDEX('40-15 SCALE LABEL INFO'!J$2:J$65,MATCH($A1885,'40-15 SCALE LABEL INFO'!$A$2:$A$65,0))),"not found"),IF(G1884="not found","not found",IF(G1884="","","ditto"))))</f>
        <v/>
      </c>
      <c r="H1885" s="775" t="str">
        <f>IF($A1885="","",IF(NOT($A1885=$A1884),IFERROR(IF(INDEX('40-15 SCALE LABEL INFO'!K$2:K$65,MATCH($A1885,'40-15 SCALE LABEL INFO'!$A$2:$A$65,0))="","",INDEX('40-15 SCALE LABEL INFO'!K$2:K$65,MATCH($A1885,'40-15 SCALE LABEL INFO'!$A$2:$A$65,0))),"not found"),IF(H1884="not found","not found",IF(H1884="","","ditto"))))</f>
        <v/>
      </c>
    </row>
    <row r="1886" spans="1:8" x14ac:dyDescent="0.25">
      <c r="A1886" s="770"/>
      <c r="B1886" s="770"/>
      <c r="C1886" s="770"/>
      <c r="D1886" s="770"/>
      <c r="E1886" s="778"/>
      <c r="F1886" s="781" t="str">
        <f>IF($A1886="","",IF(NOT($A1886=$A1885),IFERROR(IF(INDEX('40-15 SCALE LABEL INFO'!I$2:I$65,MATCH($A1886,'40-15 SCALE LABEL INFO'!$A$2:$A$65,0))="","",INDEX('40-15 SCALE LABEL INFO'!I$2:I$65,MATCH($A1886,'40-15 SCALE LABEL INFO'!$A$2:$A$65,0))),"not found"),IF(F1885="not found","not found",IF(F1885="","","ditto"))))</f>
        <v/>
      </c>
      <c r="G1886" s="782" t="str">
        <f>IF($A1886="","",IF(NOT($A1886=$A1885),IFERROR(IF(INDEX('40-15 SCALE LABEL INFO'!J$2:J$65,MATCH($A1886,'40-15 SCALE LABEL INFO'!$A$2:$A$65,0))="","",INDEX('40-15 SCALE LABEL INFO'!J$2:J$65,MATCH($A1886,'40-15 SCALE LABEL INFO'!$A$2:$A$65,0))),"not found"),IF(G1885="not found","not found",IF(G1885="","","ditto"))))</f>
        <v/>
      </c>
      <c r="H1886" s="775" t="str">
        <f>IF($A1886="","",IF(NOT($A1886=$A1885),IFERROR(IF(INDEX('40-15 SCALE LABEL INFO'!K$2:K$65,MATCH($A1886,'40-15 SCALE LABEL INFO'!$A$2:$A$65,0))="","",INDEX('40-15 SCALE LABEL INFO'!K$2:K$65,MATCH($A1886,'40-15 SCALE LABEL INFO'!$A$2:$A$65,0))),"not found"),IF(H1885="not found","not found",IF(H1885="","","ditto"))))</f>
        <v/>
      </c>
    </row>
    <row r="1887" spans="1:8" x14ac:dyDescent="0.25">
      <c r="A1887" s="770"/>
      <c r="B1887" s="770"/>
      <c r="C1887" s="770"/>
      <c r="D1887" s="770"/>
      <c r="E1887" s="778"/>
      <c r="F1887" s="781" t="str">
        <f>IF($A1887="","",IF(NOT($A1887=$A1886),IFERROR(IF(INDEX('40-15 SCALE LABEL INFO'!I$2:I$65,MATCH($A1887,'40-15 SCALE LABEL INFO'!$A$2:$A$65,0))="","",INDEX('40-15 SCALE LABEL INFO'!I$2:I$65,MATCH($A1887,'40-15 SCALE LABEL INFO'!$A$2:$A$65,0))),"not found"),IF(F1886="not found","not found",IF(F1886="","","ditto"))))</f>
        <v/>
      </c>
      <c r="G1887" s="782" t="str">
        <f>IF($A1887="","",IF(NOT($A1887=$A1886),IFERROR(IF(INDEX('40-15 SCALE LABEL INFO'!J$2:J$65,MATCH($A1887,'40-15 SCALE LABEL INFO'!$A$2:$A$65,0))="","",INDEX('40-15 SCALE LABEL INFO'!J$2:J$65,MATCH($A1887,'40-15 SCALE LABEL INFO'!$A$2:$A$65,0))),"not found"),IF(G1886="not found","not found",IF(G1886="","","ditto"))))</f>
        <v/>
      </c>
      <c r="H1887" s="775" t="str">
        <f>IF($A1887="","",IF(NOT($A1887=$A1886),IFERROR(IF(INDEX('40-15 SCALE LABEL INFO'!K$2:K$65,MATCH($A1887,'40-15 SCALE LABEL INFO'!$A$2:$A$65,0))="","",INDEX('40-15 SCALE LABEL INFO'!K$2:K$65,MATCH($A1887,'40-15 SCALE LABEL INFO'!$A$2:$A$65,0))),"not found"),IF(H1886="not found","not found",IF(H1886="","","ditto"))))</f>
        <v/>
      </c>
    </row>
    <row r="1888" spans="1:8" x14ac:dyDescent="0.25">
      <c r="A1888" s="770"/>
      <c r="B1888" s="770"/>
      <c r="C1888" s="770"/>
      <c r="D1888" s="770"/>
      <c r="E1888" s="778"/>
      <c r="F1888" s="781" t="str">
        <f>IF($A1888="","",IF(NOT($A1888=$A1887),IFERROR(IF(INDEX('40-15 SCALE LABEL INFO'!I$2:I$65,MATCH($A1888,'40-15 SCALE LABEL INFO'!$A$2:$A$65,0))="","",INDEX('40-15 SCALE LABEL INFO'!I$2:I$65,MATCH($A1888,'40-15 SCALE LABEL INFO'!$A$2:$A$65,0))),"not found"),IF(F1887="not found","not found",IF(F1887="","","ditto"))))</f>
        <v/>
      </c>
      <c r="G1888" s="782" t="str">
        <f>IF($A1888="","",IF(NOT($A1888=$A1887),IFERROR(IF(INDEX('40-15 SCALE LABEL INFO'!J$2:J$65,MATCH($A1888,'40-15 SCALE LABEL INFO'!$A$2:$A$65,0))="","",INDEX('40-15 SCALE LABEL INFO'!J$2:J$65,MATCH($A1888,'40-15 SCALE LABEL INFO'!$A$2:$A$65,0))),"not found"),IF(G1887="not found","not found",IF(G1887="","","ditto"))))</f>
        <v/>
      </c>
      <c r="H1888" s="775" t="str">
        <f>IF($A1888="","",IF(NOT($A1888=$A1887),IFERROR(IF(INDEX('40-15 SCALE LABEL INFO'!K$2:K$65,MATCH($A1888,'40-15 SCALE LABEL INFO'!$A$2:$A$65,0))="","",INDEX('40-15 SCALE LABEL INFO'!K$2:K$65,MATCH($A1888,'40-15 SCALE LABEL INFO'!$A$2:$A$65,0))),"not found"),IF(H1887="not found","not found",IF(H1887="","","ditto"))))</f>
        <v/>
      </c>
    </row>
    <row r="1889" spans="1:8" x14ac:dyDescent="0.25">
      <c r="A1889" s="770"/>
      <c r="B1889" s="770"/>
      <c r="C1889" s="770"/>
      <c r="D1889" s="770"/>
      <c r="E1889" s="778"/>
      <c r="F1889" s="781" t="str">
        <f>IF($A1889="","",IF(NOT($A1889=$A1888),IFERROR(IF(INDEX('40-15 SCALE LABEL INFO'!I$2:I$65,MATCH($A1889,'40-15 SCALE LABEL INFO'!$A$2:$A$65,0))="","",INDEX('40-15 SCALE LABEL INFO'!I$2:I$65,MATCH($A1889,'40-15 SCALE LABEL INFO'!$A$2:$A$65,0))),"not found"),IF(F1888="not found","not found",IF(F1888="","","ditto"))))</f>
        <v/>
      </c>
      <c r="G1889" s="782" t="str">
        <f>IF($A1889="","",IF(NOT($A1889=$A1888),IFERROR(IF(INDEX('40-15 SCALE LABEL INFO'!J$2:J$65,MATCH($A1889,'40-15 SCALE LABEL INFO'!$A$2:$A$65,0))="","",INDEX('40-15 SCALE LABEL INFO'!J$2:J$65,MATCH($A1889,'40-15 SCALE LABEL INFO'!$A$2:$A$65,0))),"not found"),IF(G1888="not found","not found",IF(G1888="","","ditto"))))</f>
        <v/>
      </c>
      <c r="H1889" s="775" t="str">
        <f>IF($A1889="","",IF(NOT($A1889=$A1888),IFERROR(IF(INDEX('40-15 SCALE LABEL INFO'!K$2:K$65,MATCH($A1889,'40-15 SCALE LABEL INFO'!$A$2:$A$65,0))="","",INDEX('40-15 SCALE LABEL INFO'!K$2:K$65,MATCH($A1889,'40-15 SCALE LABEL INFO'!$A$2:$A$65,0))),"not found"),IF(H1888="not found","not found",IF(H1888="","","ditto"))))</f>
        <v/>
      </c>
    </row>
    <row r="1890" spans="1:8" x14ac:dyDescent="0.25">
      <c r="A1890" s="770"/>
      <c r="B1890" s="770"/>
      <c r="C1890" s="770"/>
      <c r="D1890" s="770"/>
      <c r="E1890" s="778"/>
      <c r="F1890" s="781" t="str">
        <f>IF($A1890="","",IF(NOT($A1890=$A1889),IFERROR(IF(INDEX('40-15 SCALE LABEL INFO'!I$2:I$65,MATCH($A1890,'40-15 SCALE LABEL INFO'!$A$2:$A$65,0))="","",INDEX('40-15 SCALE LABEL INFO'!I$2:I$65,MATCH($A1890,'40-15 SCALE LABEL INFO'!$A$2:$A$65,0))),"not found"),IF(F1889="not found","not found",IF(F1889="","","ditto"))))</f>
        <v/>
      </c>
      <c r="G1890" s="782" t="str">
        <f>IF($A1890="","",IF(NOT($A1890=$A1889),IFERROR(IF(INDEX('40-15 SCALE LABEL INFO'!J$2:J$65,MATCH($A1890,'40-15 SCALE LABEL INFO'!$A$2:$A$65,0))="","",INDEX('40-15 SCALE LABEL INFO'!J$2:J$65,MATCH($A1890,'40-15 SCALE LABEL INFO'!$A$2:$A$65,0))),"not found"),IF(G1889="not found","not found",IF(G1889="","","ditto"))))</f>
        <v/>
      </c>
      <c r="H1890" s="775" t="str">
        <f>IF($A1890="","",IF(NOT($A1890=$A1889),IFERROR(IF(INDEX('40-15 SCALE LABEL INFO'!K$2:K$65,MATCH($A1890,'40-15 SCALE LABEL INFO'!$A$2:$A$65,0))="","",INDEX('40-15 SCALE LABEL INFO'!K$2:K$65,MATCH($A1890,'40-15 SCALE LABEL INFO'!$A$2:$A$65,0))),"not found"),IF(H1889="not found","not found",IF(H1889="","","ditto"))))</f>
        <v/>
      </c>
    </row>
    <row r="1891" spans="1:8" x14ac:dyDescent="0.25">
      <c r="A1891" s="770"/>
      <c r="B1891" s="770"/>
      <c r="C1891" s="770"/>
      <c r="D1891" s="770"/>
      <c r="E1891" s="778"/>
      <c r="F1891" s="781" t="str">
        <f>IF($A1891="","",IF(NOT($A1891=$A1890),IFERROR(IF(INDEX('40-15 SCALE LABEL INFO'!I$2:I$65,MATCH($A1891,'40-15 SCALE LABEL INFO'!$A$2:$A$65,0))="","",INDEX('40-15 SCALE LABEL INFO'!I$2:I$65,MATCH($A1891,'40-15 SCALE LABEL INFO'!$A$2:$A$65,0))),"not found"),IF(F1890="not found","not found",IF(F1890="","","ditto"))))</f>
        <v/>
      </c>
      <c r="G1891" s="782" t="str">
        <f>IF($A1891="","",IF(NOT($A1891=$A1890),IFERROR(IF(INDEX('40-15 SCALE LABEL INFO'!J$2:J$65,MATCH($A1891,'40-15 SCALE LABEL INFO'!$A$2:$A$65,0))="","",INDEX('40-15 SCALE LABEL INFO'!J$2:J$65,MATCH($A1891,'40-15 SCALE LABEL INFO'!$A$2:$A$65,0))),"not found"),IF(G1890="not found","not found",IF(G1890="","","ditto"))))</f>
        <v/>
      </c>
      <c r="H1891" s="775" t="str">
        <f>IF($A1891="","",IF(NOT($A1891=$A1890),IFERROR(IF(INDEX('40-15 SCALE LABEL INFO'!K$2:K$65,MATCH($A1891,'40-15 SCALE LABEL INFO'!$A$2:$A$65,0))="","",INDEX('40-15 SCALE LABEL INFO'!K$2:K$65,MATCH($A1891,'40-15 SCALE LABEL INFO'!$A$2:$A$65,0))),"not found"),IF(H1890="not found","not found",IF(H1890="","","ditto"))))</f>
        <v/>
      </c>
    </row>
    <row r="1892" spans="1:8" x14ac:dyDescent="0.25">
      <c r="A1892" s="770"/>
      <c r="B1892" s="770"/>
      <c r="C1892" s="770"/>
      <c r="D1892" s="770"/>
      <c r="E1892" s="778"/>
      <c r="F1892" s="781" t="str">
        <f>IF($A1892="","",IF(NOT($A1892=$A1891),IFERROR(IF(INDEX('40-15 SCALE LABEL INFO'!I$2:I$65,MATCH($A1892,'40-15 SCALE LABEL INFO'!$A$2:$A$65,0))="","",INDEX('40-15 SCALE LABEL INFO'!I$2:I$65,MATCH($A1892,'40-15 SCALE LABEL INFO'!$A$2:$A$65,0))),"not found"),IF(F1891="not found","not found",IF(F1891="","","ditto"))))</f>
        <v/>
      </c>
      <c r="G1892" s="782" t="str">
        <f>IF($A1892="","",IF(NOT($A1892=$A1891),IFERROR(IF(INDEX('40-15 SCALE LABEL INFO'!J$2:J$65,MATCH($A1892,'40-15 SCALE LABEL INFO'!$A$2:$A$65,0))="","",INDEX('40-15 SCALE LABEL INFO'!J$2:J$65,MATCH($A1892,'40-15 SCALE LABEL INFO'!$A$2:$A$65,0))),"not found"),IF(G1891="not found","not found",IF(G1891="","","ditto"))))</f>
        <v/>
      </c>
      <c r="H1892" s="775" t="str">
        <f>IF($A1892="","",IF(NOT($A1892=$A1891),IFERROR(IF(INDEX('40-15 SCALE LABEL INFO'!K$2:K$65,MATCH($A1892,'40-15 SCALE LABEL INFO'!$A$2:$A$65,0))="","",INDEX('40-15 SCALE LABEL INFO'!K$2:K$65,MATCH($A1892,'40-15 SCALE LABEL INFO'!$A$2:$A$65,0))),"not found"),IF(H1891="not found","not found",IF(H1891="","","ditto"))))</f>
        <v/>
      </c>
    </row>
    <row r="1893" spans="1:8" x14ac:dyDescent="0.25">
      <c r="A1893" s="770"/>
      <c r="B1893" s="770"/>
      <c r="C1893" s="770"/>
      <c r="D1893" s="770"/>
      <c r="E1893" s="778"/>
      <c r="F1893" s="781" t="str">
        <f>IF($A1893="","",IF(NOT($A1893=$A1892),IFERROR(IF(INDEX('40-15 SCALE LABEL INFO'!I$2:I$65,MATCH($A1893,'40-15 SCALE LABEL INFO'!$A$2:$A$65,0))="","",INDEX('40-15 SCALE LABEL INFO'!I$2:I$65,MATCH($A1893,'40-15 SCALE LABEL INFO'!$A$2:$A$65,0))),"not found"),IF(F1892="not found","not found",IF(F1892="","","ditto"))))</f>
        <v/>
      </c>
      <c r="G1893" s="782" t="str">
        <f>IF($A1893="","",IF(NOT($A1893=$A1892),IFERROR(IF(INDEX('40-15 SCALE LABEL INFO'!J$2:J$65,MATCH($A1893,'40-15 SCALE LABEL INFO'!$A$2:$A$65,0))="","",INDEX('40-15 SCALE LABEL INFO'!J$2:J$65,MATCH($A1893,'40-15 SCALE LABEL INFO'!$A$2:$A$65,0))),"not found"),IF(G1892="not found","not found",IF(G1892="","","ditto"))))</f>
        <v/>
      </c>
      <c r="H1893" s="775" t="str">
        <f>IF($A1893="","",IF(NOT($A1893=$A1892),IFERROR(IF(INDEX('40-15 SCALE LABEL INFO'!K$2:K$65,MATCH($A1893,'40-15 SCALE LABEL INFO'!$A$2:$A$65,0))="","",INDEX('40-15 SCALE LABEL INFO'!K$2:K$65,MATCH($A1893,'40-15 SCALE LABEL INFO'!$A$2:$A$65,0))),"not found"),IF(H1892="not found","not found",IF(H1892="","","ditto"))))</f>
        <v/>
      </c>
    </row>
    <row r="1894" spans="1:8" x14ac:dyDescent="0.25">
      <c r="A1894" s="770"/>
      <c r="B1894" s="770"/>
      <c r="C1894" s="770"/>
      <c r="D1894" s="770"/>
      <c r="E1894" s="778"/>
      <c r="F1894" s="781" t="str">
        <f>IF($A1894="","",IF(NOT($A1894=$A1893),IFERROR(IF(INDEX('40-15 SCALE LABEL INFO'!I$2:I$65,MATCH($A1894,'40-15 SCALE LABEL INFO'!$A$2:$A$65,0))="","",INDEX('40-15 SCALE LABEL INFO'!I$2:I$65,MATCH($A1894,'40-15 SCALE LABEL INFO'!$A$2:$A$65,0))),"not found"),IF(F1893="not found","not found",IF(F1893="","","ditto"))))</f>
        <v/>
      </c>
      <c r="G1894" s="782" t="str">
        <f>IF($A1894="","",IF(NOT($A1894=$A1893),IFERROR(IF(INDEX('40-15 SCALE LABEL INFO'!J$2:J$65,MATCH($A1894,'40-15 SCALE LABEL INFO'!$A$2:$A$65,0))="","",INDEX('40-15 SCALE LABEL INFO'!J$2:J$65,MATCH($A1894,'40-15 SCALE LABEL INFO'!$A$2:$A$65,0))),"not found"),IF(G1893="not found","not found",IF(G1893="","","ditto"))))</f>
        <v/>
      </c>
      <c r="H1894" s="775" t="str">
        <f>IF($A1894="","",IF(NOT($A1894=$A1893),IFERROR(IF(INDEX('40-15 SCALE LABEL INFO'!K$2:K$65,MATCH($A1894,'40-15 SCALE LABEL INFO'!$A$2:$A$65,0))="","",INDEX('40-15 SCALE LABEL INFO'!K$2:K$65,MATCH($A1894,'40-15 SCALE LABEL INFO'!$A$2:$A$65,0))),"not found"),IF(H1893="not found","not found",IF(H1893="","","ditto"))))</f>
        <v/>
      </c>
    </row>
    <row r="1895" spans="1:8" x14ac:dyDescent="0.25">
      <c r="A1895" s="770"/>
      <c r="B1895" s="770"/>
      <c r="C1895" s="770"/>
      <c r="D1895" s="770"/>
      <c r="E1895" s="778"/>
      <c r="F1895" s="781" t="str">
        <f>IF($A1895="","",IF(NOT($A1895=$A1894),IFERROR(IF(INDEX('40-15 SCALE LABEL INFO'!I$2:I$65,MATCH($A1895,'40-15 SCALE LABEL INFO'!$A$2:$A$65,0))="","",INDEX('40-15 SCALE LABEL INFO'!I$2:I$65,MATCH($A1895,'40-15 SCALE LABEL INFO'!$A$2:$A$65,0))),"not found"),IF(F1894="not found","not found",IF(F1894="","","ditto"))))</f>
        <v/>
      </c>
      <c r="G1895" s="782" t="str">
        <f>IF($A1895="","",IF(NOT($A1895=$A1894),IFERROR(IF(INDEX('40-15 SCALE LABEL INFO'!J$2:J$65,MATCH($A1895,'40-15 SCALE LABEL INFO'!$A$2:$A$65,0))="","",INDEX('40-15 SCALE LABEL INFO'!J$2:J$65,MATCH($A1895,'40-15 SCALE LABEL INFO'!$A$2:$A$65,0))),"not found"),IF(G1894="not found","not found",IF(G1894="","","ditto"))))</f>
        <v/>
      </c>
      <c r="H1895" s="775" t="str">
        <f>IF($A1895="","",IF(NOT($A1895=$A1894),IFERROR(IF(INDEX('40-15 SCALE LABEL INFO'!K$2:K$65,MATCH($A1895,'40-15 SCALE LABEL INFO'!$A$2:$A$65,0))="","",INDEX('40-15 SCALE LABEL INFO'!K$2:K$65,MATCH($A1895,'40-15 SCALE LABEL INFO'!$A$2:$A$65,0))),"not found"),IF(H1894="not found","not found",IF(H1894="","","ditto"))))</f>
        <v/>
      </c>
    </row>
    <row r="1896" spans="1:8" x14ac:dyDescent="0.25">
      <c r="A1896" s="770"/>
      <c r="B1896" s="770"/>
      <c r="C1896" s="770"/>
      <c r="D1896" s="770"/>
      <c r="E1896" s="778"/>
      <c r="F1896" s="781" t="str">
        <f>IF($A1896="","",IF(NOT($A1896=$A1895),IFERROR(IF(INDEX('40-15 SCALE LABEL INFO'!I$2:I$65,MATCH($A1896,'40-15 SCALE LABEL INFO'!$A$2:$A$65,0))="","",INDEX('40-15 SCALE LABEL INFO'!I$2:I$65,MATCH($A1896,'40-15 SCALE LABEL INFO'!$A$2:$A$65,0))),"not found"),IF(F1895="not found","not found",IF(F1895="","","ditto"))))</f>
        <v/>
      </c>
      <c r="G1896" s="782" t="str">
        <f>IF($A1896="","",IF(NOT($A1896=$A1895),IFERROR(IF(INDEX('40-15 SCALE LABEL INFO'!J$2:J$65,MATCH($A1896,'40-15 SCALE LABEL INFO'!$A$2:$A$65,0))="","",INDEX('40-15 SCALE LABEL INFO'!J$2:J$65,MATCH($A1896,'40-15 SCALE LABEL INFO'!$A$2:$A$65,0))),"not found"),IF(G1895="not found","not found",IF(G1895="","","ditto"))))</f>
        <v/>
      </c>
      <c r="H1896" s="775" t="str">
        <f>IF($A1896="","",IF(NOT($A1896=$A1895),IFERROR(IF(INDEX('40-15 SCALE LABEL INFO'!K$2:K$65,MATCH($A1896,'40-15 SCALE LABEL INFO'!$A$2:$A$65,0))="","",INDEX('40-15 SCALE LABEL INFO'!K$2:K$65,MATCH($A1896,'40-15 SCALE LABEL INFO'!$A$2:$A$65,0))),"not found"),IF(H1895="not found","not found",IF(H1895="","","ditto"))))</f>
        <v/>
      </c>
    </row>
    <row r="1897" spans="1:8" x14ac:dyDescent="0.25">
      <c r="A1897" s="770"/>
      <c r="B1897" s="770"/>
      <c r="C1897" s="770"/>
      <c r="D1897" s="770"/>
      <c r="E1897" s="778"/>
      <c r="F1897" s="781" t="str">
        <f>IF($A1897="","",IF(NOT($A1897=$A1896),IFERROR(IF(INDEX('40-15 SCALE LABEL INFO'!I$2:I$65,MATCH($A1897,'40-15 SCALE LABEL INFO'!$A$2:$A$65,0))="","",INDEX('40-15 SCALE LABEL INFO'!I$2:I$65,MATCH($A1897,'40-15 SCALE LABEL INFO'!$A$2:$A$65,0))),"not found"),IF(F1896="not found","not found",IF(F1896="","","ditto"))))</f>
        <v/>
      </c>
      <c r="G1897" s="782" t="str">
        <f>IF($A1897="","",IF(NOT($A1897=$A1896),IFERROR(IF(INDEX('40-15 SCALE LABEL INFO'!J$2:J$65,MATCH($A1897,'40-15 SCALE LABEL INFO'!$A$2:$A$65,0))="","",INDEX('40-15 SCALE LABEL INFO'!J$2:J$65,MATCH($A1897,'40-15 SCALE LABEL INFO'!$A$2:$A$65,0))),"not found"),IF(G1896="not found","not found",IF(G1896="","","ditto"))))</f>
        <v/>
      </c>
      <c r="H1897" s="775" t="str">
        <f>IF($A1897="","",IF(NOT($A1897=$A1896),IFERROR(IF(INDEX('40-15 SCALE LABEL INFO'!K$2:K$65,MATCH($A1897,'40-15 SCALE LABEL INFO'!$A$2:$A$65,0))="","",INDEX('40-15 SCALE LABEL INFO'!K$2:K$65,MATCH($A1897,'40-15 SCALE LABEL INFO'!$A$2:$A$65,0))),"not found"),IF(H1896="not found","not found",IF(H1896="","","ditto"))))</f>
        <v/>
      </c>
    </row>
    <row r="1898" spans="1:8" x14ac:dyDescent="0.25">
      <c r="A1898" s="770"/>
      <c r="B1898" s="770"/>
      <c r="C1898" s="770"/>
      <c r="D1898" s="770"/>
      <c r="E1898" s="778"/>
      <c r="F1898" s="781" t="str">
        <f>IF($A1898="","",IF(NOT($A1898=$A1897),IFERROR(IF(INDEX('40-15 SCALE LABEL INFO'!I$2:I$65,MATCH($A1898,'40-15 SCALE LABEL INFO'!$A$2:$A$65,0))="","",INDEX('40-15 SCALE LABEL INFO'!I$2:I$65,MATCH($A1898,'40-15 SCALE LABEL INFO'!$A$2:$A$65,0))),"not found"),IF(F1897="not found","not found",IF(F1897="","","ditto"))))</f>
        <v/>
      </c>
      <c r="G1898" s="782" t="str">
        <f>IF($A1898="","",IF(NOT($A1898=$A1897),IFERROR(IF(INDEX('40-15 SCALE LABEL INFO'!J$2:J$65,MATCH($A1898,'40-15 SCALE LABEL INFO'!$A$2:$A$65,0))="","",INDEX('40-15 SCALE LABEL INFO'!J$2:J$65,MATCH($A1898,'40-15 SCALE LABEL INFO'!$A$2:$A$65,0))),"not found"),IF(G1897="not found","not found",IF(G1897="","","ditto"))))</f>
        <v/>
      </c>
      <c r="H1898" s="775" t="str">
        <f>IF($A1898="","",IF(NOT($A1898=$A1897),IFERROR(IF(INDEX('40-15 SCALE LABEL INFO'!K$2:K$65,MATCH($A1898,'40-15 SCALE LABEL INFO'!$A$2:$A$65,0))="","",INDEX('40-15 SCALE LABEL INFO'!K$2:K$65,MATCH($A1898,'40-15 SCALE LABEL INFO'!$A$2:$A$65,0))),"not found"),IF(H1897="not found","not found",IF(H1897="","","ditto"))))</f>
        <v/>
      </c>
    </row>
    <row r="1899" spans="1:8" x14ac:dyDescent="0.25">
      <c r="A1899" s="770"/>
      <c r="B1899" s="770"/>
      <c r="C1899" s="770"/>
      <c r="D1899" s="770"/>
      <c r="E1899" s="778"/>
      <c r="F1899" s="781" t="str">
        <f>IF($A1899="","",IF(NOT($A1899=$A1898),IFERROR(IF(INDEX('40-15 SCALE LABEL INFO'!I$2:I$65,MATCH($A1899,'40-15 SCALE LABEL INFO'!$A$2:$A$65,0))="","",INDEX('40-15 SCALE LABEL INFO'!I$2:I$65,MATCH($A1899,'40-15 SCALE LABEL INFO'!$A$2:$A$65,0))),"not found"),IF(F1898="not found","not found",IF(F1898="","","ditto"))))</f>
        <v/>
      </c>
      <c r="G1899" s="782" t="str">
        <f>IF($A1899="","",IF(NOT($A1899=$A1898),IFERROR(IF(INDEX('40-15 SCALE LABEL INFO'!J$2:J$65,MATCH($A1899,'40-15 SCALE LABEL INFO'!$A$2:$A$65,0))="","",INDEX('40-15 SCALE LABEL INFO'!J$2:J$65,MATCH($A1899,'40-15 SCALE LABEL INFO'!$A$2:$A$65,0))),"not found"),IF(G1898="not found","not found",IF(G1898="","","ditto"))))</f>
        <v/>
      </c>
      <c r="H1899" s="775" t="str">
        <f>IF($A1899="","",IF(NOT($A1899=$A1898),IFERROR(IF(INDEX('40-15 SCALE LABEL INFO'!K$2:K$65,MATCH($A1899,'40-15 SCALE LABEL INFO'!$A$2:$A$65,0))="","",INDEX('40-15 SCALE LABEL INFO'!K$2:K$65,MATCH($A1899,'40-15 SCALE LABEL INFO'!$A$2:$A$65,0))),"not found"),IF(H1898="not found","not found",IF(H1898="","","ditto"))))</f>
        <v/>
      </c>
    </row>
    <row r="1900" spans="1:8" x14ac:dyDescent="0.25">
      <c r="A1900" s="770"/>
      <c r="B1900" s="770"/>
      <c r="C1900" s="770"/>
      <c r="D1900" s="770"/>
      <c r="E1900" s="778"/>
      <c r="F1900" s="781" t="str">
        <f>IF($A1900="","",IF(NOT($A1900=$A1899),IFERROR(IF(INDEX('40-15 SCALE LABEL INFO'!I$2:I$65,MATCH($A1900,'40-15 SCALE LABEL INFO'!$A$2:$A$65,0))="","",INDEX('40-15 SCALE LABEL INFO'!I$2:I$65,MATCH($A1900,'40-15 SCALE LABEL INFO'!$A$2:$A$65,0))),"not found"),IF(F1899="not found","not found",IF(F1899="","","ditto"))))</f>
        <v/>
      </c>
      <c r="G1900" s="782" t="str">
        <f>IF($A1900="","",IF(NOT($A1900=$A1899),IFERROR(IF(INDEX('40-15 SCALE LABEL INFO'!J$2:J$65,MATCH($A1900,'40-15 SCALE LABEL INFO'!$A$2:$A$65,0))="","",INDEX('40-15 SCALE LABEL INFO'!J$2:J$65,MATCH($A1900,'40-15 SCALE LABEL INFO'!$A$2:$A$65,0))),"not found"),IF(G1899="not found","not found",IF(G1899="","","ditto"))))</f>
        <v/>
      </c>
      <c r="H1900" s="775" t="str">
        <f>IF($A1900="","",IF(NOT($A1900=$A1899),IFERROR(IF(INDEX('40-15 SCALE LABEL INFO'!K$2:K$65,MATCH($A1900,'40-15 SCALE LABEL INFO'!$A$2:$A$65,0))="","",INDEX('40-15 SCALE LABEL INFO'!K$2:K$65,MATCH($A1900,'40-15 SCALE LABEL INFO'!$A$2:$A$65,0))),"not found"),IF(H1899="not found","not found",IF(H1899="","","ditto"))))</f>
        <v/>
      </c>
    </row>
    <row r="1901" spans="1:8" x14ac:dyDescent="0.25">
      <c r="A1901" s="770"/>
      <c r="B1901" s="770"/>
      <c r="C1901" s="770"/>
      <c r="D1901" s="770"/>
      <c r="E1901" s="778"/>
      <c r="F1901" s="781" t="str">
        <f>IF($A1901="","",IF(NOT($A1901=$A1900),IFERROR(IF(INDEX('40-15 SCALE LABEL INFO'!I$2:I$65,MATCH($A1901,'40-15 SCALE LABEL INFO'!$A$2:$A$65,0))="","",INDEX('40-15 SCALE LABEL INFO'!I$2:I$65,MATCH($A1901,'40-15 SCALE LABEL INFO'!$A$2:$A$65,0))),"not found"),IF(F1900="not found","not found",IF(F1900="","","ditto"))))</f>
        <v/>
      </c>
      <c r="G1901" s="782" t="str">
        <f>IF($A1901="","",IF(NOT($A1901=$A1900),IFERROR(IF(INDEX('40-15 SCALE LABEL INFO'!J$2:J$65,MATCH($A1901,'40-15 SCALE LABEL INFO'!$A$2:$A$65,0))="","",INDEX('40-15 SCALE LABEL INFO'!J$2:J$65,MATCH($A1901,'40-15 SCALE LABEL INFO'!$A$2:$A$65,0))),"not found"),IF(G1900="not found","not found",IF(G1900="","","ditto"))))</f>
        <v/>
      </c>
      <c r="H1901" s="775" t="str">
        <f>IF($A1901="","",IF(NOT($A1901=$A1900),IFERROR(IF(INDEX('40-15 SCALE LABEL INFO'!K$2:K$65,MATCH($A1901,'40-15 SCALE LABEL INFO'!$A$2:$A$65,0))="","",INDEX('40-15 SCALE LABEL INFO'!K$2:K$65,MATCH($A1901,'40-15 SCALE LABEL INFO'!$A$2:$A$65,0))),"not found"),IF(H1900="not found","not found",IF(H1900="","","ditto"))))</f>
        <v/>
      </c>
    </row>
    <row r="1902" spans="1:8" x14ac:dyDescent="0.25">
      <c r="A1902" s="770"/>
      <c r="B1902" s="770"/>
      <c r="C1902" s="770"/>
      <c r="D1902" s="770"/>
      <c r="E1902" s="778"/>
      <c r="F1902" s="781" t="str">
        <f>IF($A1902="","",IF(NOT($A1902=$A1901),IFERROR(IF(INDEX('40-15 SCALE LABEL INFO'!I$2:I$65,MATCH($A1902,'40-15 SCALE LABEL INFO'!$A$2:$A$65,0))="","",INDEX('40-15 SCALE LABEL INFO'!I$2:I$65,MATCH($A1902,'40-15 SCALE LABEL INFO'!$A$2:$A$65,0))),"not found"),IF(F1901="not found","not found",IF(F1901="","","ditto"))))</f>
        <v/>
      </c>
      <c r="G1902" s="782" t="str">
        <f>IF($A1902="","",IF(NOT($A1902=$A1901),IFERROR(IF(INDEX('40-15 SCALE LABEL INFO'!J$2:J$65,MATCH($A1902,'40-15 SCALE LABEL INFO'!$A$2:$A$65,0))="","",INDEX('40-15 SCALE LABEL INFO'!J$2:J$65,MATCH($A1902,'40-15 SCALE LABEL INFO'!$A$2:$A$65,0))),"not found"),IF(G1901="not found","not found",IF(G1901="","","ditto"))))</f>
        <v/>
      </c>
      <c r="H1902" s="775" t="str">
        <f>IF($A1902="","",IF(NOT($A1902=$A1901),IFERROR(IF(INDEX('40-15 SCALE LABEL INFO'!K$2:K$65,MATCH($A1902,'40-15 SCALE LABEL INFO'!$A$2:$A$65,0))="","",INDEX('40-15 SCALE LABEL INFO'!K$2:K$65,MATCH($A1902,'40-15 SCALE LABEL INFO'!$A$2:$A$65,0))),"not found"),IF(H1901="not found","not found",IF(H1901="","","ditto"))))</f>
        <v/>
      </c>
    </row>
    <row r="1903" spans="1:8" x14ac:dyDescent="0.25">
      <c r="A1903" s="770"/>
      <c r="B1903" s="770"/>
      <c r="C1903" s="770"/>
      <c r="D1903" s="770"/>
      <c r="E1903" s="778"/>
      <c r="F1903" s="781" t="str">
        <f>IF($A1903="","",IF(NOT($A1903=$A1902),IFERROR(IF(INDEX('40-15 SCALE LABEL INFO'!I$2:I$65,MATCH($A1903,'40-15 SCALE LABEL INFO'!$A$2:$A$65,0))="","",INDEX('40-15 SCALE LABEL INFO'!I$2:I$65,MATCH($A1903,'40-15 SCALE LABEL INFO'!$A$2:$A$65,0))),"not found"),IF(F1902="not found","not found",IF(F1902="","","ditto"))))</f>
        <v/>
      </c>
      <c r="G1903" s="782" t="str">
        <f>IF($A1903="","",IF(NOT($A1903=$A1902),IFERROR(IF(INDEX('40-15 SCALE LABEL INFO'!J$2:J$65,MATCH($A1903,'40-15 SCALE LABEL INFO'!$A$2:$A$65,0))="","",INDEX('40-15 SCALE LABEL INFO'!J$2:J$65,MATCH($A1903,'40-15 SCALE LABEL INFO'!$A$2:$A$65,0))),"not found"),IF(G1902="not found","not found",IF(G1902="","","ditto"))))</f>
        <v/>
      </c>
      <c r="H1903" s="775" t="str">
        <f>IF($A1903="","",IF(NOT($A1903=$A1902),IFERROR(IF(INDEX('40-15 SCALE LABEL INFO'!K$2:K$65,MATCH($A1903,'40-15 SCALE LABEL INFO'!$A$2:$A$65,0))="","",INDEX('40-15 SCALE LABEL INFO'!K$2:K$65,MATCH($A1903,'40-15 SCALE LABEL INFO'!$A$2:$A$65,0))),"not found"),IF(H1902="not found","not found",IF(H1902="","","ditto"))))</f>
        <v/>
      </c>
    </row>
    <row r="1904" spans="1:8" x14ac:dyDescent="0.25">
      <c r="A1904" s="770"/>
      <c r="B1904" s="770"/>
      <c r="C1904" s="770"/>
      <c r="D1904" s="770"/>
      <c r="E1904" s="778"/>
      <c r="F1904" s="781" t="str">
        <f>IF($A1904="","",IF(NOT($A1904=$A1903),IFERROR(IF(INDEX('40-15 SCALE LABEL INFO'!I$2:I$65,MATCH($A1904,'40-15 SCALE LABEL INFO'!$A$2:$A$65,0))="","",INDEX('40-15 SCALE LABEL INFO'!I$2:I$65,MATCH($A1904,'40-15 SCALE LABEL INFO'!$A$2:$A$65,0))),"not found"),IF(F1903="not found","not found",IF(F1903="","","ditto"))))</f>
        <v/>
      </c>
      <c r="G1904" s="782" t="str">
        <f>IF($A1904="","",IF(NOT($A1904=$A1903),IFERROR(IF(INDEX('40-15 SCALE LABEL INFO'!J$2:J$65,MATCH($A1904,'40-15 SCALE LABEL INFO'!$A$2:$A$65,0))="","",INDEX('40-15 SCALE LABEL INFO'!J$2:J$65,MATCH($A1904,'40-15 SCALE LABEL INFO'!$A$2:$A$65,0))),"not found"),IF(G1903="not found","not found",IF(G1903="","","ditto"))))</f>
        <v/>
      </c>
      <c r="H1904" s="775" t="str">
        <f>IF($A1904="","",IF(NOT($A1904=$A1903),IFERROR(IF(INDEX('40-15 SCALE LABEL INFO'!K$2:K$65,MATCH($A1904,'40-15 SCALE LABEL INFO'!$A$2:$A$65,0))="","",INDEX('40-15 SCALE LABEL INFO'!K$2:K$65,MATCH($A1904,'40-15 SCALE LABEL INFO'!$A$2:$A$65,0))),"not found"),IF(H1903="not found","not found",IF(H1903="","","ditto"))))</f>
        <v/>
      </c>
    </row>
    <row r="1905" spans="1:8" x14ac:dyDescent="0.25">
      <c r="A1905" s="770"/>
      <c r="B1905" s="770"/>
      <c r="C1905" s="770"/>
      <c r="D1905" s="770"/>
      <c r="E1905" s="778"/>
      <c r="F1905" s="781" t="str">
        <f>IF($A1905="","",IF(NOT($A1905=$A1904),IFERROR(IF(INDEX('40-15 SCALE LABEL INFO'!I$2:I$65,MATCH($A1905,'40-15 SCALE LABEL INFO'!$A$2:$A$65,0))="","",INDEX('40-15 SCALE LABEL INFO'!I$2:I$65,MATCH($A1905,'40-15 SCALE LABEL INFO'!$A$2:$A$65,0))),"not found"),IF(F1904="not found","not found",IF(F1904="","","ditto"))))</f>
        <v/>
      </c>
      <c r="G1905" s="782" t="str">
        <f>IF($A1905="","",IF(NOT($A1905=$A1904),IFERROR(IF(INDEX('40-15 SCALE LABEL INFO'!J$2:J$65,MATCH($A1905,'40-15 SCALE LABEL INFO'!$A$2:$A$65,0))="","",INDEX('40-15 SCALE LABEL INFO'!J$2:J$65,MATCH($A1905,'40-15 SCALE LABEL INFO'!$A$2:$A$65,0))),"not found"),IF(G1904="not found","not found",IF(G1904="","","ditto"))))</f>
        <v/>
      </c>
      <c r="H1905" s="775" t="str">
        <f>IF($A1905="","",IF(NOT($A1905=$A1904),IFERROR(IF(INDEX('40-15 SCALE LABEL INFO'!K$2:K$65,MATCH($A1905,'40-15 SCALE LABEL INFO'!$A$2:$A$65,0))="","",INDEX('40-15 SCALE LABEL INFO'!K$2:K$65,MATCH($A1905,'40-15 SCALE LABEL INFO'!$A$2:$A$65,0))),"not found"),IF(H1904="not found","not found",IF(H1904="","","ditto"))))</f>
        <v/>
      </c>
    </row>
    <row r="1906" spans="1:8" x14ac:dyDescent="0.25">
      <c r="A1906" s="770"/>
      <c r="B1906" s="770"/>
      <c r="C1906" s="770"/>
      <c r="D1906" s="770"/>
      <c r="E1906" s="778"/>
      <c r="F1906" s="781" t="str">
        <f>IF($A1906="","",IF(NOT($A1906=$A1905),IFERROR(IF(INDEX('40-15 SCALE LABEL INFO'!I$2:I$65,MATCH($A1906,'40-15 SCALE LABEL INFO'!$A$2:$A$65,0))="","",INDEX('40-15 SCALE LABEL INFO'!I$2:I$65,MATCH($A1906,'40-15 SCALE LABEL INFO'!$A$2:$A$65,0))),"not found"),IF(F1905="not found","not found",IF(F1905="","","ditto"))))</f>
        <v/>
      </c>
      <c r="G1906" s="782" t="str">
        <f>IF($A1906="","",IF(NOT($A1906=$A1905),IFERROR(IF(INDEX('40-15 SCALE LABEL INFO'!J$2:J$65,MATCH($A1906,'40-15 SCALE LABEL INFO'!$A$2:$A$65,0))="","",INDEX('40-15 SCALE LABEL INFO'!J$2:J$65,MATCH($A1906,'40-15 SCALE LABEL INFO'!$A$2:$A$65,0))),"not found"),IF(G1905="not found","not found",IF(G1905="","","ditto"))))</f>
        <v/>
      </c>
      <c r="H1906" s="775" t="str">
        <f>IF($A1906="","",IF(NOT($A1906=$A1905),IFERROR(IF(INDEX('40-15 SCALE LABEL INFO'!K$2:K$65,MATCH($A1906,'40-15 SCALE LABEL INFO'!$A$2:$A$65,0))="","",INDEX('40-15 SCALE LABEL INFO'!K$2:K$65,MATCH($A1906,'40-15 SCALE LABEL INFO'!$A$2:$A$65,0))),"not found"),IF(H1905="not found","not found",IF(H1905="","","ditto"))))</f>
        <v/>
      </c>
    </row>
    <row r="1907" spans="1:8" x14ac:dyDescent="0.25">
      <c r="A1907" s="770"/>
      <c r="B1907" s="770"/>
      <c r="C1907" s="770"/>
      <c r="D1907" s="770"/>
      <c r="E1907" s="778"/>
      <c r="F1907" s="781" t="str">
        <f>IF($A1907="","",IF(NOT($A1907=$A1906),IFERROR(IF(INDEX('40-15 SCALE LABEL INFO'!I$2:I$65,MATCH($A1907,'40-15 SCALE LABEL INFO'!$A$2:$A$65,0))="","",INDEX('40-15 SCALE LABEL INFO'!I$2:I$65,MATCH($A1907,'40-15 SCALE LABEL INFO'!$A$2:$A$65,0))),"not found"),IF(F1906="not found","not found",IF(F1906="","","ditto"))))</f>
        <v/>
      </c>
      <c r="G1907" s="782" t="str">
        <f>IF($A1907="","",IF(NOT($A1907=$A1906),IFERROR(IF(INDEX('40-15 SCALE LABEL INFO'!J$2:J$65,MATCH($A1907,'40-15 SCALE LABEL INFO'!$A$2:$A$65,0))="","",INDEX('40-15 SCALE LABEL INFO'!J$2:J$65,MATCH($A1907,'40-15 SCALE LABEL INFO'!$A$2:$A$65,0))),"not found"),IF(G1906="not found","not found",IF(G1906="","","ditto"))))</f>
        <v/>
      </c>
      <c r="H1907" s="775" t="str">
        <f>IF($A1907="","",IF(NOT($A1907=$A1906),IFERROR(IF(INDEX('40-15 SCALE LABEL INFO'!K$2:K$65,MATCH($A1907,'40-15 SCALE LABEL INFO'!$A$2:$A$65,0))="","",INDEX('40-15 SCALE LABEL INFO'!K$2:K$65,MATCH($A1907,'40-15 SCALE LABEL INFO'!$A$2:$A$65,0))),"not found"),IF(H1906="not found","not found",IF(H1906="","","ditto"))))</f>
        <v/>
      </c>
    </row>
    <row r="1908" spans="1:8" x14ac:dyDescent="0.25">
      <c r="A1908" s="770"/>
      <c r="B1908" s="770"/>
      <c r="C1908" s="770"/>
      <c r="D1908" s="770"/>
      <c r="E1908" s="778"/>
      <c r="F1908" s="781" t="str">
        <f>IF($A1908="","",IF(NOT($A1908=$A1907),IFERROR(IF(INDEX('40-15 SCALE LABEL INFO'!I$2:I$65,MATCH($A1908,'40-15 SCALE LABEL INFO'!$A$2:$A$65,0))="","",INDEX('40-15 SCALE LABEL INFO'!I$2:I$65,MATCH($A1908,'40-15 SCALE LABEL INFO'!$A$2:$A$65,0))),"not found"),IF(F1907="not found","not found",IF(F1907="","","ditto"))))</f>
        <v/>
      </c>
      <c r="G1908" s="782" t="str">
        <f>IF($A1908="","",IF(NOT($A1908=$A1907),IFERROR(IF(INDEX('40-15 SCALE LABEL INFO'!J$2:J$65,MATCH($A1908,'40-15 SCALE LABEL INFO'!$A$2:$A$65,0))="","",INDEX('40-15 SCALE LABEL INFO'!J$2:J$65,MATCH($A1908,'40-15 SCALE LABEL INFO'!$A$2:$A$65,0))),"not found"),IF(G1907="not found","not found",IF(G1907="","","ditto"))))</f>
        <v/>
      </c>
      <c r="H1908" s="775" t="str">
        <f>IF($A1908="","",IF(NOT($A1908=$A1907),IFERROR(IF(INDEX('40-15 SCALE LABEL INFO'!K$2:K$65,MATCH($A1908,'40-15 SCALE LABEL INFO'!$A$2:$A$65,0))="","",INDEX('40-15 SCALE LABEL INFO'!K$2:K$65,MATCH($A1908,'40-15 SCALE LABEL INFO'!$A$2:$A$65,0))),"not found"),IF(H1907="not found","not found",IF(H1907="","","ditto"))))</f>
        <v/>
      </c>
    </row>
    <row r="1909" spans="1:8" x14ac:dyDescent="0.25">
      <c r="A1909" s="770"/>
      <c r="B1909" s="770"/>
      <c r="C1909" s="770"/>
      <c r="D1909" s="770"/>
      <c r="E1909" s="778"/>
      <c r="F1909" s="781" t="str">
        <f>IF($A1909="","",IF(NOT($A1909=$A1908),IFERROR(IF(INDEX('40-15 SCALE LABEL INFO'!I$2:I$65,MATCH($A1909,'40-15 SCALE LABEL INFO'!$A$2:$A$65,0))="","",INDEX('40-15 SCALE LABEL INFO'!I$2:I$65,MATCH($A1909,'40-15 SCALE LABEL INFO'!$A$2:$A$65,0))),"not found"),IF(F1908="not found","not found",IF(F1908="","","ditto"))))</f>
        <v/>
      </c>
      <c r="G1909" s="782" t="str">
        <f>IF($A1909="","",IF(NOT($A1909=$A1908),IFERROR(IF(INDEX('40-15 SCALE LABEL INFO'!J$2:J$65,MATCH($A1909,'40-15 SCALE LABEL INFO'!$A$2:$A$65,0))="","",INDEX('40-15 SCALE LABEL INFO'!J$2:J$65,MATCH($A1909,'40-15 SCALE LABEL INFO'!$A$2:$A$65,0))),"not found"),IF(G1908="not found","not found",IF(G1908="","","ditto"))))</f>
        <v/>
      </c>
      <c r="H1909" s="775" t="str">
        <f>IF($A1909="","",IF(NOT($A1909=$A1908),IFERROR(IF(INDEX('40-15 SCALE LABEL INFO'!K$2:K$65,MATCH($A1909,'40-15 SCALE LABEL INFO'!$A$2:$A$65,0))="","",INDEX('40-15 SCALE LABEL INFO'!K$2:K$65,MATCH($A1909,'40-15 SCALE LABEL INFO'!$A$2:$A$65,0))),"not found"),IF(H1908="not found","not found",IF(H1908="","","ditto"))))</f>
        <v/>
      </c>
    </row>
    <row r="1910" spans="1:8" x14ac:dyDescent="0.25">
      <c r="A1910" s="770"/>
      <c r="B1910" s="770"/>
      <c r="C1910" s="770"/>
      <c r="D1910" s="770"/>
      <c r="E1910" s="778"/>
      <c r="F1910" s="781" t="str">
        <f>IF($A1910="","",IF(NOT($A1910=$A1909),IFERROR(IF(INDEX('40-15 SCALE LABEL INFO'!I$2:I$65,MATCH($A1910,'40-15 SCALE LABEL INFO'!$A$2:$A$65,0))="","",INDEX('40-15 SCALE LABEL INFO'!I$2:I$65,MATCH($A1910,'40-15 SCALE LABEL INFO'!$A$2:$A$65,0))),"not found"),IF(F1909="not found","not found",IF(F1909="","","ditto"))))</f>
        <v/>
      </c>
      <c r="G1910" s="782" t="str">
        <f>IF($A1910="","",IF(NOT($A1910=$A1909),IFERROR(IF(INDEX('40-15 SCALE LABEL INFO'!J$2:J$65,MATCH($A1910,'40-15 SCALE LABEL INFO'!$A$2:$A$65,0))="","",INDEX('40-15 SCALE LABEL INFO'!J$2:J$65,MATCH($A1910,'40-15 SCALE LABEL INFO'!$A$2:$A$65,0))),"not found"),IF(G1909="not found","not found",IF(G1909="","","ditto"))))</f>
        <v/>
      </c>
      <c r="H1910" s="775" t="str">
        <f>IF($A1910="","",IF(NOT($A1910=$A1909),IFERROR(IF(INDEX('40-15 SCALE LABEL INFO'!K$2:K$65,MATCH($A1910,'40-15 SCALE LABEL INFO'!$A$2:$A$65,0))="","",INDEX('40-15 SCALE LABEL INFO'!K$2:K$65,MATCH($A1910,'40-15 SCALE LABEL INFO'!$A$2:$A$65,0))),"not found"),IF(H1909="not found","not found",IF(H1909="","","ditto"))))</f>
        <v/>
      </c>
    </row>
    <row r="1911" spans="1:8" x14ac:dyDescent="0.25">
      <c r="A1911" s="770"/>
      <c r="B1911" s="770"/>
      <c r="C1911" s="770"/>
      <c r="D1911" s="770"/>
      <c r="E1911" s="778"/>
      <c r="F1911" s="781" t="str">
        <f>IF($A1911="","",IF(NOT($A1911=$A1910),IFERROR(IF(INDEX('40-15 SCALE LABEL INFO'!I$2:I$65,MATCH($A1911,'40-15 SCALE LABEL INFO'!$A$2:$A$65,0))="","",INDEX('40-15 SCALE LABEL INFO'!I$2:I$65,MATCH($A1911,'40-15 SCALE LABEL INFO'!$A$2:$A$65,0))),"not found"),IF(F1910="not found","not found",IF(F1910="","","ditto"))))</f>
        <v/>
      </c>
      <c r="G1911" s="782" t="str">
        <f>IF($A1911="","",IF(NOT($A1911=$A1910),IFERROR(IF(INDEX('40-15 SCALE LABEL INFO'!J$2:J$65,MATCH($A1911,'40-15 SCALE LABEL INFO'!$A$2:$A$65,0))="","",INDEX('40-15 SCALE LABEL INFO'!J$2:J$65,MATCH($A1911,'40-15 SCALE LABEL INFO'!$A$2:$A$65,0))),"not found"),IF(G1910="not found","not found",IF(G1910="","","ditto"))))</f>
        <v/>
      </c>
      <c r="H1911" s="775" t="str">
        <f>IF($A1911="","",IF(NOT($A1911=$A1910),IFERROR(IF(INDEX('40-15 SCALE LABEL INFO'!K$2:K$65,MATCH($A1911,'40-15 SCALE LABEL INFO'!$A$2:$A$65,0))="","",INDEX('40-15 SCALE LABEL INFO'!K$2:K$65,MATCH($A1911,'40-15 SCALE LABEL INFO'!$A$2:$A$65,0))),"not found"),IF(H1910="not found","not found",IF(H1910="","","ditto"))))</f>
        <v/>
      </c>
    </row>
    <row r="1912" spans="1:8" x14ac:dyDescent="0.25">
      <c r="A1912" s="770"/>
      <c r="B1912" s="770"/>
      <c r="C1912" s="770"/>
      <c r="D1912" s="770"/>
      <c r="E1912" s="778"/>
      <c r="F1912" s="781" t="str">
        <f>IF($A1912="","",IF(NOT($A1912=$A1911),IFERROR(IF(INDEX('40-15 SCALE LABEL INFO'!I$2:I$65,MATCH($A1912,'40-15 SCALE LABEL INFO'!$A$2:$A$65,0))="","",INDEX('40-15 SCALE LABEL INFO'!I$2:I$65,MATCH($A1912,'40-15 SCALE LABEL INFO'!$A$2:$A$65,0))),"not found"),IF(F1911="not found","not found",IF(F1911="","","ditto"))))</f>
        <v/>
      </c>
      <c r="G1912" s="782" t="str">
        <f>IF($A1912="","",IF(NOT($A1912=$A1911),IFERROR(IF(INDEX('40-15 SCALE LABEL INFO'!J$2:J$65,MATCH($A1912,'40-15 SCALE LABEL INFO'!$A$2:$A$65,0))="","",INDEX('40-15 SCALE LABEL INFO'!J$2:J$65,MATCH($A1912,'40-15 SCALE LABEL INFO'!$A$2:$A$65,0))),"not found"),IF(G1911="not found","not found",IF(G1911="","","ditto"))))</f>
        <v/>
      </c>
      <c r="H1912" s="775" t="str">
        <f>IF($A1912="","",IF(NOT($A1912=$A1911),IFERROR(IF(INDEX('40-15 SCALE LABEL INFO'!K$2:K$65,MATCH($A1912,'40-15 SCALE LABEL INFO'!$A$2:$A$65,0))="","",INDEX('40-15 SCALE LABEL INFO'!K$2:K$65,MATCH($A1912,'40-15 SCALE LABEL INFO'!$A$2:$A$65,0))),"not found"),IF(H1911="not found","not found",IF(H1911="","","ditto"))))</f>
        <v/>
      </c>
    </row>
    <row r="1913" spans="1:8" x14ac:dyDescent="0.25">
      <c r="A1913" s="770"/>
      <c r="B1913" s="770"/>
      <c r="C1913" s="770"/>
      <c r="D1913" s="770"/>
      <c r="E1913" s="778"/>
      <c r="F1913" s="781" t="str">
        <f>IF($A1913="","",IF(NOT($A1913=$A1912),IFERROR(IF(INDEX('40-15 SCALE LABEL INFO'!I$2:I$65,MATCH($A1913,'40-15 SCALE LABEL INFO'!$A$2:$A$65,0))="","",INDEX('40-15 SCALE LABEL INFO'!I$2:I$65,MATCH($A1913,'40-15 SCALE LABEL INFO'!$A$2:$A$65,0))),"not found"),IF(F1912="not found","not found",IF(F1912="","","ditto"))))</f>
        <v/>
      </c>
      <c r="G1913" s="782" t="str">
        <f>IF($A1913="","",IF(NOT($A1913=$A1912),IFERROR(IF(INDEX('40-15 SCALE LABEL INFO'!J$2:J$65,MATCH($A1913,'40-15 SCALE LABEL INFO'!$A$2:$A$65,0))="","",INDEX('40-15 SCALE LABEL INFO'!J$2:J$65,MATCH($A1913,'40-15 SCALE LABEL INFO'!$A$2:$A$65,0))),"not found"),IF(G1912="not found","not found",IF(G1912="","","ditto"))))</f>
        <v/>
      </c>
      <c r="H1913" s="775" t="str">
        <f>IF($A1913="","",IF(NOT($A1913=$A1912),IFERROR(IF(INDEX('40-15 SCALE LABEL INFO'!K$2:K$65,MATCH($A1913,'40-15 SCALE LABEL INFO'!$A$2:$A$65,0))="","",INDEX('40-15 SCALE LABEL INFO'!K$2:K$65,MATCH($A1913,'40-15 SCALE LABEL INFO'!$A$2:$A$65,0))),"not found"),IF(H1912="not found","not found",IF(H1912="","","ditto"))))</f>
        <v/>
      </c>
    </row>
    <row r="1914" spans="1:8" x14ac:dyDescent="0.25">
      <c r="A1914" s="770"/>
      <c r="B1914" s="770"/>
      <c r="C1914" s="770"/>
      <c r="D1914" s="770"/>
      <c r="E1914" s="778"/>
      <c r="F1914" s="781" t="str">
        <f>IF($A1914="","",IF(NOT($A1914=$A1913),IFERROR(IF(INDEX('40-15 SCALE LABEL INFO'!I$2:I$65,MATCH($A1914,'40-15 SCALE LABEL INFO'!$A$2:$A$65,0))="","",INDEX('40-15 SCALE LABEL INFO'!I$2:I$65,MATCH($A1914,'40-15 SCALE LABEL INFO'!$A$2:$A$65,0))),"not found"),IF(F1913="not found","not found",IF(F1913="","","ditto"))))</f>
        <v/>
      </c>
      <c r="G1914" s="782" t="str">
        <f>IF($A1914="","",IF(NOT($A1914=$A1913),IFERROR(IF(INDEX('40-15 SCALE LABEL INFO'!J$2:J$65,MATCH($A1914,'40-15 SCALE LABEL INFO'!$A$2:$A$65,0))="","",INDEX('40-15 SCALE LABEL INFO'!J$2:J$65,MATCH($A1914,'40-15 SCALE LABEL INFO'!$A$2:$A$65,0))),"not found"),IF(G1913="not found","not found",IF(G1913="","","ditto"))))</f>
        <v/>
      </c>
      <c r="H1914" s="775" t="str">
        <f>IF($A1914="","",IF(NOT($A1914=$A1913),IFERROR(IF(INDEX('40-15 SCALE LABEL INFO'!K$2:K$65,MATCH($A1914,'40-15 SCALE LABEL INFO'!$A$2:$A$65,0))="","",INDEX('40-15 SCALE LABEL INFO'!K$2:K$65,MATCH($A1914,'40-15 SCALE LABEL INFO'!$A$2:$A$65,0))),"not found"),IF(H1913="not found","not found",IF(H1913="","","ditto"))))</f>
        <v/>
      </c>
    </row>
    <row r="1915" spans="1:8" x14ac:dyDescent="0.25">
      <c r="A1915" s="770"/>
      <c r="B1915" s="770"/>
      <c r="C1915" s="770"/>
      <c r="D1915" s="770"/>
      <c r="E1915" s="778"/>
      <c r="F1915" s="781" t="str">
        <f>IF($A1915="","",IF(NOT($A1915=$A1914),IFERROR(IF(INDEX('40-15 SCALE LABEL INFO'!I$2:I$65,MATCH($A1915,'40-15 SCALE LABEL INFO'!$A$2:$A$65,0))="","",INDEX('40-15 SCALE LABEL INFO'!I$2:I$65,MATCH($A1915,'40-15 SCALE LABEL INFO'!$A$2:$A$65,0))),"not found"),IF(F1914="not found","not found",IF(F1914="","","ditto"))))</f>
        <v/>
      </c>
      <c r="G1915" s="782" t="str">
        <f>IF($A1915="","",IF(NOT($A1915=$A1914),IFERROR(IF(INDEX('40-15 SCALE LABEL INFO'!J$2:J$65,MATCH($A1915,'40-15 SCALE LABEL INFO'!$A$2:$A$65,0))="","",INDEX('40-15 SCALE LABEL INFO'!J$2:J$65,MATCH($A1915,'40-15 SCALE LABEL INFO'!$A$2:$A$65,0))),"not found"),IF(G1914="not found","not found",IF(G1914="","","ditto"))))</f>
        <v/>
      </c>
      <c r="H1915" s="775" t="str">
        <f>IF($A1915="","",IF(NOT($A1915=$A1914),IFERROR(IF(INDEX('40-15 SCALE LABEL INFO'!K$2:K$65,MATCH($A1915,'40-15 SCALE LABEL INFO'!$A$2:$A$65,0))="","",INDEX('40-15 SCALE LABEL INFO'!K$2:K$65,MATCH($A1915,'40-15 SCALE LABEL INFO'!$A$2:$A$65,0))),"not found"),IF(H1914="not found","not found",IF(H1914="","","ditto"))))</f>
        <v/>
      </c>
    </row>
    <row r="1916" spans="1:8" x14ac:dyDescent="0.25">
      <c r="A1916" s="770"/>
      <c r="B1916" s="770"/>
      <c r="C1916" s="770"/>
      <c r="D1916" s="770"/>
      <c r="E1916" s="778"/>
      <c r="F1916" s="781" t="str">
        <f>IF($A1916="","",IF(NOT($A1916=$A1915),IFERROR(IF(INDEX('40-15 SCALE LABEL INFO'!I$2:I$65,MATCH($A1916,'40-15 SCALE LABEL INFO'!$A$2:$A$65,0))="","",INDEX('40-15 SCALE LABEL INFO'!I$2:I$65,MATCH($A1916,'40-15 SCALE LABEL INFO'!$A$2:$A$65,0))),"not found"),IF(F1915="not found","not found",IF(F1915="","","ditto"))))</f>
        <v/>
      </c>
      <c r="G1916" s="782" t="str">
        <f>IF($A1916="","",IF(NOT($A1916=$A1915),IFERROR(IF(INDEX('40-15 SCALE LABEL INFO'!J$2:J$65,MATCH($A1916,'40-15 SCALE LABEL INFO'!$A$2:$A$65,0))="","",INDEX('40-15 SCALE LABEL INFO'!J$2:J$65,MATCH($A1916,'40-15 SCALE LABEL INFO'!$A$2:$A$65,0))),"not found"),IF(G1915="not found","not found",IF(G1915="","","ditto"))))</f>
        <v/>
      </c>
      <c r="H1916" s="775" t="str">
        <f>IF($A1916="","",IF(NOT($A1916=$A1915),IFERROR(IF(INDEX('40-15 SCALE LABEL INFO'!K$2:K$65,MATCH($A1916,'40-15 SCALE LABEL INFO'!$A$2:$A$65,0))="","",INDEX('40-15 SCALE LABEL INFO'!K$2:K$65,MATCH($A1916,'40-15 SCALE LABEL INFO'!$A$2:$A$65,0))),"not found"),IF(H1915="not found","not found",IF(H1915="","","ditto"))))</f>
        <v/>
      </c>
    </row>
    <row r="1917" spans="1:8" x14ac:dyDescent="0.25">
      <c r="A1917" s="770"/>
      <c r="B1917" s="770"/>
      <c r="C1917" s="770"/>
      <c r="D1917" s="770"/>
      <c r="E1917" s="778"/>
      <c r="F1917" s="781" t="str">
        <f>IF($A1917="","",IF(NOT($A1917=$A1916),IFERROR(IF(INDEX('40-15 SCALE LABEL INFO'!I$2:I$65,MATCH($A1917,'40-15 SCALE LABEL INFO'!$A$2:$A$65,0))="","",INDEX('40-15 SCALE LABEL INFO'!I$2:I$65,MATCH($A1917,'40-15 SCALE LABEL INFO'!$A$2:$A$65,0))),"not found"),IF(F1916="not found","not found",IF(F1916="","","ditto"))))</f>
        <v/>
      </c>
      <c r="G1917" s="782" t="str">
        <f>IF($A1917="","",IF(NOT($A1917=$A1916),IFERROR(IF(INDEX('40-15 SCALE LABEL INFO'!J$2:J$65,MATCH($A1917,'40-15 SCALE LABEL INFO'!$A$2:$A$65,0))="","",INDEX('40-15 SCALE LABEL INFO'!J$2:J$65,MATCH($A1917,'40-15 SCALE LABEL INFO'!$A$2:$A$65,0))),"not found"),IF(G1916="not found","not found",IF(G1916="","","ditto"))))</f>
        <v/>
      </c>
      <c r="H1917" s="775" t="str">
        <f>IF($A1917="","",IF(NOT($A1917=$A1916),IFERROR(IF(INDEX('40-15 SCALE LABEL INFO'!K$2:K$65,MATCH($A1917,'40-15 SCALE LABEL INFO'!$A$2:$A$65,0))="","",INDEX('40-15 SCALE LABEL INFO'!K$2:K$65,MATCH($A1917,'40-15 SCALE LABEL INFO'!$A$2:$A$65,0))),"not found"),IF(H1916="not found","not found",IF(H1916="","","ditto"))))</f>
        <v/>
      </c>
    </row>
    <row r="1918" spans="1:8" x14ac:dyDescent="0.25">
      <c r="A1918" s="770"/>
      <c r="B1918" s="770"/>
      <c r="C1918" s="770"/>
      <c r="D1918" s="770"/>
      <c r="E1918" s="778"/>
      <c r="F1918" s="781" t="str">
        <f>IF($A1918="","",IF(NOT($A1918=$A1917),IFERROR(IF(INDEX('40-15 SCALE LABEL INFO'!I$2:I$65,MATCH($A1918,'40-15 SCALE LABEL INFO'!$A$2:$A$65,0))="","",INDEX('40-15 SCALE LABEL INFO'!I$2:I$65,MATCH($A1918,'40-15 SCALE LABEL INFO'!$A$2:$A$65,0))),"not found"),IF(F1917="not found","not found",IF(F1917="","","ditto"))))</f>
        <v/>
      </c>
      <c r="G1918" s="782" t="str">
        <f>IF($A1918="","",IF(NOT($A1918=$A1917),IFERROR(IF(INDEX('40-15 SCALE LABEL INFO'!J$2:J$65,MATCH($A1918,'40-15 SCALE LABEL INFO'!$A$2:$A$65,0))="","",INDEX('40-15 SCALE LABEL INFO'!J$2:J$65,MATCH($A1918,'40-15 SCALE LABEL INFO'!$A$2:$A$65,0))),"not found"),IF(G1917="not found","not found",IF(G1917="","","ditto"))))</f>
        <v/>
      </c>
      <c r="H1918" s="775" t="str">
        <f>IF($A1918="","",IF(NOT($A1918=$A1917),IFERROR(IF(INDEX('40-15 SCALE LABEL INFO'!K$2:K$65,MATCH($A1918,'40-15 SCALE LABEL INFO'!$A$2:$A$65,0))="","",INDEX('40-15 SCALE LABEL INFO'!K$2:K$65,MATCH($A1918,'40-15 SCALE LABEL INFO'!$A$2:$A$65,0))),"not found"),IF(H1917="not found","not found",IF(H1917="","","ditto"))))</f>
        <v/>
      </c>
    </row>
    <row r="1919" spans="1:8" x14ac:dyDescent="0.25">
      <c r="A1919" s="770"/>
      <c r="B1919" s="770"/>
      <c r="C1919" s="770"/>
      <c r="D1919" s="770"/>
      <c r="E1919" s="778"/>
      <c r="F1919" s="781" t="str">
        <f>IF($A1919="","",IF(NOT($A1919=$A1918),IFERROR(IF(INDEX('40-15 SCALE LABEL INFO'!I$2:I$65,MATCH($A1919,'40-15 SCALE LABEL INFO'!$A$2:$A$65,0))="","",INDEX('40-15 SCALE LABEL INFO'!I$2:I$65,MATCH($A1919,'40-15 SCALE LABEL INFO'!$A$2:$A$65,0))),"not found"),IF(F1918="not found","not found",IF(F1918="","","ditto"))))</f>
        <v/>
      </c>
      <c r="G1919" s="782" t="str">
        <f>IF($A1919="","",IF(NOT($A1919=$A1918),IFERROR(IF(INDEX('40-15 SCALE LABEL INFO'!J$2:J$65,MATCH($A1919,'40-15 SCALE LABEL INFO'!$A$2:$A$65,0))="","",INDEX('40-15 SCALE LABEL INFO'!J$2:J$65,MATCH($A1919,'40-15 SCALE LABEL INFO'!$A$2:$A$65,0))),"not found"),IF(G1918="not found","not found",IF(G1918="","","ditto"))))</f>
        <v/>
      </c>
      <c r="H1919" s="775" t="str">
        <f>IF($A1919="","",IF(NOT($A1919=$A1918),IFERROR(IF(INDEX('40-15 SCALE LABEL INFO'!K$2:K$65,MATCH($A1919,'40-15 SCALE LABEL INFO'!$A$2:$A$65,0))="","",INDEX('40-15 SCALE LABEL INFO'!K$2:K$65,MATCH($A1919,'40-15 SCALE LABEL INFO'!$A$2:$A$65,0))),"not found"),IF(H1918="not found","not found",IF(H1918="","","ditto"))))</f>
        <v/>
      </c>
    </row>
    <row r="1920" spans="1:8" x14ac:dyDescent="0.25">
      <c r="A1920" s="770"/>
      <c r="B1920" s="770"/>
      <c r="C1920" s="770"/>
      <c r="D1920" s="770"/>
      <c r="E1920" s="778"/>
      <c r="F1920" s="781" t="str">
        <f>IF($A1920="","",IF(NOT($A1920=$A1919),IFERROR(IF(INDEX('40-15 SCALE LABEL INFO'!I$2:I$65,MATCH($A1920,'40-15 SCALE LABEL INFO'!$A$2:$A$65,0))="","",INDEX('40-15 SCALE LABEL INFO'!I$2:I$65,MATCH($A1920,'40-15 SCALE LABEL INFO'!$A$2:$A$65,0))),"not found"),IF(F1919="not found","not found",IF(F1919="","","ditto"))))</f>
        <v/>
      </c>
      <c r="G1920" s="782" t="str">
        <f>IF($A1920="","",IF(NOT($A1920=$A1919),IFERROR(IF(INDEX('40-15 SCALE LABEL INFO'!J$2:J$65,MATCH($A1920,'40-15 SCALE LABEL INFO'!$A$2:$A$65,0))="","",INDEX('40-15 SCALE LABEL INFO'!J$2:J$65,MATCH($A1920,'40-15 SCALE LABEL INFO'!$A$2:$A$65,0))),"not found"),IF(G1919="not found","not found",IF(G1919="","","ditto"))))</f>
        <v/>
      </c>
      <c r="H1920" s="775" t="str">
        <f>IF($A1920="","",IF(NOT($A1920=$A1919),IFERROR(IF(INDEX('40-15 SCALE LABEL INFO'!K$2:K$65,MATCH($A1920,'40-15 SCALE LABEL INFO'!$A$2:$A$65,0))="","",INDEX('40-15 SCALE LABEL INFO'!K$2:K$65,MATCH($A1920,'40-15 SCALE LABEL INFO'!$A$2:$A$65,0))),"not found"),IF(H1919="not found","not found",IF(H1919="","","ditto"))))</f>
        <v/>
      </c>
    </row>
    <row r="1921" spans="1:8" x14ac:dyDescent="0.25">
      <c r="A1921" s="770"/>
      <c r="B1921" s="770"/>
      <c r="C1921" s="770"/>
      <c r="D1921" s="770"/>
      <c r="E1921" s="778"/>
      <c r="F1921" s="781" t="str">
        <f>IF($A1921="","",IF(NOT($A1921=$A1920),IFERROR(IF(INDEX('40-15 SCALE LABEL INFO'!I$2:I$65,MATCH($A1921,'40-15 SCALE LABEL INFO'!$A$2:$A$65,0))="","",INDEX('40-15 SCALE LABEL INFO'!I$2:I$65,MATCH($A1921,'40-15 SCALE LABEL INFO'!$A$2:$A$65,0))),"not found"),IF(F1920="not found","not found",IF(F1920="","","ditto"))))</f>
        <v/>
      </c>
      <c r="G1921" s="782" t="str">
        <f>IF($A1921="","",IF(NOT($A1921=$A1920),IFERROR(IF(INDEX('40-15 SCALE LABEL INFO'!J$2:J$65,MATCH($A1921,'40-15 SCALE LABEL INFO'!$A$2:$A$65,0))="","",INDEX('40-15 SCALE LABEL INFO'!J$2:J$65,MATCH($A1921,'40-15 SCALE LABEL INFO'!$A$2:$A$65,0))),"not found"),IF(G1920="not found","not found",IF(G1920="","","ditto"))))</f>
        <v/>
      </c>
      <c r="H1921" s="775" t="str">
        <f>IF($A1921="","",IF(NOT($A1921=$A1920),IFERROR(IF(INDEX('40-15 SCALE LABEL INFO'!K$2:K$65,MATCH($A1921,'40-15 SCALE LABEL INFO'!$A$2:$A$65,0))="","",INDEX('40-15 SCALE LABEL INFO'!K$2:K$65,MATCH($A1921,'40-15 SCALE LABEL INFO'!$A$2:$A$65,0))),"not found"),IF(H1920="not found","not found",IF(H1920="","","ditto"))))</f>
        <v/>
      </c>
    </row>
    <row r="1922" spans="1:8" x14ac:dyDescent="0.25">
      <c r="A1922" s="770"/>
      <c r="B1922" s="770"/>
      <c r="C1922" s="770"/>
      <c r="D1922" s="770"/>
      <c r="E1922" s="778"/>
      <c r="F1922" s="781" t="str">
        <f>IF($A1922="","",IF(NOT($A1922=$A1921),IFERROR(IF(INDEX('40-15 SCALE LABEL INFO'!I$2:I$65,MATCH($A1922,'40-15 SCALE LABEL INFO'!$A$2:$A$65,0))="","",INDEX('40-15 SCALE LABEL INFO'!I$2:I$65,MATCH($A1922,'40-15 SCALE LABEL INFO'!$A$2:$A$65,0))),"not found"),IF(F1921="not found","not found",IF(F1921="","","ditto"))))</f>
        <v/>
      </c>
      <c r="G1922" s="782" t="str">
        <f>IF($A1922="","",IF(NOT($A1922=$A1921),IFERROR(IF(INDEX('40-15 SCALE LABEL INFO'!J$2:J$65,MATCH($A1922,'40-15 SCALE LABEL INFO'!$A$2:$A$65,0))="","",INDEX('40-15 SCALE LABEL INFO'!J$2:J$65,MATCH($A1922,'40-15 SCALE LABEL INFO'!$A$2:$A$65,0))),"not found"),IF(G1921="not found","not found",IF(G1921="","","ditto"))))</f>
        <v/>
      </c>
      <c r="H1922" s="775" t="str">
        <f>IF($A1922="","",IF(NOT($A1922=$A1921),IFERROR(IF(INDEX('40-15 SCALE LABEL INFO'!K$2:K$65,MATCH($A1922,'40-15 SCALE LABEL INFO'!$A$2:$A$65,0))="","",INDEX('40-15 SCALE LABEL INFO'!K$2:K$65,MATCH($A1922,'40-15 SCALE LABEL INFO'!$A$2:$A$65,0))),"not found"),IF(H1921="not found","not found",IF(H1921="","","ditto"))))</f>
        <v/>
      </c>
    </row>
    <row r="1923" spans="1:8" x14ac:dyDescent="0.25">
      <c r="A1923" s="770"/>
      <c r="B1923" s="770"/>
      <c r="C1923" s="770"/>
      <c r="D1923" s="770"/>
      <c r="E1923" s="778"/>
      <c r="F1923" s="781" t="str">
        <f>IF($A1923="","",IF(NOT($A1923=$A1922),IFERROR(IF(INDEX('40-15 SCALE LABEL INFO'!I$2:I$65,MATCH($A1923,'40-15 SCALE LABEL INFO'!$A$2:$A$65,0))="","",INDEX('40-15 SCALE LABEL INFO'!I$2:I$65,MATCH($A1923,'40-15 SCALE LABEL INFO'!$A$2:$A$65,0))),"not found"),IF(F1922="not found","not found",IF(F1922="","","ditto"))))</f>
        <v/>
      </c>
      <c r="G1923" s="782" t="str">
        <f>IF($A1923="","",IF(NOT($A1923=$A1922),IFERROR(IF(INDEX('40-15 SCALE LABEL INFO'!J$2:J$65,MATCH($A1923,'40-15 SCALE LABEL INFO'!$A$2:$A$65,0))="","",INDEX('40-15 SCALE LABEL INFO'!J$2:J$65,MATCH($A1923,'40-15 SCALE LABEL INFO'!$A$2:$A$65,0))),"not found"),IF(G1922="not found","not found",IF(G1922="","","ditto"))))</f>
        <v/>
      </c>
      <c r="H1923" s="775" t="str">
        <f>IF($A1923="","",IF(NOT($A1923=$A1922),IFERROR(IF(INDEX('40-15 SCALE LABEL INFO'!K$2:K$65,MATCH($A1923,'40-15 SCALE LABEL INFO'!$A$2:$A$65,0))="","",INDEX('40-15 SCALE LABEL INFO'!K$2:K$65,MATCH($A1923,'40-15 SCALE LABEL INFO'!$A$2:$A$65,0))),"not found"),IF(H1922="not found","not found",IF(H1922="","","ditto"))))</f>
        <v/>
      </c>
    </row>
    <row r="1924" spans="1:8" x14ac:dyDescent="0.25">
      <c r="A1924" s="770"/>
      <c r="B1924" s="770"/>
      <c r="C1924" s="770"/>
      <c r="D1924" s="770"/>
      <c r="E1924" s="778"/>
      <c r="F1924" s="781" t="str">
        <f>IF($A1924="","",IF(NOT($A1924=$A1923),IFERROR(IF(INDEX('40-15 SCALE LABEL INFO'!I$2:I$65,MATCH($A1924,'40-15 SCALE LABEL INFO'!$A$2:$A$65,0))="","",INDEX('40-15 SCALE LABEL INFO'!I$2:I$65,MATCH($A1924,'40-15 SCALE LABEL INFO'!$A$2:$A$65,0))),"not found"),IF(F1923="not found","not found",IF(F1923="","","ditto"))))</f>
        <v/>
      </c>
      <c r="G1924" s="782" t="str">
        <f>IF($A1924="","",IF(NOT($A1924=$A1923),IFERROR(IF(INDEX('40-15 SCALE LABEL INFO'!J$2:J$65,MATCH($A1924,'40-15 SCALE LABEL INFO'!$A$2:$A$65,0))="","",INDEX('40-15 SCALE LABEL INFO'!J$2:J$65,MATCH($A1924,'40-15 SCALE LABEL INFO'!$A$2:$A$65,0))),"not found"),IF(G1923="not found","not found",IF(G1923="","","ditto"))))</f>
        <v/>
      </c>
      <c r="H1924" s="775" t="str">
        <f>IF($A1924="","",IF(NOT($A1924=$A1923),IFERROR(IF(INDEX('40-15 SCALE LABEL INFO'!K$2:K$65,MATCH($A1924,'40-15 SCALE LABEL INFO'!$A$2:$A$65,0))="","",INDEX('40-15 SCALE LABEL INFO'!K$2:K$65,MATCH($A1924,'40-15 SCALE LABEL INFO'!$A$2:$A$65,0))),"not found"),IF(H1923="not found","not found",IF(H1923="","","ditto"))))</f>
        <v/>
      </c>
    </row>
    <row r="1925" spans="1:8" x14ac:dyDescent="0.25">
      <c r="A1925" s="770"/>
      <c r="B1925" s="770"/>
      <c r="C1925" s="770"/>
      <c r="D1925" s="770"/>
      <c r="E1925" s="778"/>
      <c r="F1925" s="781" t="str">
        <f>IF($A1925="","",IF(NOT($A1925=$A1924),IFERROR(IF(INDEX('40-15 SCALE LABEL INFO'!I$2:I$65,MATCH($A1925,'40-15 SCALE LABEL INFO'!$A$2:$A$65,0))="","",INDEX('40-15 SCALE LABEL INFO'!I$2:I$65,MATCH($A1925,'40-15 SCALE LABEL INFO'!$A$2:$A$65,0))),"not found"),IF(F1924="not found","not found",IF(F1924="","","ditto"))))</f>
        <v/>
      </c>
      <c r="G1925" s="782" t="str">
        <f>IF($A1925="","",IF(NOT($A1925=$A1924),IFERROR(IF(INDEX('40-15 SCALE LABEL INFO'!J$2:J$65,MATCH($A1925,'40-15 SCALE LABEL INFO'!$A$2:$A$65,0))="","",INDEX('40-15 SCALE LABEL INFO'!J$2:J$65,MATCH($A1925,'40-15 SCALE LABEL INFO'!$A$2:$A$65,0))),"not found"),IF(G1924="not found","not found",IF(G1924="","","ditto"))))</f>
        <v/>
      </c>
      <c r="H1925" s="775" t="str">
        <f>IF($A1925="","",IF(NOT($A1925=$A1924),IFERROR(IF(INDEX('40-15 SCALE LABEL INFO'!K$2:K$65,MATCH($A1925,'40-15 SCALE LABEL INFO'!$A$2:$A$65,0))="","",INDEX('40-15 SCALE LABEL INFO'!K$2:K$65,MATCH($A1925,'40-15 SCALE LABEL INFO'!$A$2:$A$65,0))),"not found"),IF(H1924="not found","not found",IF(H1924="","","ditto"))))</f>
        <v/>
      </c>
    </row>
    <row r="1926" spans="1:8" x14ac:dyDescent="0.25">
      <c r="A1926" s="770"/>
      <c r="B1926" s="770"/>
      <c r="C1926" s="770"/>
      <c r="D1926" s="770"/>
      <c r="E1926" s="778"/>
      <c r="F1926" s="781" t="str">
        <f>IF($A1926="","",IF(NOT($A1926=$A1925),IFERROR(IF(INDEX('40-15 SCALE LABEL INFO'!I$2:I$65,MATCH($A1926,'40-15 SCALE LABEL INFO'!$A$2:$A$65,0))="","",INDEX('40-15 SCALE LABEL INFO'!I$2:I$65,MATCH($A1926,'40-15 SCALE LABEL INFO'!$A$2:$A$65,0))),"not found"),IF(F1925="not found","not found",IF(F1925="","","ditto"))))</f>
        <v/>
      </c>
      <c r="G1926" s="782" t="str">
        <f>IF($A1926="","",IF(NOT($A1926=$A1925),IFERROR(IF(INDEX('40-15 SCALE LABEL INFO'!J$2:J$65,MATCH($A1926,'40-15 SCALE LABEL INFO'!$A$2:$A$65,0))="","",INDEX('40-15 SCALE LABEL INFO'!J$2:J$65,MATCH($A1926,'40-15 SCALE LABEL INFO'!$A$2:$A$65,0))),"not found"),IF(G1925="not found","not found",IF(G1925="","","ditto"))))</f>
        <v/>
      </c>
      <c r="H1926" s="775" t="str">
        <f>IF($A1926="","",IF(NOT($A1926=$A1925),IFERROR(IF(INDEX('40-15 SCALE LABEL INFO'!K$2:K$65,MATCH($A1926,'40-15 SCALE LABEL INFO'!$A$2:$A$65,0))="","",INDEX('40-15 SCALE LABEL INFO'!K$2:K$65,MATCH($A1926,'40-15 SCALE LABEL INFO'!$A$2:$A$65,0))),"not found"),IF(H1925="not found","not found",IF(H1925="","","ditto"))))</f>
        <v/>
      </c>
    </row>
    <row r="1927" spans="1:8" x14ac:dyDescent="0.25">
      <c r="A1927" s="770"/>
      <c r="B1927" s="770"/>
      <c r="C1927" s="770"/>
      <c r="D1927" s="770"/>
      <c r="E1927" s="778"/>
      <c r="F1927" s="781" t="str">
        <f>IF($A1927="","",IF(NOT($A1927=$A1926),IFERROR(IF(INDEX('40-15 SCALE LABEL INFO'!I$2:I$65,MATCH($A1927,'40-15 SCALE LABEL INFO'!$A$2:$A$65,0))="","",INDEX('40-15 SCALE LABEL INFO'!I$2:I$65,MATCH($A1927,'40-15 SCALE LABEL INFO'!$A$2:$A$65,0))),"not found"),IF(F1926="not found","not found",IF(F1926="","","ditto"))))</f>
        <v/>
      </c>
      <c r="G1927" s="782" t="str">
        <f>IF($A1927="","",IF(NOT($A1927=$A1926),IFERROR(IF(INDEX('40-15 SCALE LABEL INFO'!J$2:J$65,MATCH($A1927,'40-15 SCALE LABEL INFO'!$A$2:$A$65,0))="","",INDEX('40-15 SCALE LABEL INFO'!J$2:J$65,MATCH($A1927,'40-15 SCALE LABEL INFO'!$A$2:$A$65,0))),"not found"),IF(G1926="not found","not found",IF(G1926="","","ditto"))))</f>
        <v/>
      </c>
      <c r="H1927" s="775" t="str">
        <f>IF($A1927="","",IF(NOT($A1927=$A1926),IFERROR(IF(INDEX('40-15 SCALE LABEL INFO'!K$2:K$65,MATCH($A1927,'40-15 SCALE LABEL INFO'!$A$2:$A$65,0))="","",INDEX('40-15 SCALE LABEL INFO'!K$2:K$65,MATCH($A1927,'40-15 SCALE LABEL INFO'!$A$2:$A$65,0))),"not found"),IF(H1926="not found","not found",IF(H1926="","","ditto"))))</f>
        <v/>
      </c>
    </row>
    <row r="1928" spans="1:8" x14ac:dyDescent="0.25">
      <c r="A1928" s="770"/>
      <c r="B1928" s="770"/>
      <c r="C1928" s="770"/>
      <c r="D1928" s="770"/>
      <c r="E1928" s="778"/>
      <c r="F1928" s="781" t="str">
        <f>IF($A1928="","",IF(NOT($A1928=$A1927),IFERROR(IF(INDEX('40-15 SCALE LABEL INFO'!I$2:I$65,MATCH($A1928,'40-15 SCALE LABEL INFO'!$A$2:$A$65,0))="","",INDEX('40-15 SCALE LABEL INFO'!I$2:I$65,MATCH($A1928,'40-15 SCALE LABEL INFO'!$A$2:$A$65,0))),"not found"),IF(F1927="not found","not found",IF(F1927="","","ditto"))))</f>
        <v/>
      </c>
      <c r="G1928" s="782" t="str">
        <f>IF($A1928="","",IF(NOT($A1928=$A1927),IFERROR(IF(INDEX('40-15 SCALE LABEL INFO'!J$2:J$65,MATCH($A1928,'40-15 SCALE LABEL INFO'!$A$2:$A$65,0))="","",INDEX('40-15 SCALE LABEL INFO'!J$2:J$65,MATCH($A1928,'40-15 SCALE LABEL INFO'!$A$2:$A$65,0))),"not found"),IF(G1927="not found","not found",IF(G1927="","","ditto"))))</f>
        <v/>
      </c>
      <c r="H1928" s="775" t="str">
        <f>IF($A1928="","",IF(NOT($A1928=$A1927),IFERROR(IF(INDEX('40-15 SCALE LABEL INFO'!K$2:K$65,MATCH($A1928,'40-15 SCALE LABEL INFO'!$A$2:$A$65,0))="","",INDEX('40-15 SCALE LABEL INFO'!K$2:K$65,MATCH($A1928,'40-15 SCALE LABEL INFO'!$A$2:$A$65,0))),"not found"),IF(H1927="not found","not found",IF(H1927="","","ditto"))))</f>
        <v/>
      </c>
    </row>
    <row r="1929" spans="1:8" x14ac:dyDescent="0.25">
      <c r="A1929" s="770"/>
      <c r="B1929" s="770"/>
      <c r="C1929" s="770"/>
      <c r="D1929" s="770"/>
      <c r="E1929" s="778"/>
      <c r="F1929" s="781" t="str">
        <f>IF($A1929="","",IF(NOT($A1929=$A1928),IFERROR(IF(INDEX('40-15 SCALE LABEL INFO'!I$2:I$65,MATCH($A1929,'40-15 SCALE LABEL INFO'!$A$2:$A$65,0))="","",INDEX('40-15 SCALE LABEL INFO'!I$2:I$65,MATCH($A1929,'40-15 SCALE LABEL INFO'!$A$2:$A$65,0))),"not found"),IF(F1928="not found","not found",IF(F1928="","","ditto"))))</f>
        <v/>
      </c>
      <c r="G1929" s="782" t="str">
        <f>IF($A1929="","",IF(NOT($A1929=$A1928),IFERROR(IF(INDEX('40-15 SCALE LABEL INFO'!J$2:J$65,MATCH($A1929,'40-15 SCALE LABEL INFO'!$A$2:$A$65,0))="","",INDEX('40-15 SCALE LABEL INFO'!J$2:J$65,MATCH($A1929,'40-15 SCALE LABEL INFO'!$A$2:$A$65,0))),"not found"),IF(G1928="not found","not found",IF(G1928="","","ditto"))))</f>
        <v/>
      </c>
      <c r="H1929" s="775" t="str">
        <f>IF($A1929="","",IF(NOT($A1929=$A1928),IFERROR(IF(INDEX('40-15 SCALE LABEL INFO'!K$2:K$65,MATCH($A1929,'40-15 SCALE LABEL INFO'!$A$2:$A$65,0))="","",INDEX('40-15 SCALE LABEL INFO'!K$2:K$65,MATCH($A1929,'40-15 SCALE LABEL INFO'!$A$2:$A$65,0))),"not found"),IF(H1928="not found","not found",IF(H1928="","","ditto"))))</f>
        <v/>
      </c>
    </row>
    <row r="1930" spans="1:8" x14ac:dyDescent="0.25">
      <c r="A1930" s="770"/>
      <c r="B1930" s="770"/>
      <c r="C1930" s="770"/>
      <c r="D1930" s="770"/>
      <c r="E1930" s="778"/>
      <c r="F1930" s="781" t="str">
        <f>IF($A1930="","",IF(NOT($A1930=$A1929),IFERROR(IF(INDEX('40-15 SCALE LABEL INFO'!I$2:I$65,MATCH($A1930,'40-15 SCALE LABEL INFO'!$A$2:$A$65,0))="","",INDEX('40-15 SCALE LABEL INFO'!I$2:I$65,MATCH($A1930,'40-15 SCALE LABEL INFO'!$A$2:$A$65,0))),"not found"),IF(F1929="not found","not found",IF(F1929="","","ditto"))))</f>
        <v/>
      </c>
      <c r="G1930" s="782" t="str">
        <f>IF($A1930="","",IF(NOT($A1930=$A1929),IFERROR(IF(INDEX('40-15 SCALE LABEL INFO'!J$2:J$65,MATCH($A1930,'40-15 SCALE LABEL INFO'!$A$2:$A$65,0))="","",INDEX('40-15 SCALE LABEL INFO'!J$2:J$65,MATCH($A1930,'40-15 SCALE LABEL INFO'!$A$2:$A$65,0))),"not found"),IF(G1929="not found","not found",IF(G1929="","","ditto"))))</f>
        <v/>
      </c>
      <c r="H1930" s="775" t="str">
        <f>IF($A1930="","",IF(NOT($A1930=$A1929),IFERROR(IF(INDEX('40-15 SCALE LABEL INFO'!K$2:K$65,MATCH($A1930,'40-15 SCALE LABEL INFO'!$A$2:$A$65,0))="","",INDEX('40-15 SCALE LABEL INFO'!K$2:K$65,MATCH($A1930,'40-15 SCALE LABEL INFO'!$A$2:$A$65,0))),"not found"),IF(H1929="not found","not found",IF(H1929="","","ditto"))))</f>
        <v/>
      </c>
    </row>
    <row r="1931" spans="1:8" x14ac:dyDescent="0.25">
      <c r="A1931" s="770"/>
      <c r="B1931" s="770"/>
      <c r="C1931" s="770"/>
      <c r="D1931" s="770"/>
      <c r="E1931" s="778"/>
      <c r="F1931" s="781" t="str">
        <f>IF($A1931="","",IF(NOT($A1931=$A1930),IFERROR(IF(INDEX('40-15 SCALE LABEL INFO'!I$2:I$65,MATCH($A1931,'40-15 SCALE LABEL INFO'!$A$2:$A$65,0))="","",INDEX('40-15 SCALE LABEL INFO'!I$2:I$65,MATCH($A1931,'40-15 SCALE LABEL INFO'!$A$2:$A$65,0))),"not found"),IF(F1930="not found","not found",IF(F1930="","","ditto"))))</f>
        <v/>
      </c>
      <c r="G1931" s="782" t="str">
        <f>IF($A1931="","",IF(NOT($A1931=$A1930),IFERROR(IF(INDEX('40-15 SCALE LABEL INFO'!J$2:J$65,MATCH($A1931,'40-15 SCALE LABEL INFO'!$A$2:$A$65,0))="","",INDEX('40-15 SCALE LABEL INFO'!J$2:J$65,MATCH($A1931,'40-15 SCALE LABEL INFO'!$A$2:$A$65,0))),"not found"),IF(G1930="not found","not found",IF(G1930="","","ditto"))))</f>
        <v/>
      </c>
      <c r="H1931" s="775" t="str">
        <f>IF($A1931="","",IF(NOT($A1931=$A1930),IFERROR(IF(INDEX('40-15 SCALE LABEL INFO'!K$2:K$65,MATCH($A1931,'40-15 SCALE LABEL INFO'!$A$2:$A$65,0))="","",INDEX('40-15 SCALE LABEL INFO'!K$2:K$65,MATCH($A1931,'40-15 SCALE LABEL INFO'!$A$2:$A$65,0))),"not found"),IF(H1930="not found","not found",IF(H1930="","","ditto"))))</f>
        <v/>
      </c>
    </row>
    <row r="1932" spans="1:8" x14ac:dyDescent="0.25">
      <c r="A1932" s="770"/>
      <c r="B1932" s="770"/>
      <c r="C1932" s="770"/>
      <c r="D1932" s="770"/>
      <c r="E1932" s="778"/>
      <c r="F1932" s="781" t="str">
        <f>IF($A1932="","",IF(NOT($A1932=$A1931),IFERROR(IF(INDEX('40-15 SCALE LABEL INFO'!I$2:I$65,MATCH($A1932,'40-15 SCALE LABEL INFO'!$A$2:$A$65,0))="","",INDEX('40-15 SCALE LABEL INFO'!I$2:I$65,MATCH($A1932,'40-15 SCALE LABEL INFO'!$A$2:$A$65,0))),"not found"),IF(F1931="not found","not found",IF(F1931="","","ditto"))))</f>
        <v/>
      </c>
      <c r="G1932" s="782" t="str">
        <f>IF($A1932="","",IF(NOT($A1932=$A1931),IFERROR(IF(INDEX('40-15 SCALE LABEL INFO'!J$2:J$65,MATCH($A1932,'40-15 SCALE LABEL INFO'!$A$2:$A$65,0))="","",INDEX('40-15 SCALE LABEL INFO'!J$2:J$65,MATCH($A1932,'40-15 SCALE LABEL INFO'!$A$2:$A$65,0))),"not found"),IF(G1931="not found","not found",IF(G1931="","","ditto"))))</f>
        <v/>
      </c>
      <c r="H1932" s="775" t="str">
        <f>IF($A1932="","",IF(NOT($A1932=$A1931),IFERROR(IF(INDEX('40-15 SCALE LABEL INFO'!K$2:K$65,MATCH($A1932,'40-15 SCALE LABEL INFO'!$A$2:$A$65,0))="","",INDEX('40-15 SCALE LABEL INFO'!K$2:K$65,MATCH($A1932,'40-15 SCALE LABEL INFO'!$A$2:$A$65,0))),"not found"),IF(H1931="not found","not found",IF(H1931="","","ditto"))))</f>
        <v/>
      </c>
    </row>
    <row r="1933" spans="1:8" x14ac:dyDescent="0.25">
      <c r="A1933" s="770"/>
      <c r="B1933" s="770"/>
      <c r="C1933" s="770"/>
      <c r="D1933" s="770"/>
      <c r="E1933" s="778"/>
      <c r="F1933" s="781" t="str">
        <f>IF($A1933="","",IF(NOT($A1933=$A1932),IFERROR(IF(INDEX('40-15 SCALE LABEL INFO'!I$2:I$65,MATCH($A1933,'40-15 SCALE LABEL INFO'!$A$2:$A$65,0))="","",INDEX('40-15 SCALE LABEL INFO'!I$2:I$65,MATCH($A1933,'40-15 SCALE LABEL INFO'!$A$2:$A$65,0))),"not found"),IF(F1932="not found","not found",IF(F1932="","","ditto"))))</f>
        <v/>
      </c>
      <c r="G1933" s="782" t="str">
        <f>IF($A1933="","",IF(NOT($A1933=$A1932),IFERROR(IF(INDEX('40-15 SCALE LABEL INFO'!J$2:J$65,MATCH($A1933,'40-15 SCALE LABEL INFO'!$A$2:$A$65,0))="","",INDEX('40-15 SCALE LABEL INFO'!J$2:J$65,MATCH($A1933,'40-15 SCALE LABEL INFO'!$A$2:$A$65,0))),"not found"),IF(G1932="not found","not found",IF(G1932="","","ditto"))))</f>
        <v/>
      </c>
      <c r="H1933" s="775" t="str">
        <f>IF($A1933="","",IF(NOT($A1933=$A1932),IFERROR(IF(INDEX('40-15 SCALE LABEL INFO'!K$2:K$65,MATCH($A1933,'40-15 SCALE LABEL INFO'!$A$2:$A$65,0))="","",INDEX('40-15 SCALE LABEL INFO'!K$2:K$65,MATCH($A1933,'40-15 SCALE LABEL INFO'!$A$2:$A$65,0))),"not found"),IF(H1932="not found","not found",IF(H1932="","","ditto"))))</f>
        <v/>
      </c>
    </row>
    <row r="1934" spans="1:8" x14ac:dyDescent="0.25">
      <c r="A1934" s="770"/>
      <c r="B1934" s="770"/>
      <c r="C1934" s="770"/>
      <c r="D1934" s="770"/>
      <c r="E1934" s="778"/>
      <c r="F1934" s="781" t="str">
        <f>IF($A1934="","",IF(NOT($A1934=$A1933),IFERROR(IF(INDEX('40-15 SCALE LABEL INFO'!I$2:I$65,MATCH($A1934,'40-15 SCALE LABEL INFO'!$A$2:$A$65,0))="","",INDEX('40-15 SCALE LABEL INFO'!I$2:I$65,MATCH($A1934,'40-15 SCALE LABEL INFO'!$A$2:$A$65,0))),"not found"),IF(F1933="not found","not found",IF(F1933="","","ditto"))))</f>
        <v/>
      </c>
      <c r="G1934" s="782" t="str">
        <f>IF($A1934="","",IF(NOT($A1934=$A1933),IFERROR(IF(INDEX('40-15 SCALE LABEL INFO'!J$2:J$65,MATCH($A1934,'40-15 SCALE LABEL INFO'!$A$2:$A$65,0))="","",INDEX('40-15 SCALE LABEL INFO'!J$2:J$65,MATCH($A1934,'40-15 SCALE LABEL INFO'!$A$2:$A$65,0))),"not found"),IF(G1933="not found","not found",IF(G1933="","","ditto"))))</f>
        <v/>
      </c>
      <c r="H1934" s="775" t="str">
        <f>IF($A1934="","",IF(NOT($A1934=$A1933),IFERROR(IF(INDEX('40-15 SCALE LABEL INFO'!K$2:K$65,MATCH($A1934,'40-15 SCALE LABEL INFO'!$A$2:$A$65,0))="","",INDEX('40-15 SCALE LABEL INFO'!K$2:K$65,MATCH($A1934,'40-15 SCALE LABEL INFO'!$A$2:$A$65,0))),"not found"),IF(H1933="not found","not found",IF(H1933="","","ditto"))))</f>
        <v/>
      </c>
    </row>
    <row r="1935" spans="1:8" x14ac:dyDescent="0.25">
      <c r="A1935" s="770"/>
      <c r="B1935" s="770"/>
      <c r="C1935" s="770"/>
      <c r="D1935" s="770"/>
      <c r="E1935" s="778"/>
      <c r="F1935" s="781" t="str">
        <f>IF($A1935="","",IF(NOT($A1935=$A1934),IFERROR(IF(INDEX('40-15 SCALE LABEL INFO'!I$2:I$65,MATCH($A1935,'40-15 SCALE LABEL INFO'!$A$2:$A$65,0))="","",INDEX('40-15 SCALE LABEL INFO'!I$2:I$65,MATCH($A1935,'40-15 SCALE LABEL INFO'!$A$2:$A$65,0))),"not found"),IF(F1934="not found","not found",IF(F1934="","","ditto"))))</f>
        <v/>
      </c>
      <c r="G1935" s="782" t="str">
        <f>IF($A1935="","",IF(NOT($A1935=$A1934),IFERROR(IF(INDEX('40-15 SCALE LABEL INFO'!J$2:J$65,MATCH($A1935,'40-15 SCALE LABEL INFO'!$A$2:$A$65,0))="","",INDEX('40-15 SCALE LABEL INFO'!J$2:J$65,MATCH($A1935,'40-15 SCALE LABEL INFO'!$A$2:$A$65,0))),"not found"),IF(G1934="not found","not found",IF(G1934="","","ditto"))))</f>
        <v/>
      </c>
      <c r="H1935" s="775" t="str">
        <f>IF($A1935="","",IF(NOT($A1935=$A1934),IFERROR(IF(INDEX('40-15 SCALE LABEL INFO'!K$2:K$65,MATCH($A1935,'40-15 SCALE LABEL INFO'!$A$2:$A$65,0))="","",INDEX('40-15 SCALE LABEL INFO'!K$2:K$65,MATCH($A1935,'40-15 SCALE LABEL INFO'!$A$2:$A$65,0))),"not found"),IF(H1934="not found","not found",IF(H1934="","","ditto"))))</f>
        <v/>
      </c>
    </row>
    <row r="1936" spans="1:8" x14ac:dyDescent="0.25">
      <c r="A1936" s="770"/>
      <c r="B1936" s="770"/>
      <c r="C1936" s="770"/>
      <c r="D1936" s="770"/>
      <c r="E1936" s="778"/>
      <c r="F1936" s="781" t="str">
        <f>IF($A1936="","",IF(NOT($A1936=$A1935),IFERROR(IF(INDEX('40-15 SCALE LABEL INFO'!I$2:I$65,MATCH($A1936,'40-15 SCALE LABEL INFO'!$A$2:$A$65,0))="","",INDEX('40-15 SCALE LABEL INFO'!I$2:I$65,MATCH($A1936,'40-15 SCALE LABEL INFO'!$A$2:$A$65,0))),"not found"),IF(F1935="not found","not found",IF(F1935="","","ditto"))))</f>
        <v/>
      </c>
      <c r="G1936" s="782" t="str">
        <f>IF($A1936="","",IF(NOT($A1936=$A1935),IFERROR(IF(INDEX('40-15 SCALE LABEL INFO'!J$2:J$65,MATCH($A1936,'40-15 SCALE LABEL INFO'!$A$2:$A$65,0))="","",INDEX('40-15 SCALE LABEL INFO'!J$2:J$65,MATCH($A1936,'40-15 SCALE LABEL INFO'!$A$2:$A$65,0))),"not found"),IF(G1935="not found","not found",IF(G1935="","","ditto"))))</f>
        <v/>
      </c>
      <c r="H1936" s="775" t="str">
        <f>IF($A1936="","",IF(NOT($A1936=$A1935),IFERROR(IF(INDEX('40-15 SCALE LABEL INFO'!K$2:K$65,MATCH($A1936,'40-15 SCALE LABEL INFO'!$A$2:$A$65,0))="","",INDEX('40-15 SCALE LABEL INFO'!K$2:K$65,MATCH($A1936,'40-15 SCALE LABEL INFO'!$A$2:$A$65,0))),"not found"),IF(H1935="not found","not found",IF(H1935="","","ditto"))))</f>
        <v/>
      </c>
    </row>
    <row r="1937" spans="1:8" x14ac:dyDescent="0.25">
      <c r="A1937" s="770"/>
      <c r="B1937" s="770"/>
      <c r="C1937" s="770"/>
      <c r="D1937" s="770"/>
      <c r="E1937" s="778"/>
      <c r="F1937" s="781" t="str">
        <f>IF($A1937="","",IF(NOT($A1937=$A1936),IFERROR(IF(INDEX('40-15 SCALE LABEL INFO'!I$2:I$65,MATCH($A1937,'40-15 SCALE LABEL INFO'!$A$2:$A$65,0))="","",INDEX('40-15 SCALE LABEL INFO'!I$2:I$65,MATCH($A1937,'40-15 SCALE LABEL INFO'!$A$2:$A$65,0))),"not found"),IF(F1936="not found","not found",IF(F1936="","","ditto"))))</f>
        <v/>
      </c>
      <c r="G1937" s="782" t="str">
        <f>IF($A1937="","",IF(NOT($A1937=$A1936),IFERROR(IF(INDEX('40-15 SCALE LABEL INFO'!J$2:J$65,MATCH($A1937,'40-15 SCALE LABEL INFO'!$A$2:$A$65,0))="","",INDEX('40-15 SCALE LABEL INFO'!J$2:J$65,MATCH($A1937,'40-15 SCALE LABEL INFO'!$A$2:$A$65,0))),"not found"),IF(G1936="not found","not found",IF(G1936="","","ditto"))))</f>
        <v/>
      </c>
      <c r="H1937" s="775" t="str">
        <f>IF($A1937="","",IF(NOT($A1937=$A1936),IFERROR(IF(INDEX('40-15 SCALE LABEL INFO'!K$2:K$65,MATCH($A1937,'40-15 SCALE LABEL INFO'!$A$2:$A$65,0))="","",INDEX('40-15 SCALE LABEL INFO'!K$2:K$65,MATCH($A1937,'40-15 SCALE LABEL INFO'!$A$2:$A$65,0))),"not found"),IF(H1936="not found","not found",IF(H1936="","","ditto"))))</f>
        <v/>
      </c>
    </row>
    <row r="1938" spans="1:8" x14ac:dyDescent="0.25">
      <c r="A1938" s="770"/>
      <c r="B1938" s="770"/>
      <c r="C1938" s="770"/>
      <c r="D1938" s="770"/>
      <c r="E1938" s="778"/>
      <c r="F1938" s="781" t="str">
        <f>IF($A1938="","",IF(NOT($A1938=$A1937),IFERROR(IF(INDEX('40-15 SCALE LABEL INFO'!I$2:I$65,MATCH($A1938,'40-15 SCALE LABEL INFO'!$A$2:$A$65,0))="","",INDEX('40-15 SCALE LABEL INFO'!I$2:I$65,MATCH($A1938,'40-15 SCALE LABEL INFO'!$A$2:$A$65,0))),"not found"),IF(F1937="not found","not found",IF(F1937="","","ditto"))))</f>
        <v/>
      </c>
      <c r="G1938" s="782" t="str">
        <f>IF($A1938="","",IF(NOT($A1938=$A1937),IFERROR(IF(INDEX('40-15 SCALE LABEL INFO'!J$2:J$65,MATCH($A1938,'40-15 SCALE LABEL INFO'!$A$2:$A$65,0))="","",INDEX('40-15 SCALE LABEL INFO'!J$2:J$65,MATCH($A1938,'40-15 SCALE LABEL INFO'!$A$2:$A$65,0))),"not found"),IF(G1937="not found","not found",IF(G1937="","","ditto"))))</f>
        <v/>
      </c>
      <c r="H1938" s="775" t="str">
        <f>IF($A1938="","",IF(NOT($A1938=$A1937),IFERROR(IF(INDEX('40-15 SCALE LABEL INFO'!K$2:K$65,MATCH($A1938,'40-15 SCALE LABEL INFO'!$A$2:$A$65,0))="","",INDEX('40-15 SCALE LABEL INFO'!K$2:K$65,MATCH($A1938,'40-15 SCALE LABEL INFO'!$A$2:$A$65,0))),"not found"),IF(H1937="not found","not found",IF(H1937="","","ditto"))))</f>
        <v/>
      </c>
    </row>
    <row r="1939" spans="1:8" x14ac:dyDescent="0.25">
      <c r="A1939" s="770"/>
      <c r="B1939" s="770"/>
      <c r="C1939" s="770"/>
      <c r="D1939" s="770"/>
      <c r="E1939" s="778"/>
      <c r="F1939" s="781" t="str">
        <f>IF($A1939="","",IF(NOT($A1939=$A1938),IFERROR(IF(INDEX('40-15 SCALE LABEL INFO'!I$2:I$65,MATCH($A1939,'40-15 SCALE LABEL INFO'!$A$2:$A$65,0))="","",INDEX('40-15 SCALE LABEL INFO'!I$2:I$65,MATCH($A1939,'40-15 SCALE LABEL INFO'!$A$2:$A$65,0))),"not found"),IF(F1938="not found","not found",IF(F1938="","","ditto"))))</f>
        <v/>
      </c>
      <c r="G1939" s="782" t="str">
        <f>IF($A1939="","",IF(NOT($A1939=$A1938),IFERROR(IF(INDEX('40-15 SCALE LABEL INFO'!J$2:J$65,MATCH($A1939,'40-15 SCALE LABEL INFO'!$A$2:$A$65,0))="","",INDEX('40-15 SCALE LABEL INFO'!J$2:J$65,MATCH($A1939,'40-15 SCALE LABEL INFO'!$A$2:$A$65,0))),"not found"),IF(G1938="not found","not found",IF(G1938="","","ditto"))))</f>
        <v/>
      </c>
      <c r="H1939" s="775" t="str">
        <f>IF($A1939="","",IF(NOT($A1939=$A1938),IFERROR(IF(INDEX('40-15 SCALE LABEL INFO'!K$2:K$65,MATCH($A1939,'40-15 SCALE LABEL INFO'!$A$2:$A$65,0))="","",INDEX('40-15 SCALE LABEL INFO'!K$2:K$65,MATCH($A1939,'40-15 SCALE LABEL INFO'!$A$2:$A$65,0))),"not found"),IF(H1938="not found","not found",IF(H1938="","","ditto"))))</f>
        <v/>
      </c>
    </row>
    <row r="1940" spans="1:8" x14ac:dyDescent="0.25">
      <c r="A1940" s="770"/>
      <c r="B1940" s="770"/>
      <c r="C1940" s="770"/>
      <c r="D1940" s="770"/>
      <c r="E1940" s="778"/>
      <c r="F1940" s="781" t="str">
        <f>IF($A1940="","",IF(NOT($A1940=$A1939),IFERROR(IF(INDEX('40-15 SCALE LABEL INFO'!I$2:I$65,MATCH($A1940,'40-15 SCALE LABEL INFO'!$A$2:$A$65,0))="","",INDEX('40-15 SCALE LABEL INFO'!I$2:I$65,MATCH($A1940,'40-15 SCALE LABEL INFO'!$A$2:$A$65,0))),"not found"),IF(F1939="not found","not found",IF(F1939="","","ditto"))))</f>
        <v/>
      </c>
      <c r="G1940" s="782" t="str">
        <f>IF($A1940="","",IF(NOT($A1940=$A1939),IFERROR(IF(INDEX('40-15 SCALE LABEL INFO'!J$2:J$65,MATCH($A1940,'40-15 SCALE LABEL INFO'!$A$2:$A$65,0))="","",INDEX('40-15 SCALE LABEL INFO'!J$2:J$65,MATCH($A1940,'40-15 SCALE LABEL INFO'!$A$2:$A$65,0))),"not found"),IF(G1939="not found","not found",IF(G1939="","","ditto"))))</f>
        <v/>
      </c>
      <c r="H1940" s="775" t="str">
        <f>IF($A1940="","",IF(NOT($A1940=$A1939),IFERROR(IF(INDEX('40-15 SCALE LABEL INFO'!K$2:K$65,MATCH($A1940,'40-15 SCALE LABEL INFO'!$A$2:$A$65,0))="","",INDEX('40-15 SCALE LABEL INFO'!K$2:K$65,MATCH($A1940,'40-15 SCALE LABEL INFO'!$A$2:$A$65,0))),"not found"),IF(H1939="not found","not found",IF(H1939="","","ditto"))))</f>
        <v/>
      </c>
    </row>
    <row r="1941" spans="1:8" x14ac:dyDescent="0.25">
      <c r="A1941" s="770"/>
      <c r="B1941" s="770"/>
      <c r="C1941" s="770"/>
      <c r="D1941" s="770"/>
      <c r="E1941" s="778"/>
      <c r="F1941" s="781" t="str">
        <f>IF($A1941="","",IF(NOT($A1941=$A1940),IFERROR(IF(INDEX('40-15 SCALE LABEL INFO'!I$2:I$65,MATCH($A1941,'40-15 SCALE LABEL INFO'!$A$2:$A$65,0))="","",INDEX('40-15 SCALE LABEL INFO'!I$2:I$65,MATCH($A1941,'40-15 SCALE LABEL INFO'!$A$2:$A$65,0))),"not found"),IF(F1940="not found","not found",IF(F1940="","","ditto"))))</f>
        <v/>
      </c>
      <c r="G1941" s="782" t="str">
        <f>IF($A1941="","",IF(NOT($A1941=$A1940),IFERROR(IF(INDEX('40-15 SCALE LABEL INFO'!J$2:J$65,MATCH($A1941,'40-15 SCALE LABEL INFO'!$A$2:$A$65,0))="","",INDEX('40-15 SCALE LABEL INFO'!J$2:J$65,MATCH($A1941,'40-15 SCALE LABEL INFO'!$A$2:$A$65,0))),"not found"),IF(G1940="not found","not found",IF(G1940="","","ditto"))))</f>
        <v/>
      </c>
      <c r="H1941" s="775" t="str">
        <f>IF($A1941="","",IF(NOT($A1941=$A1940),IFERROR(IF(INDEX('40-15 SCALE LABEL INFO'!K$2:K$65,MATCH($A1941,'40-15 SCALE LABEL INFO'!$A$2:$A$65,0))="","",INDEX('40-15 SCALE LABEL INFO'!K$2:K$65,MATCH($A1941,'40-15 SCALE LABEL INFO'!$A$2:$A$65,0))),"not found"),IF(H1940="not found","not found",IF(H1940="","","ditto"))))</f>
        <v/>
      </c>
    </row>
    <row r="1942" spans="1:8" x14ac:dyDescent="0.25">
      <c r="A1942" s="770"/>
      <c r="B1942" s="770"/>
      <c r="C1942" s="770"/>
      <c r="D1942" s="770"/>
      <c r="E1942" s="778"/>
      <c r="F1942" s="781" t="str">
        <f>IF($A1942="","",IF(NOT($A1942=$A1941),IFERROR(IF(INDEX('40-15 SCALE LABEL INFO'!I$2:I$65,MATCH($A1942,'40-15 SCALE LABEL INFO'!$A$2:$A$65,0))="","",INDEX('40-15 SCALE LABEL INFO'!I$2:I$65,MATCH($A1942,'40-15 SCALE LABEL INFO'!$A$2:$A$65,0))),"not found"),IF(F1941="not found","not found",IF(F1941="","","ditto"))))</f>
        <v/>
      </c>
      <c r="G1942" s="782" t="str">
        <f>IF($A1942="","",IF(NOT($A1942=$A1941),IFERROR(IF(INDEX('40-15 SCALE LABEL INFO'!J$2:J$65,MATCH($A1942,'40-15 SCALE LABEL INFO'!$A$2:$A$65,0))="","",INDEX('40-15 SCALE LABEL INFO'!J$2:J$65,MATCH($A1942,'40-15 SCALE LABEL INFO'!$A$2:$A$65,0))),"not found"),IF(G1941="not found","not found",IF(G1941="","","ditto"))))</f>
        <v/>
      </c>
      <c r="H1942" s="775" t="str">
        <f>IF($A1942="","",IF(NOT($A1942=$A1941),IFERROR(IF(INDEX('40-15 SCALE LABEL INFO'!K$2:K$65,MATCH($A1942,'40-15 SCALE LABEL INFO'!$A$2:$A$65,0))="","",INDEX('40-15 SCALE LABEL INFO'!K$2:K$65,MATCH($A1942,'40-15 SCALE LABEL INFO'!$A$2:$A$65,0))),"not found"),IF(H1941="not found","not found",IF(H1941="","","ditto"))))</f>
        <v/>
      </c>
    </row>
    <row r="1943" spans="1:8" x14ac:dyDescent="0.25">
      <c r="A1943" s="770"/>
      <c r="B1943" s="770"/>
      <c r="C1943" s="770"/>
      <c r="D1943" s="770"/>
      <c r="E1943" s="778"/>
      <c r="F1943" s="781" t="str">
        <f>IF($A1943="","",IF(NOT($A1943=$A1942),IFERROR(IF(INDEX('40-15 SCALE LABEL INFO'!I$2:I$65,MATCH($A1943,'40-15 SCALE LABEL INFO'!$A$2:$A$65,0))="","",INDEX('40-15 SCALE LABEL INFO'!I$2:I$65,MATCH($A1943,'40-15 SCALE LABEL INFO'!$A$2:$A$65,0))),"not found"),IF(F1942="not found","not found",IF(F1942="","","ditto"))))</f>
        <v/>
      </c>
      <c r="G1943" s="782" t="str">
        <f>IF($A1943="","",IF(NOT($A1943=$A1942),IFERROR(IF(INDEX('40-15 SCALE LABEL INFO'!J$2:J$65,MATCH($A1943,'40-15 SCALE LABEL INFO'!$A$2:$A$65,0))="","",INDEX('40-15 SCALE LABEL INFO'!J$2:J$65,MATCH($A1943,'40-15 SCALE LABEL INFO'!$A$2:$A$65,0))),"not found"),IF(G1942="not found","not found",IF(G1942="","","ditto"))))</f>
        <v/>
      </c>
      <c r="H1943" s="775" t="str">
        <f>IF($A1943="","",IF(NOT($A1943=$A1942),IFERROR(IF(INDEX('40-15 SCALE LABEL INFO'!K$2:K$65,MATCH($A1943,'40-15 SCALE LABEL INFO'!$A$2:$A$65,0))="","",INDEX('40-15 SCALE LABEL INFO'!K$2:K$65,MATCH($A1943,'40-15 SCALE LABEL INFO'!$A$2:$A$65,0))),"not found"),IF(H1942="not found","not found",IF(H1942="","","ditto"))))</f>
        <v/>
      </c>
    </row>
    <row r="1944" spans="1:8" x14ac:dyDescent="0.25">
      <c r="A1944" s="770"/>
      <c r="B1944" s="770"/>
      <c r="C1944" s="770"/>
      <c r="D1944" s="770"/>
      <c r="E1944" s="778"/>
      <c r="F1944" s="781" t="str">
        <f>IF($A1944="","",IF(NOT($A1944=$A1943),IFERROR(IF(INDEX('40-15 SCALE LABEL INFO'!I$2:I$65,MATCH($A1944,'40-15 SCALE LABEL INFO'!$A$2:$A$65,0))="","",INDEX('40-15 SCALE LABEL INFO'!I$2:I$65,MATCH($A1944,'40-15 SCALE LABEL INFO'!$A$2:$A$65,0))),"not found"),IF(F1943="not found","not found",IF(F1943="","","ditto"))))</f>
        <v/>
      </c>
      <c r="G1944" s="782" t="str">
        <f>IF($A1944="","",IF(NOT($A1944=$A1943),IFERROR(IF(INDEX('40-15 SCALE LABEL INFO'!J$2:J$65,MATCH($A1944,'40-15 SCALE LABEL INFO'!$A$2:$A$65,0))="","",INDEX('40-15 SCALE LABEL INFO'!J$2:J$65,MATCH($A1944,'40-15 SCALE LABEL INFO'!$A$2:$A$65,0))),"not found"),IF(G1943="not found","not found",IF(G1943="","","ditto"))))</f>
        <v/>
      </c>
      <c r="H1944" s="775" t="str">
        <f>IF($A1944="","",IF(NOT($A1944=$A1943),IFERROR(IF(INDEX('40-15 SCALE LABEL INFO'!K$2:K$65,MATCH($A1944,'40-15 SCALE LABEL INFO'!$A$2:$A$65,0))="","",INDEX('40-15 SCALE LABEL INFO'!K$2:K$65,MATCH($A1944,'40-15 SCALE LABEL INFO'!$A$2:$A$65,0))),"not found"),IF(H1943="not found","not found",IF(H1943="","","ditto"))))</f>
        <v/>
      </c>
    </row>
    <row r="1945" spans="1:8" x14ac:dyDescent="0.25">
      <c r="A1945" s="770"/>
      <c r="B1945" s="770"/>
      <c r="C1945" s="770"/>
      <c r="D1945" s="770"/>
      <c r="E1945" s="778"/>
      <c r="F1945" s="781" t="str">
        <f>IF($A1945="","",IF(NOT($A1945=$A1944),IFERROR(IF(INDEX('40-15 SCALE LABEL INFO'!I$2:I$65,MATCH($A1945,'40-15 SCALE LABEL INFO'!$A$2:$A$65,0))="","",INDEX('40-15 SCALE LABEL INFO'!I$2:I$65,MATCH($A1945,'40-15 SCALE LABEL INFO'!$A$2:$A$65,0))),"not found"),IF(F1944="not found","not found",IF(F1944="","","ditto"))))</f>
        <v/>
      </c>
      <c r="G1945" s="782" t="str">
        <f>IF($A1945="","",IF(NOT($A1945=$A1944),IFERROR(IF(INDEX('40-15 SCALE LABEL INFO'!J$2:J$65,MATCH($A1945,'40-15 SCALE LABEL INFO'!$A$2:$A$65,0))="","",INDEX('40-15 SCALE LABEL INFO'!J$2:J$65,MATCH($A1945,'40-15 SCALE LABEL INFO'!$A$2:$A$65,0))),"not found"),IF(G1944="not found","not found",IF(G1944="","","ditto"))))</f>
        <v/>
      </c>
      <c r="H1945" s="775" t="str">
        <f>IF($A1945="","",IF(NOT($A1945=$A1944),IFERROR(IF(INDEX('40-15 SCALE LABEL INFO'!K$2:K$65,MATCH($A1945,'40-15 SCALE LABEL INFO'!$A$2:$A$65,0))="","",INDEX('40-15 SCALE LABEL INFO'!K$2:K$65,MATCH($A1945,'40-15 SCALE LABEL INFO'!$A$2:$A$65,0))),"not found"),IF(H1944="not found","not found",IF(H1944="","","ditto"))))</f>
        <v/>
      </c>
    </row>
    <row r="1946" spans="1:8" x14ac:dyDescent="0.25">
      <c r="A1946" s="770"/>
      <c r="B1946" s="770"/>
      <c r="C1946" s="770"/>
      <c r="D1946" s="770"/>
      <c r="E1946" s="778"/>
      <c r="F1946" s="781" t="str">
        <f>IF($A1946="","",IF(NOT($A1946=$A1945),IFERROR(IF(INDEX('40-15 SCALE LABEL INFO'!I$2:I$65,MATCH($A1946,'40-15 SCALE LABEL INFO'!$A$2:$A$65,0))="","",INDEX('40-15 SCALE LABEL INFO'!I$2:I$65,MATCH($A1946,'40-15 SCALE LABEL INFO'!$A$2:$A$65,0))),"not found"),IF(F1945="not found","not found",IF(F1945="","","ditto"))))</f>
        <v/>
      </c>
      <c r="G1946" s="782" t="str">
        <f>IF($A1946="","",IF(NOT($A1946=$A1945),IFERROR(IF(INDEX('40-15 SCALE LABEL INFO'!J$2:J$65,MATCH($A1946,'40-15 SCALE LABEL INFO'!$A$2:$A$65,0))="","",INDEX('40-15 SCALE LABEL INFO'!J$2:J$65,MATCH($A1946,'40-15 SCALE LABEL INFO'!$A$2:$A$65,0))),"not found"),IF(G1945="not found","not found",IF(G1945="","","ditto"))))</f>
        <v/>
      </c>
      <c r="H1946" s="775" t="str">
        <f>IF($A1946="","",IF(NOT($A1946=$A1945),IFERROR(IF(INDEX('40-15 SCALE LABEL INFO'!K$2:K$65,MATCH($A1946,'40-15 SCALE LABEL INFO'!$A$2:$A$65,0))="","",INDEX('40-15 SCALE LABEL INFO'!K$2:K$65,MATCH($A1946,'40-15 SCALE LABEL INFO'!$A$2:$A$65,0))),"not found"),IF(H1945="not found","not found",IF(H1945="","","ditto"))))</f>
        <v/>
      </c>
    </row>
    <row r="1947" spans="1:8" x14ac:dyDescent="0.25">
      <c r="A1947" s="770"/>
      <c r="B1947" s="770"/>
      <c r="C1947" s="770"/>
      <c r="D1947" s="770"/>
      <c r="E1947" s="778"/>
      <c r="F1947" s="781" t="str">
        <f>IF($A1947="","",IF(NOT($A1947=$A1946),IFERROR(IF(INDEX('40-15 SCALE LABEL INFO'!I$2:I$65,MATCH($A1947,'40-15 SCALE LABEL INFO'!$A$2:$A$65,0))="","",INDEX('40-15 SCALE LABEL INFO'!I$2:I$65,MATCH($A1947,'40-15 SCALE LABEL INFO'!$A$2:$A$65,0))),"not found"),IF(F1946="not found","not found",IF(F1946="","","ditto"))))</f>
        <v/>
      </c>
      <c r="G1947" s="782" t="str">
        <f>IF($A1947="","",IF(NOT($A1947=$A1946),IFERROR(IF(INDEX('40-15 SCALE LABEL INFO'!J$2:J$65,MATCH($A1947,'40-15 SCALE LABEL INFO'!$A$2:$A$65,0))="","",INDEX('40-15 SCALE LABEL INFO'!J$2:J$65,MATCH($A1947,'40-15 SCALE LABEL INFO'!$A$2:$A$65,0))),"not found"),IF(G1946="not found","not found",IF(G1946="","","ditto"))))</f>
        <v/>
      </c>
      <c r="H1947" s="775" t="str">
        <f>IF($A1947="","",IF(NOT($A1947=$A1946),IFERROR(IF(INDEX('40-15 SCALE LABEL INFO'!K$2:K$65,MATCH($A1947,'40-15 SCALE LABEL INFO'!$A$2:$A$65,0))="","",INDEX('40-15 SCALE LABEL INFO'!K$2:K$65,MATCH($A1947,'40-15 SCALE LABEL INFO'!$A$2:$A$65,0))),"not found"),IF(H1946="not found","not found",IF(H1946="","","ditto"))))</f>
        <v/>
      </c>
    </row>
    <row r="1948" spans="1:8" x14ac:dyDescent="0.25">
      <c r="A1948" s="770"/>
      <c r="B1948" s="770"/>
      <c r="C1948" s="770"/>
      <c r="D1948" s="770"/>
      <c r="E1948" s="778"/>
      <c r="F1948" s="781" t="str">
        <f>IF($A1948="","",IF(NOT($A1948=$A1947),IFERROR(IF(INDEX('40-15 SCALE LABEL INFO'!I$2:I$65,MATCH($A1948,'40-15 SCALE LABEL INFO'!$A$2:$A$65,0))="","",INDEX('40-15 SCALE LABEL INFO'!I$2:I$65,MATCH($A1948,'40-15 SCALE LABEL INFO'!$A$2:$A$65,0))),"not found"),IF(F1947="not found","not found",IF(F1947="","","ditto"))))</f>
        <v/>
      </c>
      <c r="G1948" s="782" t="str">
        <f>IF($A1948="","",IF(NOT($A1948=$A1947),IFERROR(IF(INDEX('40-15 SCALE LABEL INFO'!J$2:J$65,MATCH($A1948,'40-15 SCALE LABEL INFO'!$A$2:$A$65,0))="","",INDEX('40-15 SCALE LABEL INFO'!J$2:J$65,MATCH($A1948,'40-15 SCALE LABEL INFO'!$A$2:$A$65,0))),"not found"),IF(G1947="not found","not found",IF(G1947="","","ditto"))))</f>
        <v/>
      </c>
      <c r="H1948" s="775" t="str">
        <f>IF($A1948="","",IF(NOT($A1948=$A1947),IFERROR(IF(INDEX('40-15 SCALE LABEL INFO'!K$2:K$65,MATCH($A1948,'40-15 SCALE LABEL INFO'!$A$2:$A$65,0))="","",INDEX('40-15 SCALE LABEL INFO'!K$2:K$65,MATCH($A1948,'40-15 SCALE LABEL INFO'!$A$2:$A$65,0))),"not found"),IF(H1947="not found","not found",IF(H1947="","","ditto"))))</f>
        <v/>
      </c>
    </row>
    <row r="1949" spans="1:8" x14ac:dyDescent="0.25">
      <c r="A1949" s="770"/>
      <c r="B1949" s="770"/>
      <c r="C1949" s="770"/>
      <c r="D1949" s="770"/>
      <c r="E1949" s="778"/>
      <c r="F1949" s="781" t="str">
        <f>IF($A1949="","",IF(NOT($A1949=$A1948),IFERROR(IF(INDEX('40-15 SCALE LABEL INFO'!I$2:I$65,MATCH($A1949,'40-15 SCALE LABEL INFO'!$A$2:$A$65,0))="","",INDEX('40-15 SCALE LABEL INFO'!I$2:I$65,MATCH($A1949,'40-15 SCALE LABEL INFO'!$A$2:$A$65,0))),"not found"),IF(F1948="not found","not found",IF(F1948="","","ditto"))))</f>
        <v/>
      </c>
      <c r="G1949" s="782" t="str">
        <f>IF($A1949="","",IF(NOT($A1949=$A1948),IFERROR(IF(INDEX('40-15 SCALE LABEL INFO'!J$2:J$65,MATCH($A1949,'40-15 SCALE LABEL INFO'!$A$2:$A$65,0))="","",INDEX('40-15 SCALE LABEL INFO'!J$2:J$65,MATCH($A1949,'40-15 SCALE LABEL INFO'!$A$2:$A$65,0))),"not found"),IF(G1948="not found","not found",IF(G1948="","","ditto"))))</f>
        <v/>
      </c>
      <c r="H1949" s="775" t="str">
        <f>IF($A1949="","",IF(NOT($A1949=$A1948),IFERROR(IF(INDEX('40-15 SCALE LABEL INFO'!K$2:K$65,MATCH($A1949,'40-15 SCALE LABEL INFO'!$A$2:$A$65,0))="","",INDEX('40-15 SCALE LABEL INFO'!K$2:K$65,MATCH($A1949,'40-15 SCALE LABEL INFO'!$A$2:$A$65,0))),"not found"),IF(H1948="not found","not found",IF(H1948="","","ditto"))))</f>
        <v/>
      </c>
    </row>
    <row r="1950" spans="1:8" x14ac:dyDescent="0.25">
      <c r="A1950" s="770"/>
      <c r="B1950" s="770"/>
      <c r="C1950" s="770"/>
      <c r="D1950" s="770"/>
      <c r="E1950" s="778"/>
      <c r="F1950" s="781" t="str">
        <f>IF($A1950="","",IF(NOT($A1950=$A1949),IFERROR(IF(INDEX('40-15 SCALE LABEL INFO'!I$2:I$65,MATCH($A1950,'40-15 SCALE LABEL INFO'!$A$2:$A$65,0))="","",INDEX('40-15 SCALE LABEL INFO'!I$2:I$65,MATCH($A1950,'40-15 SCALE LABEL INFO'!$A$2:$A$65,0))),"not found"),IF(F1949="not found","not found",IF(F1949="","","ditto"))))</f>
        <v/>
      </c>
      <c r="G1950" s="782" t="str">
        <f>IF($A1950="","",IF(NOT($A1950=$A1949),IFERROR(IF(INDEX('40-15 SCALE LABEL INFO'!J$2:J$65,MATCH($A1950,'40-15 SCALE LABEL INFO'!$A$2:$A$65,0))="","",INDEX('40-15 SCALE LABEL INFO'!J$2:J$65,MATCH($A1950,'40-15 SCALE LABEL INFO'!$A$2:$A$65,0))),"not found"),IF(G1949="not found","not found",IF(G1949="","","ditto"))))</f>
        <v/>
      </c>
      <c r="H1950" s="775" t="str">
        <f>IF($A1950="","",IF(NOT($A1950=$A1949),IFERROR(IF(INDEX('40-15 SCALE LABEL INFO'!K$2:K$65,MATCH($A1950,'40-15 SCALE LABEL INFO'!$A$2:$A$65,0))="","",INDEX('40-15 SCALE LABEL INFO'!K$2:K$65,MATCH($A1950,'40-15 SCALE LABEL INFO'!$A$2:$A$65,0))),"not found"),IF(H1949="not found","not found",IF(H1949="","","ditto"))))</f>
        <v/>
      </c>
    </row>
    <row r="1951" spans="1:8" x14ac:dyDescent="0.25">
      <c r="A1951" s="770"/>
      <c r="B1951" s="770"/>
      <c r="C1951" s="770"/>
      <c r="D1951" s="770"/>
      <c r="E1951" s="778"/>
      <c r="F1951" s="781" t="str">
        <f>IF($A1951="","",IF(NOT($A1951=$A1950),IFERROR(IF(INDEX('40-15 SCALE LABEL INFO'!I$2:I$65,MATCH($A1951,'40-15 SCALE LABEL INFO'!$A$2:$A$65,0))="","",INDEX('40-15 SCALE LABEL INFO'!I$2:I$65,MATCH($A1951,'40-15 SCALE LABEL INFO'!$A$2:$A$65,0))),"not found"),IF(F1950="not found","not found",IF(F1950="","","ditto"))))</f>
        <v/>
      </c>
      <c r="G1951" s="782" t="str">
        <f>IF($A1951="","",IF(NOT($A1951=$A1950),IFERROR(IF(INDEX('40-15 SCALE LABEL INFO'!J$2:J$65,MATCH($A1951,'40-15 SCALE LABEL INFO'!$A$2:$A$65,0))="","",INDEX('40-15 SCALE LABEL INFO'!J$2:J$65,MATCH($A1951,'40-15 SCALE LABEL INFO'!$A$2:$A$65,0))),"not found"),IF(G1950="not found","not found",IF(G1950="","","ditto"))))</f>
        <v/>
      </c>
      <c r="H1951" s="775" t="str">
        <f>IF($A1951="","",IF(NOT($A1951=$A1950),IFERROR(IF(INDEX('40-15 SCALE LABEL INFO'!K$2:K$65,MATCH($A1951,'40-15 SCALE LABEL INFO'!$A$2:$A$65,0))="","",INDEX('40-15 SCALE LABEL INFO'!K$2:K$65,MATCH($A1951,'40-15 SCALE LABEL INFO'!$A$2:$A$65,0))),"not found"),IF(H1950="not found","not found",IF(H1950="","","ditto"))))</f>
        <v/>
      </c>
    </row>
    <row r="1952" spans="1:8" x14ac:dyDescent="0.25">
      <c r="A1952" s="770"/>
      <c r="B1952" s="770"/>
      <c r="C1952" s="770"/>
      <c r="D1952" s="770"/>
      <c r="E1952" s="778"/>
      <c r="F1952" s="781" t="str">
        <f>IF($A1952="","",IF(NOT($A1952=$A1951),IFERROR(IF(INDEX('40-15 SCALE LABEL INFO'!I$2:I$65,MATCH($A1952,'40-15 SCALE LABEL INFO'!$A$2:$A$65,0))="","",INDEX('40-15 SCALE LABEL INFO'!I$2:I$65,MATCH($A1952,'40-15 SCALE LABEL INFO'!$A$2:$A$65,0))),"not found"),IF(F1951="not found","not found",IF(F1951="","","ditto"))))</f>
        <v/>
      </c>
      <c r="G1952" s="782" t="str">
        <f>IF($A1952="","",IF(NOT($A1952=$A1951),IFERROR(IF(INDEX('40-15 SCALE LABEL INFO'!J$2:J$65,MATCH($A1952,'40-15 SCALE LABEL INFO'!$A$2:$A$65,0))="","",INDEX('40-15 SCALE LABEL INFO'!J$2:J$65,MATCH($A1952,'40-15 SCALE LABEL INFO'!$A$2:$A$65,0))),"not found"),IF(G1951="not found","not found",IF(G1951="","","ditto"))))</f>
        <v/>
      </c>
      <c r="H1952" s="775" t="str">
        <f>IF($A1952="","",IF(NOT($A1952=$A1951),IFERROR(IF(INDEX('40-15 SCALE LABEL INFO'!K$2:K$65,MATCH($A1952,'40-15 SCALE LABEL INFO'!$A$2:$A$65,0))="","",INDEX('40-15 SCALE LABEL INFO'!K$2:K$65,MATCH($A1952,'40-15 SCALE LABEL INFO'!$A$2:$A$65,0))),"not found"),IF(H1951="not found","not found",IF(H1951="","","ditto"))))</f>
        <v/>
      </c>
    </row>
    <row r="1953" spans="1:8" x14ac:dyDescent="0.25">
      <c r="A1953" s="770"/>
      <c r="B1953" s="770"/>
      <c r="C1953" s="770"/>
      <c r="D1953" s="770"/>
      <c r="E1953" s="778"/>
      <c r="F1953" s="781" t="str">
        <f>IF($A1953="","",IF(NOT($A1953=$A1952),IFERROR(IF(INDEX('40-15 SCALE LABEL INFO'!I$2:I$65,MATCH($A1953,'40-15 SCALE LABEL INFO'!$A$2:$A$65,0))="","",INDEX('40-15 SCALE LABEL INFO'!I$2:I$65,MATCH($A1953,'40-15 SCALE LABEL INFO'!$A$2:$A$65,0))),"not found"),IF(F1952="not found","not found",IF(F1952="","","ditto"))))</f>
        <v/>
      </c>
      <c r="G1953" s="782" t="str">
        <f>IF($A1953="","",IF(NOT($A1953=$A1952),IFERROR(IF(INDEX('40-15 SCALE LABEL INFO'!J$2:J$65,MATCH($A1953,'40-15 SCALE LABEL INFO'!$A$2:$A$65,0))="","",INDEX('40-15 SCALE LABEL INFO'!J$2:J$65,MATCH($A1953,'40-15 SCALE LABEL INFO'!$A$2:$A$65,0))),"not found"),IF(G1952="not found","not found",IF(G1952="","","ditto"))))</f>
        <v/>
      </c>
      <c r="H1953" s="775" t="str">
        <f>IF($A1953="","",IF(NOT($A1953=$A1952),IFERROR(IF(INDEX('40-15 SCALE LABEL INFO'!K$2:K$65,MATCH($A1953,'40-15 SCALE LABEL INFO'!$A$2:$A$65,0))="","",INDEX('40-15 SCALE LABEL INFO'!K$2:K$65,MATCH($A1953,'40-15 SCALE LABEL INFO'!$A$2:$A$65,0))),"not found"),IF(H1952="not found","not found",IF(H1952="","","ditto"))))</f>
        <v/>
      </c>
    </row>
    <row r="1954" spans="1:8" x14ac:dyDescent="0.25">
      <c r="A1954" s="770"/>
      <c r="B1954" s="770"/>
      <c r="C1954" s="770"/>
      <c r="D1954" s="770"/>
      <c r="E1954" s="778"/>
      <c r="F1954" s="781" t="str">
        <f>IF($A1954="","",IF(NOT($A1954=$A1953),IFERROR(IF(INDEX('40-15 SCALE LABEL INFO'!I$2:I$65,MATCH($A1954,'40-15 SCALE LABEL INFO'!$A$2:$A$65,0))="","",INDEX('40-15 SCALE LABEL INFO'!I$2:I$65,MATCH($A1954,'40-15 SCALE LABEL INFO'!$A$2:$A$65,0))),"not found"),IF(F1953="not found","not found",IF(F1953="","","ditto"))))</f>
        <v/>
      </c>
      <c r="G1954" s="782" t="str">
        <f>IF($A1954="","",IF(NOT($A1954=$A1953),IFERROR(IF(INDEX('40-15 SCALE LABEL INFO'!J$2:J$65,MATCH($A1954,'40-15 SCALE LABEL INFO'!$A$2:$A$65,0))="","",INDEX('40-15 SCALE LABEL INFO'!J$2:J$65,MATCH($A1954,'40-15 SCALE LABEL INFO'!$A$2:$A$65,0))),"not found"),IF(G1953="not found","not found",IF(G1953="","","ditto"))))</f>
        <v/>
      </c>
      <c r="H1954" s="775" t="str">
        <f>IF($A1954="","",IF(NOT($A1954=$A1953),IFERROR(IF(INDEX('40-15 SCALE LABEL INFO'!K$2:K$65,MATCH($A1954,'40-15 SCALE LABEL INFO'!$A$2:$A$65,0))="","",INDEX('40-15 SCALE LABEL INFO'!K$2:K$65,MATCH($A1954,'40-15 SCALE LABEL INFO'!$A$2:$A$65,0))),"not found"),IF(H1953="not found","not found",IF(H1953="","","ditto"))))</f>
        <v/>
      </c>
    </row>
    <row r="1955" spans="1:8" x14ac:dyDescent="0.25">
      <c r="A1955" s="770"/>
      <c r="B1955" s="770"/>
      <c r="C1955" s="770"/>
      <c r="D1955" s="770"/>
      <c r="E1955" s="778"/>
      <c r="F1955" s="781" t="str">
        <f>IF($A1955="","",IF(NOT($A1955=$A1954),IFERROR(IF(INDEX('40-15 SCALE LABEL INFO'!I$2:I$65,MATCH($A1955,'40-15 SCALE LABEL INFO'!$A$2:$A$65,0))="","",INDEX('40-15 SCALE LABEL INFO'!I$2:I$65,MATCH($A1955,'40-15 SCALE LABEL INFO'!$A$2:$A$65,0))),"not found"),IF(F1954="not found","not found",IF(F1954="","","ditto"))))</f>
        <v/>
      </c>
      <c r="G1955" s="782" t="str">
        <f>IF($A1955="","",IF(NOT($A1955=$A1954),IFERROR(IF(INDEX('40-15 SCALE LABEL INFO'!J$2:J$65,MATCH($A1955,'40-15 SCALE LABEL INFO'!$A$2:$A$65,0))="","",INDEX('40-15 SCALE LABEL INFO'!J$2:J$65,MATCH($A1955,'40-15 SCALE LABEL INFO'!$A$2:$A$65,0))),"not found"),IF(G1954="not found","not found",IF(G1954="","","ditto"))))</f>
        <v/>
      </c>
      <c r="H1955" s="775" t="str">
        <f>IF($A1955="","",IF(NOT($A1955=$A1954),IFERROR(IF(INDEX('40-15 SCALE LABEL INFO'!K$2:K$65,MATCH($A1955,'40-15 SCALE LABEL INFO'!$A$2:$A$65,0))="","",INDEX('40-15 SCALE LABEL INFO'!K$2:K$65,MATCH($A1955,'40-15 SCALE LABEL INFO'!$A$2:$A$65,0))),"not found"),IF(H1954="not found","not found",IF(H1954="","","ditto"))))</f>
        <v/>
      </c>
    </row>
    <row r="1956" spans="1:8" x14ac:dyDescent="0.25">
      <c r="A1956" s="770"/>
      <c r="B1956" s="770"/>
      <c r="C1956" s="770"/>
      <c r="D1956" s="770"/>
      <c r="E1956" s="778"/>
      <c r="F1956" s="781" t="str">
        <f>IF($A1956="","",IF(NOT($A1956=$A1955),IFERROR(IF(INDEX('40-15 SCALE LABEL INFO'!I$2:I$65,MATCH($A1956,'40-15 SCALE LABEL INFO'!$A$2:$A$65,0))="","",INDEX('40-15 SCALE LABEL INFO'!I$2:I$65,MATCH($A1956,'40-15 SCALE LABEL INFO'!$A$2:$A$65,0))),"not found"),IF(F1955="not found","not found",IF(F1955="","","ditto"))))</f>
        <v/>
      </c>
      <c r="G1956" s="782" t="str">
        <f>IF($A1956="","",IF(NOT($A1956=$A1955),IFERROR(IF(INDEX('40-15 SCALE LABEL INFO'!J$2:J$65,MATCH($A1956,'40-15 SCALE LABEL INFO'!$A$2:$A$65,0))="","",INDEX('40-15 SCALE LABEL INFO'!J$2:J$65,MATCH($A1956,'40-15 SCALE LABEL INFO'!$A$2:$A$65,0))),"not found"),IF(G1955="not found","not found",IF(G1955="","","ditto"))))</f>
        <v/>
      </c>
      <c r="H1956" s="775" t="str">
        <f>IF($A1956="","",IF(NOT($A1956=$A1955),IFERROR(IF(INDEX('40-15 SCALE LABEL INFO'!K$2:K$65,MATCH($A1956,'40-15 SCALE LABEL INFO'!$A$2:$A$65,0))="","",INDEX('40-15 SCALE LABEL INFO'!K$2:K$65,MATCH($A1956,'40-15 SCALE LABEL INFO'!$A$2:$A$65,0))),"not found"),IF(H1955="not found","not found",IF(H1955="","","ditto"))))</f>
        <v/>
      </c>
    </row>
    <row r="1957" spans="1:8" x14ac:dyDescent="0.25">
      <c r="A1957" s="770"/>
      <c r="B1957" s="770"/>
      <c r="C1957" s="770"/>
      <c r="D1957" s="770"/>
      <c r="E1957" s="778"/>
      <c r="F1957" s="781" t="str">
        <f>IF($A1957="","",IF(NOT($A1957=$A1956),IFERROR(IF(INDEX('40-15 SCALE LABEL INFO'!I$2:I$65,MATCH($A1957,'40-15 SCALE LABEL INFO'!$A$2:$A$65,0))="","",INDEX('40-15 SCALE LABEL INFO'!I$2:I$65,MATCH($A1957,'40-15 SCALE LABEL INFO'!$A$2:$A$65,0))),"not found"),IF(F1956="not found","not found",IF(F1956="","","ditto"))))</f>
        <v/>
      </c>
      <c r="G1957" s="782" t="str">
        <f>IF($A1957="","",IF(NOT($A1957=$A1956),IFERROR(IF(INDEX('40-15 SCALE LABEL INFO'!J$2:J$65,MATCH($A1957,'40-15 SCALE LABEL INFO'!$A$2:$A$65,0))="","",INDEX('40-15 SCALE LABEL INFO'!J$2:J$65,MATCH($A1957,'40-15 SCALE LABEL INFO'!$A$2:$A$65,0))),"not found"),IF(G1956="not found","not found",IF(G1956="","","ditto"))))</f>
        <v/>
      </c>
      <c r="H1957" s="775" t="str">
        <f>IF($A1957="","",IF(NOT($A1957=$A1956),IFERROR(IF(INDEX('40-15 SCALE LABEL INFO'!K$2:K$65,MATCH($A1957,'40-15 SCALE LABEL INFO'!$A$2:$A$65,0))="","",INDEX('40-15 SCALE LABEL INFO'!K$2:K$65,MATCH($A1957,'40-15 SCALE LABEL INFO'!$A$2:$A$65,0))),"not found"),IF(H1956="not found","not found",IF(H1956="","","ditto"))))</f>
        <v/>
      </c>
    </row>
    <row r="1958" spans="1:8" x14ac:dyDescent="0.25">
      <c r="A1958" s="770"/>
      <c r="B1958" s="770"/>
      <c r="C1958" s="770"/>
      <c r="D1958" s="770"/>
      <c r="E1958" s="778"/>
      <c r="F1958" s="781" t="str">
        <f>IF($A1958="","",IF(NOT($A1958=$A1957),IFERROR(IF(INDEX('40-15 SCALE LABEL INFO'!I$2:I$65,MATCH($A1958,'40-15 SCALE LABEL INFO'!$A$2:$A$65,0))="","",INDEX('40-15 SCALE LABEL INFO'!I$2:I$65,MATCH($A1958,'40-15 SCALE LABEL INFO'!$A$2:$A$65,0))),"not found"),IF(F1957="not found","not found",IF(F1957="","","ditto"))))</f>
        <v/>
      </c>
      <c r="G1958" s="782" t="str">
        <f>IF($A1958="","",IF(NOT($A1958=$A1957),IFERROR(IF(INDEX('40-15 SCALE LABEL INFO'!J$2:J$65,MATCH($A1958,'40-15 SCALE LABEL INFO'!$A$2:$A$65,0))="","",INDEX('40-15 SCALE LABEL INFO'!J$2:J$65,MATCH($A1958,'40-15 SCALE LABEL INFO'!$A$2:$A$65,0))),"not found"),IF(G1957="not found","not found",IF(G1957="","","ditto"))))</f>
        <v/>
      </c>
      <c r="H1958" s="775" t="str">
        <f>IF($A1958="","",IF(NOT($A1958=$A1957),IFERROR(IF(INDEX('40-15 SCALE LABEL INFO'!K$2:K$65,MATCH($A1958,'40-15 SCALE LABEL INFO'!$A$2:$A$65,0))="","",INDEX('40-15 SCALE LABEL INFO'!K$2:K$65,MATCH($A1958,'40-15 SCALE LABEL INFO'!$A$2:$A$65,0))),"not found"),IF(H1957="not found","not found",IF(H1957="","","ditto"))))</f>
        <v/>
      </c>
    </row>
    <row r="1959" spans="1:8" x14ac:dyDescent="0.25">
      <c r="A1959" s="770"/>
      <c r="B1959" s="770"/>
      <c r="C1959" s="770"/>
      <c r="D1959" s="770"/>
      <c r="E1959" s="778"/>
      <c r="F1959" s="781" t="str">
        <f>IF($A1959="","",IF(NOT($A1959=$A1958),IFERROR(IF(INDEX('40-15 SCALE LABEL INFO'!I$2:I$65,MATCH($A1959,'40-15 SCALE LABEL INFO'!$A$2:$A$65,0))="","",INDEX('40-15 SCALE LABEL INFO'!I$2:I$65,MATCH($A1959,'40-15 SCALE LABEL INFO'!$A$2:$A$65,0))),"not found"),IF(F1958="not found","not found",IF(F1958="","","ditto"))))</f>
        <v/>
      </c>
      <c r="G1959" s="782" t="str">
        <f>IF($A1959="","",IF(NOT($A1959=$A1958),IFERROR(IF(INDEX('40-15 SCALE LABEL INFO'!J$2:J$65,MATCH($A1959,'40-15 SCALE LABEL INFO'!$A$2:$A$65,0))="","",INDEX('40-15 SCALE LABEL INFO'!J$2:J$65,MATCH($A1959,'40-15 SCALE LABEL INFO'!$A$2:$A$65,0))),"not found"),IF(G1958="not found","not found",IF(G1958="","","ditto"))))</f>
        <v/>
      </c>
      <c r="H1959" s="775" t="str">
        <f>IF($A1959="","",IF(NOT($A1959=$A1958),IFERROR(IF(INDEX('40-15 SCALE LABEL INFO'!K$2:K$65,MATCH($A1959,'40-15 SCALE LABEL INFO'!$A$2:$A$65,0))="","",INDEX('40-15 SCALE LABEL INFO'!K$2:K$65,MATCH($A1959,'40-15 SCALE LABEL INFO'!$A$2:$A$65,0))),"not found"),IF(H1958="not found","not found",IF(H1958="","","ditto"))))</f>
        <v/>
      </c>
    </row>
    <row r="1960" spans="1:8" x14ac:dyDescent="0.25">
      <c r="A1960" s="770"/>
      <c r="B1960" s="770"/>
      <c r="C1960" s="770"/>
      <c r="D1960" s="770"/>
      <c r="E1960" s="778"/>
      <c r="F1960" s="781" t="str">
        <f>IF($A1960="","",IF(NOT($A1960=$A1959),IFERROR(IF(INDEX('40-15 SCALE LABEL INFO'!I$2:I$65,MATCH($A1960,'40-15 SCALE LABEL INFO'!$A$2:$A$65,0))="","",INDEX('40-15 SCALE LABEL INFO'!I$2:I$65,MATCH($A1960,'40-15 SCALE LABEL INFO'!$A$2:$A$65,0))),"not found"),IF(F1959="not found","not found",IF(F1959="","","ditto"))))</f>
        <v/>
      </c>
      <c r="G1960" s="782" t="str">
        <f>IF($A1960="","",IF(NOT($A1960=$A1959),IFERROR(IF(INDEX('40-15 SCALE LABEL INFO'!J$2:J$65,MATCH($A1960,'40-15 SCALE LABEL INFO'!$A$2:$A$65,0))="","",INDEX('40-15 SCALE LABEL INFO'!J$2:J$65,MATCH($A1960,'40-15 SCALE LABEL INFO'!$A$2:$A$65,0))),"not found"),IF(G1959="not found","not found",IF(G1959="","","ditto"))))</f>
        <v/>
      </c>
      <c r="H1960" s="775" t="str">
        <f>IF($A1960="","",IF(NOT($A1960=$A1959),IFERROR(IF(INDEX('40-15 SCALE LABEL INFO'!K$2:K$65,MATCH($A1960,'40-15 SCALE LABEL INFO'!$A$2:$A$65,0))="","",INDEX('40-15 SCALE LABEL INFO'!K$2:K$65,MATCH($A1960,'40-15 SCALE LABEL INFO'!$A$2:$A$65,0))),"not found"),IF(H1959="not found","not found",IF(H1959="","","ditto"))))</f>
        <v/>
      </c>
    </row>
    <row r="1961" spans="1:8" x14ac:dyDescent="0.25">
      <c r="A1961" s="770"/>
      <c r="B1961" s="770"/>
      <c r="C1961" s="770"/>
      <c r="D1961" s="770"/>
      <c r="E1961" s="778"/>
      <c r="F1961" s="781" t="str">
        <f>IF($A1961="","",IF(NOT($A1961=$A1960),IFERROR(IF(INDEX('40-15 SCALE LABEL INFO'!I$2:I$65,MATCH($A1961,'40-15 SCALE LABEL INFO'!$A$2:$A$65,0))="","",INDEX('40-15 SCALE LABEL INFO'!I$2:I$65,MATCH($A1961,'40-15 SCALE LABEL INFO'!$A$2:$A$65,0))),"not found"),IF(F1960="not found","not found",IF(F1960="","","ditto"))))</f>
        <v/>
      </c>
      <c r="G1961" s="782" t="str">
        <f>IF($A1961="","",IF(NOT($A1961=$A1960),IFERROR(IF(INDEX('40-15 SCALE LABEL INFO'!J$2:J$65,MATCH($A1961,'40-15 SCALE LABEL INFO'!$A$2:$A$65,0))="","",INDEX('40-15 SCALE LABEL INFO'!J$2:J$65,MATCH($A1961,'40-15 SCALE LABEL INFO'!$A$2:$A$65,0))),"not found"),IF(G1960="not found","not found",IF(G1960="","","ditto"))))</f>
        <v/>
      </c>
      <c r="H1961" s="775" t="str">
        <f>IF($A1961="","",IF(NOT($A1961=$A1960),IFERROR(IF(INDEX('40-15 SCALE LABEL INFO'!K$2:K$65,MATCH($A1961,'40-15 SCALE LABEL INFO'!$A$2:$A$65,0))="","",INDEX('40-15 SCALE LABEL INFO'!K$2:K$65,MATCH($A1961,'40-15 SCALE LABEL INFO'!$A$2:$A$65,0))),"not found"),IF(H1960="not found","not found",IF(H1960="","","ditto"))))</f>
        <v/>
      </c>
    </row>
    <row r="1962" spans="1:8" x14ac:dyDescent="0.25">
      <c r="A1962" s="770"/>
      <c r="B1962" s="770"/>
      <c r="C1962" s="770"/>
      <c r="D1962" s="770"/>
      <c r="E1962" s="778"/>
      <c r="F1962" s="781" t="str">
        <f>IF($A1962="","",IF(NOT($A1962=$A1961),IFERROR(IF(INDEX('40-15 SCALE LABEL INFO'!I$2:I$65,MATCH($A1962,'40-15 SCALE LABEL INFO'!$A$2:$A$65,0))="","",INDEX('40-15 SCALE LABEL INFO'!I$2:I$65,MATCH($A1962,'40-15 SCALE LABEL INFO'!$A$2:$A$65,0))),"not found"),IF(F1961="not found","not found",IF(F1961="","","ditto"))))</f>
        <v/>
      </c>
      <c r="G1962" s="782" t="str">
        <f>IF($A1962="","",IF(NOT($A1962=$A1961),IFERROR(IF(INDEX('40-15 SCALE LABEL INFO'!J$2:J$65,MATCH($A1962,'40-15 SCALE LABEL INFO'!$A$2:$A$65,0))="","",INDEX('40-15 SCALE LABEL INFO'!J$2:J$65,MATCH($A1962,'40-15 SCALE LABEL INFO'!$A$2:$A$65,0))),"not found"),IF(G1961="not found","not found",IF(G1961="","","ditto"))))</f>
        <v/>
      </c>
      <c r="H1962" s="775" t="str">
        <f>IF($A1962="","",IF(NOT($A1962=$A1961),IFERROR(IF(INDEX('40-15 SCALE LABEL INFO'!K$2:K$65,MATCH($A1962,'40-15 SCALE LABEL INFO'!$A$2:$A$65,0))="","",INDEX('40-15 SCALE LABEL INFO'!K$2:K$65,MATCH($A1962,'40-15 SCALE LABEL INFO'!$A$2:$A$65,0))),"not found"),IF(H1961="not found","not found",IF(H1961="","","ditto"))))</f>
        <v/>
      </c>
    </row>
    <row r="1963" spans="1:8" x14ac:dyDescent="0.25">
      <c r="A1963" s="770"/>
      <c r="B1963" s="770"/>
      <c r="C1963" s="770"/>
      <c r="D1963" s="770"/>
      <c r="E1963" s="778"/>
      <c r="F1963" s="781" t="str">
        <f>IF($A1963="","",IF(NOT($A1963=$A1962),IFERROR(IF(INDEX('40-15 SCALE LABEL INFO'!I$2:I$65,MATCH($A1963,'40-15 SCALE LABEL INFO'!$A$2:$A$65,0))="","",INDEX('40-15 SCALE LABEL INFO'!I$2:I$65,MATCH($A1963,'40-15 SCALE LABEL INFO'!$A$2:$A$65,0))),"not found"),IF(F1962="not found","not found",IF(F1962="","","ditto"))))</f>
        <v/>
      </c>
      <c r="G1963" s="782" t="str">
        <f>IF($A1963="","",IF(NOT($A1963=$A1962),IFERROR(IF(INDEX('40-15 SCALE LABEL INFO'!J$2:J$65,MATCH($A1963,'40-15 SCALE LABEL INFO'!$A$2:$A$65,0))="","",INDEX('40-15 SCALE LABEL INFO'!J$2:J$65,MATCH($A1963,'40-15 SCALE LABEL INFO'!$A$2:$A$65,0))),"not found"),IF(G1962="not found","not found",IF(G1962="","","ditto"))))</f>
        <v/>
      </c>
      <c r="H1963" s="775" t="str">
        <f>IF($A1963="","",IF(NOT($A1963=$A1962),IFERROR(IF(INDEX('40-15 SCALE LABEL INFO'!K$2:K$65,MATCH($A1963,'40-15 SCALE LABEL INFO'!$A$2:$A$65,0))="","",INDEX('40-15 SCALE LABEL INFO'!K$2:K$65,MATCH($A1963,'40-15 SCALE LABEL INFO'!$A$2:$A$65,0))),"not found"),IF(H1962="not found","not found",IF(H1962="","","ditto"))))</f>
        <v/>
      </c>
    </row>
    <row r="1964" spans="1:8" x14ac:dyDescent="0.25">
      <c r="A1964" s="770"/>
      <c r="B1964" s="770"/>
      <c r="C1964" s="770"/>
      <c r="D1964" s="770"/>
      <c r="E1964" s="778"/>
      <c r="F1964" s="781" t="str">
        <f>IF($A1964="","",IF(NOT($A1964=$A1963),IFERROR(IF(INDEX('40-15 SCALE LABEL INFO'!I$2:I$65,MATCH($A1964,'40-15 SCALE LABEL INFO'!$A$2:$A$65,0))="","",INDEX('40-15 SCALE LABEL INFO'!I$2:I$65,MATCH($A1964,'40-15 SCALE LABEL INFO'!$A$2:$A$65,0))),"not found"),IF(F1963="not found","not found",IF(F1963="","","ditto"))))</f>
        <v/>
      </c>
      <c r="G1964" s="782" t="str">
        <f>IF($A1964="","",IF(NOT($A1964=$A1963),IFERROR(IF(INDEX('40-15 SCALE LABEL INFO'!J$2:J$65,MATCH($A1964,'40-15 SCALE LABEL INFO'!$A$2:$A$65,0))="","",INDEX('40-15 SCALE LABEL INFO'!J$2:J$65,MATCH($A1964,'40-15 SCALE LABEL INFO'!$A$2:$A$65,0))),"not found"),IF(G1963="not found","not found",IF(G1963="","","ditto"))))</f>
        <v/>
      </c>
      <c r="H1964" s="775" t="str">
        <f>IF($A1964="","",IF(NOT($A1964=$A1963),IFERROR(IF(INDEX('40-15 SCALE LABEL INFO'!K$2:K$65,MATCH($A1964,'40-15 SCALE LABEL INFO'!$A$2:$A$65,0))="","",INDEX('40-15 SCALE LABEL INFO'!K$2:K$65,MATCH($A1964,'40-15 SCALE LABEL INFO'!$A$2:$A$65,0))),"not found"),IF(H1963="not found","not found",IF(H1963="","","ditto"))))</f>
        <v/>
      </c>
    </row>
    <row r="1965" spans="1:8" x14ac:dyDescent="0.25">
      <c r="A1965" s="770"/>
      <c r="B1965" s="770"/>
      <c r="C1965" s="770"/>
      <c r="D1965" s="770"/>
      <c r="E1965" s="778"/>
      <c r="F1965" s="781" t="str">
        <f>IF($A1965="","",IF(NOT($A1965=$A1964),IFERROR(IF(INDEX('40-15 SCALE LABEL INFO'!I$2:I$65,MATCH($A1965,'40-15 SCALE LABEL INFO'!$A$2:$A$65,0))="","",INDEX('40-15 SCALE LABEL INFO'!I$2:I$65,MATCH($A1965,'40-15 SCALE LABEL INFO'!$A$2:$A$65,0))),"not found"),IF(F1964="not found","not found",IF(F1964="","","ditto"))))</f>
        <v/>
      </c>
      <c r="G1965" s="782" t="str">
        <f>IF($A1965="","",IF(NOT($A1965=$A1964),IFERROR(IF(INDEX('40-15 SCALE LABEL INFO'!J$2:J$65,MATCH($A1965,'40-15 SCALE LABEL INFO'!$A$2:$A$65,0))="","",INDEX('40-15 SCALE LABEL INFO'!J$2:J$65,MATCH($A1965,'40-15 SCALE LABEL INFO'!$A$2:$A$65,0))),"not found"),IF(G1964="not found","not found",IF(G1964="","","ditto"))))</f>
        <v/>
      </c>
      <c r="H1965" s="775" t="str">
        <f>IF($A1965="","",IF(NOT($A1965=$A1964),IFERROR(IF(INDEX('40-15 SCALE LABEL INFO'!K$2:K$65,MATCH($A1965,'40-15 SCALE LABEL INFO'!$A$2:$A$65,0))="","",INDEX('40-15 SCALE LABEL INFO'!K$2:K$65,MATCH($A1965,'40-15 SCALE LABEL INFO'!$A$2:$A$65,0))),"not found"),IF(H1964="not found","not found",IF(H1964="","","ditto"))))</f>
        <v/>
      </c>
    </row>
    <row r="1966" spans="1:8" x14ac:dyDescent="0.25">
      <c r="A1966" s="770"/>
      <c r="B1966" s="770"/>
      <c r="C1966" s="770"/>
      <c r="D1966" s="770"/>
      <c r="E1966" s="778"/>
      <c r="F1966" s="781" t="str">
        <f>IF($A1966="","",IF(NOT($A1966=$A1965),IFERROR(IF(INDEX('40-15 SCALE LABEL INFO'!I$2:I$65,MATCH($A1966,'40-15 SCALE LABEL INFO'!$A$2:$A$65,0))="","",INDEX('40-15 SCALE LABEL INFO'!I$2:I$65,MATCH($A1966,'40-15 SCALE LABEL INFO'!$A$2:$A$65,0))),"not found"),IF(F1965="not found","not found",IF(F1965="","","ditto"))))</f>
        <v/>
      </c>
      <c r="G1966" s="782" t="str">
        <f>IF($A1966="","",IF(NOT($A1966=$A1965),IFERROR(IF(INDEX('40-15 SCALE LABEL INFO'!J$2:J$65,MATCH($A1966,'40-15 SCALE LABEL INFO'!$A$2:$A$65,0))="","",INDEX('40-15 SCALE LABEL INFO'!J$2:J$65,MATCH($A1966,'40-15 SCALE LABEL INFO'!$A$2:$A$65,0))),"not found"),IF(G1965="not found","not found",IF(G1965="","","ditto"))))</f>
        <v/>
      </c>
      <c r="H1966" s="775" t="str">
        <f>IF($A1966="","",IF(NOT($A1966=$A1965),IFERROR(IF(INDEX('40-15 SCALE LABEL INFO'!K$2:K$65,MATCH($A1966,'40-15 SCALE LABEL INFO'!$A$2:$A$65,0))="","",INDEX('40-15 SCALE LABEL INFO'!K$2:K$65,MATCH($A1966,'40-15 SCALE LABEL INFO'!$A$2:$A$65,0))),"not found"),IF(H1965="not found","not found",IF(H1965="","","ditto"))))</f>
        <v/>
      </c>
    </row>
    <row r="1967" spans="1:8" x14ac:dyDescent="0.25">
      <c r="A1967" s="770"/>
      <c r="B1967" s="770"/>
      <c r="C1967" s="770"/>
      <c r="D1967" s="770"/>
      <c r="E1967" s="778"/>
      <c r="F1967" s="781" t="str">
        <f>IF($A1967="","",IF(NOT($A1967=$A1966),IFERROR(IF(INDEX('40-15 SCALE LABEL INFO'!I$2:I$65,MATCH($A1967,'40-15 SCALE LABEL INFO'!$A$2:$A$65,0))="","",INDEX('40-15 SCALE LABEL INFO'!I$2:I$65,MATCH($A1967,'40-15 SCALE LABEL INFO'!$A$2:$A$65,0))),"not found"),IF(F1966="not found","not found",IF(F1966="","","ditto"))))</f>
        <v/>
      </c>
      <c r="G1967" s="782" t="str">
        <f>IF($A1967="","",IF(NOT($A1967=$A1966),IFERROR(IF(INDEX('40-15 SCALE LABEL INFO'!J$2:J$65,MATCH($A1967,'40-15 SCALE LABEL INFO'!$A$2:$A$65,0))="","",INDEX('40-15 SCALE LABEL INFO'!J$2:J$65,MATCH($A1967,'40-15 SCALE LABEL INFO'!$A$2:$A$65,0))),"not found"),IF(G1966="not found","not found",IF(G1966="","","ditto"))))</f>
        <v/>
      </c>
      <c r="H1967" s="775" t="str">
        <f>IF($A1967="","",IF(NOT($A1967=$A1966),IFERROR(IF(INDEX('40-15 SCALE LABEL INFO'!K$2:K$65,MATCH($A1967,'40-15 SCALE LABEL INFO'!$A$2:$A$65,0))="","",INDEX('40-15 SCALE LABEL INFO'!K$2:K$65,MATCH($A1967,'40-15 SCALE LABEL INFO'!$A$2:$A$65,0))),"not found"),IF(H1966="not found","not found",IF(H1966="","","ditto"))))</f>
        <v/>
      </c>
    </row>
    <row r="1968" spans="1:8" x14ac:dyDescent="0.25">
      <c r="A1968" s="770"/>
      <c r="B1968" s="770"/>
      <c r="C1968" s="770"/>
      <c r="D1968" s="770"/>
      <c r="E1968" s="778"/>
      <c r="F1968" s="781" t="str">
        <f>IF($A1968="","",IF(NOT($A1968=$A1967),IFERROR(IF(INDEX('40-15 SCALE LABEL INFO'!I$2:I$65,MATCH($A1968,'40-15 SCALE LABEL INFO'!$A$2:$A$65,0))="","",INDEX('40-15 SCALE LABEL INFO'!I$2:I$65,MATCH($A1968,'40-15 SCALE LABEL INFO'!$A$2:$A$65,0))),"not found"),IF(F1967="not found","not found",IF(F1967="","","ditto"))))</f>
        <v/>
      </c>
      <c r="G1968" s="782" t="str">
        <f>IF($A1968="","",IF(NOT($A1968=$A1967),IFERROR(IF(INDEX('40-15 SCALE LABEL INFO'!J$2:J$65,MATCH($A1968,'40-15 SCALE LABEL INFO'!$A$2:$A$65,0))="","",INDEX('40-15 SCALE LABEL INFO'!J$2:J$65,MATCH($A1968,'40-15 SCALE LABEL INFO'!$A$2:$A$65,0))),"not found"),IF(G1967="not found","not found",IF(G1967="","","ditto"))))</f>
        <v/>
      </c>
      <c r="H1968" s="775" t="str">
        <f>IF($A1968="","",IF(NOT($A1968=$A1967),IFERROR(IF(INDEX('40-15 SCALE LABEL INFO'!K$2:K$65,MATCH($A1968,'40-15 SCALE LABEL INFO'!$A$2:$A$65,0))="","",INDEX('40-15 SCALE LABEL INFO'!K$2:K$65,MATCH($A1968,'40-15 SCALE LABEL INFO'!$A$2:$A$65,0))),"not found"),IF(H1967="not found","not found",IF(H1967="","","ditto"))))</f>
        <v/>
      </c>
    </row>
    <row r="1969" spans="1:8" x14ac:dyDescent="0.25">
      <c r="A1969" s="770"/>
      <c r="B1969" s="770"/>
      <c r="C1969" s="770"/>
      <c r="D1969" s="770"/>
      <c r="E1969" s="778"/>
      <c r="F1969" s="781" t="str">
        <f>IF($A1969="","",IF(NOT($A1969=$A1968),IFERROR(IF(INDEX('40-15 SCALE LABEL INFO'!I$2:I$65,MATCH($A1969,'40-15 SCALE LABEL INFO'!$A$2:$A$65,0))="","",INDEX('40-15 SCALE LABEL INFO'!I$2:I$65,MATCH($A1969,'40-15 SCALE LABEL INFO'!$A$2:$A$65,0))),"not found"),IF(F1968="not found","not found",IF(F1968="","","ditto"))))</f>
        <v/>
      </c>
      <c r="G1969" s="782" t="str">
        <f>IF($A1969="","",IF(NOT($A1969=$A1968),IFERROR(IF(INDEX('40-15 SCALE LABEL INFO'!J$2:J$65,MATCH($A1969,'40-15 SCALE LABEL INFO'!$A$2:$A$65,0))="","",INDEX('40-15 SCALE LABEL INFO'!J$2:J$65,MATCH($A1969,'40-15 SCALE LABEL INFO'!$A$2:$A$65,0))),"not found"),IF(G1968="not found","not found",IF(G1968="","","ditto"))))</f>
        <v/>
      </c>
      <c r="H1969" s="775" t="str">
        <f>IF($A1969="","",IF(NOT($A1969=$A1968),IFERROR(IF(INDEX('40-15 SCALE LABEL INFO'!K$2:K$65,MATCH($A1969,'40-15 SCALE LABEL INFO'!$A$2:$A$65,0))="","",INDEX('40-15 SCALE LABEL INFO'!K$2:K$65,MATCH($A1969,'40-15 SCALE LABEL INFO'!$A$2:$A$65,0))),"not found"),IF(H1968="not found","not found",IF(H1968="","","ditto"))))</f>
        <v/>
      </c>
    </row>
    <row r="1970" spans="1:8" x14ac:dyDescent="0.25">
      <c r="A1970" s="770"/>
      <c r="B1970" s="770"/>
      <c r="C1970" s="770"/>
      <c r="D1970" s="770"/>
      <c r="E1970" s="778"/>
      <c r="F1970" s="781" t="str">
        <f>IF($A1970="","",IF(NOT($A1970=$A1969),IFERROR(IF(INDEX('40-15 SCALE LABEL INFO'!I$2:I$65,MATCH($A1970,'40-15 SCALE LABEL INFO'!$A$2:$A$65,0))="","",INDEX('40-15 SCALE LABEL INFO'!I$2:I$65,MATCH($A1970,'40-15 SCALE LABEL INFO'!$A$2:$A$65,0))),"not found"),IF(F1969="not found","not found",IF(F1969="","","ditto"))))</f>
        <v/>
      </c>
      <c r="G1970" s="782" t="str">
        <f>IF($A1970="","",IF(NOT($A1970=$A1969),IFERROR(IF(INDEX('40-15 SCALE LABEL INFO'!J$2:J$65,MATCH($A1970,'40-15 SCALE LABEL INFO'!$A$2:$A$65,0))="","",INDEX('40-15 SCALE LABEL INFO'!J$2:J$65,MATCH($A1970,'40-15 SCALE LABEL INFO'!$A$2:$A$65,0))),"not found"),IF(G1969="not found","not found",IF(G1969="","","ditto"))))</f>
        <v/>
      </c>
      <c r="H1970" s="775" t="str">
        <f>IF($A1970="","",IF(NOT($A1970=$A1969),IFERROR(IF(INDEX('40-15 SCALE LABEL INFO'!K$2:K$65,MATCH($A1970,'40-15 SCALE LABEL INFO'!$A$2:$A$65,0))="","",INDEX('40-15 SCALE LABEL INFO'!K$2:K$65,MATCH($A1970,'40-15 SCALE LABEL INFO'!$A$2:$A$65,0))),"not found"),IF(H1969="not found","not found",IF(H1969="","","ditto"))))</f>
        <v/>
      </c>
    </row>
    <row r="1971" spans="1:8" x14ac:dyDescent="0.25">
      <c r="A1971" s="770"/>
      <c r="B1971" s="770"/>
      <c r="C1971" s="770"/>
      <c r="D1971" s="770"/>
      <c r="E1971" s="778"/>
      <c r="F1971" s="781" t="str">
        <f>IF($A1971="","",IF(NOT($A1971=$A1970),IFERROR(IF(INDEX('40-15 SCALE LABEL INFO'!I$2:I$65,MATCH($A1971,'40-15 SCALE LABEL INFO'!$A$2:$A$65,0))="","",INDEX('40-15 SCALE LABEL INFO'!I$2:I$65,MATCH($A1971,'40-15 SCALE LABEL INFO'!$A$2:$A$65,0))),"not found"),IF(F1970="not found","not found",IF(F1970="","","ditto"))))</f>
        <v/>
      </c>
      <c r="G1971" s="782" t="str">
        <f>IF($A1971="","",IF(NOT($A1971=$A1970),IFERROR(IF(INDEX('40-15 SCALE LABEL INFO'!J$2:J$65,MATCH($A1971,'40-15 SCALE LABEL INFO'!$A$2:$A$65,0))="","",INDEX('40-15 SCALE LABEL INFO'!J$2:J$65,MATCH($A1971,'40-15 SCALE LABEL INFO'!$A$2:$A$65,0))),"not found"),IF(G1970="not found","not found",IF(G1970="","","ditto"))))</f>
        <v/>
      </c>
      <c r="H1971" s="775" t="str">
        <f>IF($A1971="","",IF(NOT($A1971=$A1970),IFERROR(IF(INDEX('40-15 SCALE LABEL INFO'!K$2:K$65,MATCH($A1971,'40-15 SCALE LABEL INFO'!$A$2:$A$65,0))="","",INDEX('40-15 SCALE LABEL INFO'!K$2:K$65,MATCH($A1971,'40-15 SCALE LABEL INFO'!$A$2:$A$65,0))),"not found"),IF(H1970="not found","not found",IF(H1970="","","ditto"))))</f>
        <v/>
      </c>
    </row>
    <row r="1972" spans="1:8" x14ac:dyDescent="0.25">
      <c r="A1972" s="770"/>
      <c r="B1972" s="770"/>
      <c r="C1972" s="770"/>
      <c r="D1972" s="770"/>
      <c r="E1972" s="778"/>
      <c r="F1972" s="781" t="str">
        <f>IF($A1972="","",IF(NOT($A1972=$A1971),IFERROR(IF(INDEX('40-15 SCALE LABEL INFO'!I$2:I$65,MATCH($A1972,'40-15 SCALE LABEL INFO'!$A$2:$A$65,0))="","",INDEX('40-15 SCALE LABEL INFO'!I$2:I$65,MATCH($A1972,'40-15 SCALE LABEL INFO'!$A$2:$A$65,0))),"not found"),IF(F1971="not found","not found",IF(F1971="","","ditto"))))</f>
        <v/>
      </c>
      <c r="G1972" s="782" t="str">
        <f>IF($A1972="","",IF(NOT($A1972=$A1971),IFERROR(IF(INDEX('40-15 SCALE LABEL INFO'!J$2:J$65,MATCH($A1972,'40-15 SCALE LABEL INFO'!$A$2:$A$65,0))="","",INDEX('40-15 SCALE LABEL INFO'!J$2:J$65,MATCH($A1972,'40-15 SCALE LABEL INFO'!$A$2:$A$65,0))),"not found"),IF(G1971="not found","not found",IF(G1971="","","ditto"))))</f>
        <v/>
      </c>
      <c r="H1972" s="775" t="str">
        <f>IF($A1972="","",IF(NOT($A1972=$A1971),IFERROR(IF(INDEX('40-15 SCALE LABEL INFO'!K$2:K$65,MATCH($A1972,'40-15 SCALE LABEL INFO'!$A$2:$A$65,0))="","",INDEX('40-15 SCALE LABEL INFO'!K$2:K$65,MATCH($A1972,'40-15 SCALE LABEL INFO'!$A$2:$A$65,0))),"not found"),IF(H1971="not found","not found",IF(H1971="","","ditto"))))</f>
        <v/>
      </c>
    </row>
    <row r="1973" spans="1:8" x14ac:dyDescent="0.25">
      <c r="A1973" s="770"/>
      <c r="B1973" s="770"/>
      <c r="C1973" s="770"/>
      <c r="D1973" s="770"/>
      <c r="E1973" s="778"/>
      <c r="F1973" s="781" t="str">
        <f>IF($A1973="","",IF(NOT($A1973=$A1972),IFERROR(IF(INDEX('40-15 SCALE LABEL INFO'!I$2:I$65,MATCH($A1973,'40-15 SCALE LABEL INFO'!$A$2:$A$65,0))="","",INDEX('40-15 SCALE LABEL INFO'!I$2:I$65,MATCH($A1973,'40-15 SCALE LABEL INFO'!$A$2:$A$65,0))),"not found"),IF(F1972="not found","not found",IF(F1972="","","ditto"))))</f>
        <v/>
      </c>
      <c r="G1973" s="782" t="str">
        <f>IF($A1973="","",IF(NOT($A1973=$A1972),IFERROR(IF(INDEX('40-15 SCALE LABEL INFO'!J$2:J$65,MATCH($A1973,'40-15 SCALE LABEL INFO'!$A$2:$A$65,0))="","",INDEX('40-15 SCALE LABEL INFO'!J$2:J$65,MATCH($A1973,'40-15 SCALE LABEL INFO'!$A$2:$A$65,0))),"not found"),IF(G1972="not found","not found",IF(G1972="","","ditto"))))</f>
        <v/>
      </c>
      <c r="H1973" s="775" t="str">
        <f>IF($A1973="","",IF(NOT($A1973=$A1972),IFERROR(IF(INDEX('40-15 SCALE LABEL INFO'!K$2:K$65,MATCH($A1973,'40-15 SCALE LABEL INFO'!$A$2:$A$65,0))="","",INDEX('40-15 SCALE LABEL INFO'!K$2:K$65,MATCH($A1973,'40-15 SCALE LABEL INFO'!$A$2:$A$65,0))),"not found"),IF(H1972="not found","not found",IF(H1972="","","ditto"))))</f>
        <v/>
      </c>
    </row>
    <row r="1974" spans="1:8" x14ac:dyDescent="0.25">
      <c r="A1974" s="770"/>
      <c r="B1974" s="770"/>
      <c r="C1974" s="770"/>
      <c r="D1974" s="770"/>
      <c r="E1974" s="778"/>
      <c r="F1974" s="781" t="str">
        <f>IF($A1974="","",IF(NOT($A1974=$A1973),IFERROR(IF(INDEX('40-15 SCALE LABEL INFO'!I$2:I$65,MATCH($A1974,'40-15 SCALE LABEL INFO'!$A$2:$A$65,0))="","",INDEX('40-15 SCALE LABEL INFO'!I$2:I$65,MATCH($A1974,'40-15 SCALE LABEL INFO'!$A$2:$A$65,0))),"not found"),IF(F1973="not found","not found",IF(F1973="","","ditto"))))</f>
        <v/>
      </c>
      <c r="G1974" s="782" t="str">
        <f>IF($A1974="","",IF(NOT($A1974=$A1973),IFERROR(IF(INDEX('40-15 SCALE LABEL INFO'!J$2:J$65,MATCH($A1974,'40-15 SCALE LABEL INFO'!$A$2:$A$65,0))="","",INDEX('40-15 SCALE LABEL INFO'!J$2:J$65,MATCH($A1974,'40-15 SCALE LABEL INFO'!$A$2:$A$65,0))),"not found"),IF(G1973="not found","not found",IF(G1973="","","ditto"))))</f>
        <v/>
      </c>
      <c r="H1974" s="775" t="str">
        <f>IF($A1974="","",IF(NOT($A1974=$A1973),IFERROR(IF(INDEX('40-15 SCALE LABEL INFO'!K$2:K$65,MATCH($A1974,'40-15 SCALE LABEL INFO'!$A$2:$A$65,0))="","",INDEX('40-15 SCALE LABEL INFO'!K$2:K$65,MATCH($A1974,'40-15 SCALE LABEL INFO'!$A$2:$A$65,0))),"not found"),IF(H1973="not found","not found",IF(H1973="","","ditto"))))</f>
        <v/>
      </c>
    </row>
    <row r="1975" spans="1:8" x14ac:dyDescent="0.25">
      <c r="A1975" s="770"/>
      <c r="B1975" s="770"/>
      <c r="C1975" s="770"/>
      <c r="D1975" s="770"/>
      <c r="E1975" s="778"/>
      <c r="F1975" s="781" t="str">
        <f>IF($A1975="","",IF(NOT($A1975=$A1974),IFERROR(IF(INDEX('40-15 SCALE LABEL INFO'!I$2:I$65,MATCH($A1975,'40-15 SCALE LABEL INFO'!$A$2:$A$65,0))="","",INDEX('40-15 SCALE LABEL INFO'!I$2:I$65,MATCH($A1975,'40-15 SCALE LABEL INFO'!$A$2:$A$65,0))),"not found"),IF(F1974="not found","not found",IF(F1974="","","ditto"))))</f>
        <v/>
      </c>
      <c r="G1975" s="782" t="str">
        <f>IF($A1975="","",IF(NOT($A1975=$A1974),IFERROR(IF(INDEX('40-15 SCALE LABEL INFO'!J$2:J$65,MATCH($A1975,'40-15 SCALE LABEL INFO'!$A$2:$A$65,0))="","",INDEX('40-15 SCALE LABEL INFO'!J$2:J$65,MATCH($A1975,'40-15 SCALE LABEL INFO'!$A$2:$A$65,0))),"not found"),IF(G1974="not found","not found",IF(G1974="","","ditto"))))</f>
        <v/>
      </c>
      <c r="H1975" s="775" t="str">
        <f>IF($A1975="","",IF(NOT($A1975=$A1974),IFERROR(IF(INDEX('40-15 SCALE LABEL INFO'!K$2:K$65,MATCH($A1975,'40-15 SCALE LABEL INFO'!$A$2:$A$65,0))="","",INDEX('40-15 SCALE LABEL INFO'!K$2:K$65,MATCH($A1975,'40-15 SCALE LABEL INFO'!$A$2:$A$65,0))),"not found"),IF(H1974="not found","not found",IF(H1974="","","ditto"))))</f>
        <v/>
      </c>
    </row>
    <row r="1976" spans="1:8" x14ac:dyDescent="0.25">
      <c r="A1976" s="770"/>
      <c r="B1976" s="770"/>
      <c r="C1976" s="770"/>
      <c r="D1976" s="770"/>
      <c r="E1976" s="778"/>
      <c r="F1976" s="781" t="str">
        <f>IF($A1976="","",IF(NOT($A1976=$A1975),IFERROR(IF(INDEX('40-15 SCALE LABEL INFO'!I$2:I$65,MATCH($A1976,'40-15 SCALE LABEL INFO'!$A$2:$A$65,0))="","",INDEX('40-15 SCALE LABEL INFO'!I$2:I$65,MATCH($A1976,'40-15 SCALE LABEL INFO'!$A$2:$A$65,0))),"not found"),IF(F1975="not found","not found",IF(F1975="","","ditto"))))</f>
        <v/>
      </c>
      <c r="G1976" s="782" t="str">
        <f>IF($A1976="","",IF(NOT($A1976=$A1975),IFERROR(IF(INDEX('40-15 SCALE LABEL INFO'!J$2:J$65,MATCH($A1976,'40-15 SCALE LABEL INFO'!$A$2:$A$65,0))="","",INDEX('40-15 SCALE LABEL INFO'!J$2:J$65,MATCH($A1976,'40-15 SCALE LABEL INFO'!$A$2:$A$65,0))),"not found"),IF(G1975="not found","not found",IF(G1975="","","ditto"))))</f>
        <v/>
      </c>
      <c r="H1976" s="775" t="str">
        <f>IF($A1976="","",IF(NOT($A1976=$A1975),IFERROR(IF(INDEX('40-15 SCALE LABEL INFO'!K$2:K$65,MATCH($A1976,'40-15 SCALE LABEL INFO'!$A$2:$A$65,0))="","",INDEX('40-15 SCALE LABEL INFO'!K$2:K$65,MATCH($A1976,'40-15 SCALE LABEL INFO'!$A$2:$A$65,0))),"not found"),IF(H1975="not found","not found",IF(H1975="","","ditto"))))</f>
        <v/>
      </c>
    </row>
    <row r="1977" spans="1:8" x14ac:dyDescent="0.25">
      <c r="A1977" s="770"/>
      <c r="B1977" s="770"/>
      <c r="C1977" s="770"/>
      <c r="D1977" s="770"/>
      <c r="E1977" s="778"/>
      <c r="F1977" s="781" t="str">
        <f>IF($A1977="","",IF(NOT($A1977=$A1976),IFERROR(IF(INDEX('40-15 SCALE LABEL INFO'!I$2:I$65,MATCH($A1977,'40-15 SCALE LABEL INFO'!$A$2:$A$65,0))="","",INDEX('40-15 SCALE LABEL INFO'!I$2:I$65,MATCH($A1977,'40-15 SCALE LABEL INFO'!$A$2:$A$65,0))),"not found"),IF(F1976="not found","not found",IF(F1976="","","ditto"))))</f>
        <v/>
      </c>
      <c r="G1977" s="782" t="str">
        <f>IF($A1977="","",IF(NOT($A1977=$A1976),IFERROR(IF(INDEX('40-15 SCALE LABEL INFO'!J$2:J$65,MATCH($A1977,'40-15 SCALE LABEL INFO'!$A$2:$A$65,0))="","",INDEX('40-15 SCALE LABEL INFO'!J$2:J$65,MATCH($A1977,'40-15 SCALE LABEL INFO'!$A$2:$A$65,0))),"not found"),IF(G1976="not found","not found",IF(G1976="","","ditto"))))</f>
        <v/>
      </c>
      <c r="H1977" s="775" t="str">
        <f>IF($A1977="","",IF(NOT($A1977=$A1976),IFERROR(IF(INDEX('40-15 SCALE LABEL INFO'!K$2:K$65,MATCH($A1977,'40-15 SCALE LABEL INFO'!$A$2:$A$65,0))="","",INDEX('40-15 SCALE LABEL INFO'!K$2:K$65,MATCH($A1977,'40-15 SCALE LABEL INFO'!$A$2:$A$65,0))),"not found"),IF(H1976="not found","not found",IF(H1976="","","ditto"))))</f>
        <v/>
      </c>
    </row>
    <row r="1978" spans="1:8" x14ac:dyDescent="0.25">
      <c r="A1978" s="770"/>
      <c r="B1978" s="770"/>
      <c r="C1978" s="770"/>
      <c r="D1978" s="770"/>
      <c r="E1978" s="778"/>
      <c r="F1978" s="781" t="str">
        <f>IF($A1978="","",IF(NOT($A1978=$A1977),IFERROR(IF(INDEX('40-15 SCALE LABEL INFO'!I$2:I$65,MATCH($A1978,'40-15 SCALE LABEL INFO'!$A$2:$A$65,0))="","",INDEX('40-15 SCALE LABEL INFO'!I$2:I$65,MATCH($A1978,'40-15 SCALE LABEL INFO'!$A$2:$A$65,0))),"not found"),IF(F1977="not found","not found",IF(F1977="","","ditto"))))</f>
        <v/>
      </c>
      <c r="G1978" s="782" t="str">
        <f>IF($A1978="","",IF(NOT($A1978=$A1977),IFERROR(IF(INDEX('40-15 SCALE LABEL INFO'!J$2:J$65,MATCH($A1978,'40-15 SCALE LABEL INFO'!$A$2:$A$65,0))="","",INDEX('40-15 SCALE LABEL INFO'!J$2:J$65,MATCH($A1978,'40-15 SCALE LABEL INFO'!$A$2:$A$65,0))),"not found"),IF(G1977="not found","not found",IF(G1977="","","ditto"))))</f>
        <v/>
      </c>
      <c r="H1978" s="775" t="str">
        <f>IF($A1978="","",IF(NOT($A1978=$A1977),IFERROR(IF(INDEX('40-15 SCALE LABEL INFO'!K$2:K$65,MATCH($A1978,'40-15 SCALE LABEL INFO'!$A$2:$A$65,0))="","",INDEX('40-15 SCALE LABEL INFO'!K$2:K$65,MATCH($A1978,'40-15 SCALE LABEL INFO'!$A$2:$A$65,0))),"not found"),IF(H1977="not found","not found",IF(H1977="","","ditto"))))</f>
        <v/>
      </c>
    </row>
    <row r="1979" spans="1:8" x14ac:dyDescent="0.25">
      <c r="A1979" s="770"/>
      <c r="B1979" s="770"/>
      <c r="C1979" s="770"/>
      <c r="D1979" s="770"/>
      <c r="E1979" s="778"/>
      <c r="F1979" s="781" t="str">
        <f>IF($A1979="","",IF(NOT($A1979=$A1978),IFERROR(IF(INDEX('40-15 SCALE LABEL INFO'!I$2:I$65,MATCH($A1979,'40-15 SCALE LABEL INFO'!$A$2:$A$65,0))="","",INDEX('40-15 SCALE LABEL INFO'!I$2:I$65,MATCH($A1979,'40-15 SCALE LABEL INFO'!$A$2:$A$65,0))),"not found"),IF(F1978="not found","not found",IF(F1978="","","ditto"))))</f>
        <v/>
      </c>
      <c r="G1979" s="782" t="str">
        <f>IF($A1979="","",IF(NOT($A1979=$A1978),IFERROR(IF(INDEX('40-15 SCALE LABEL INFO'!J$2:J$65,MATCH($A1979,'40-15 SCALE LABEL INFO'!$A$2:$A$65,0))="","",INDEX('40-15 SCALE LABEL INFO'!J$2:J$65,MATCH($A1979,'40-15 SCALE LABEL INFO'!$A$2:$A$65,0))),"not found"),IF(G1978="not found","not found",IF(G1978="","","ditto"))))</f>
        <v/>
      </c>
      <c r="H1979" s="775" t="str">
        <f>IF($A1979="","",IF(NOT($A1979=$A1978),IFERROR(IF(INDEX('40-15 SCALE LABEL INFO'!K$2:K$65,MATCH($A1979,'40-15 SCALE LABEL INFO'!$A$2:$A$65,0))="","",INDEX('40-15 SCALE LABEL INFO'!K$2:K$65,MATCH($A1979,'40-15 SCALE LABEL INFO'!$A$2:$A$65,0))),"not found"),IF(H1978="not found","not found",IF(H1978="","","ditto"))))</f>
        <v/>
      </c>
    </row>
    <row r="1980" spans="1:8" x14ac:dyDescent="0.25">
      <c r="A1980" s="770"/>
      <c r="B1980" s="770"/>
      <c r="C1980" s="770"/>
      <c r="D1980" s="770"/>
      <c r="E1980" s="778"/>
      <c r="F1980" s="781" t="str">
        <f>IF($A1980="","",IF(NOT($A1980=$A1979),IFERROR(IF(INDEX('40-15 SCALE LABEL INFO'!I$2:I$65,MATCH($A1980,'40-15 SCALE LABEL INFO'!$A$2:$A$65,0))="","",INDEX('40-15 SCALE LABEL INFO'!I$2:I$65,MATCH($A1980,'40-15 SCALE LABEL INFO'!$A$2:$A$65,0))),"not found"),IF(F1979="not found","not found",IF(F1979="","","ditto"))))</f>
        <v/>
      </c>
      <c r="G1980" s="782" t="str">
        <f>IF($A1980="","",IF(NOT($A1980=$A1979),IFERROR(IF(INDEX('40-15 SCALE LABEL INFO'!J$2:J$65,MATCH($A1980,'40-15 SCALE LABEL INFO'!$A$2:$A$65,0))="","",INDEX('40-15 SCALE LABEL INFO'!J$2:J$65,MATCH($A1980,'40-15 SCALE LABEL INFO'!$A$2:$A$65,0))),"not found"),IF(G1979="not found","not found",IF(G1979="","","ditto"))))</f>
        <v/>
      </c>
      <c r="H1980" s="775" t="str">
        <f>IF($A1980="","",IF(NOT($A1980=$A1979),IFERROR(IF(INDEX('40-15 SCALE LABEL INFO'!K$2:K$65,MATCH($A1980,'40-15 SCALE LABEL INFO'!$A$2:$A$65,0))="","",INDEX('40-15 SCALE LABEL INFO'!K$2:K$65,MATCH($A1980,'40-15 SCALE LABEL INFO'!$A$2:$A$65,0))),"not found"),IF(H1979="not found","not found",IF(H1979="","","ditto"))))</f>
        <v/>
      </c>
    </row>
    <row r="1981" spans="1:8" x14ac:dyDescent="0.25">
      <c r="A1981" s="770"/>
      <c r="B1981" s="770"/>
      <c r="C1981" s="770"/>
      <c r="D1981" s="770"/>
      <c r="E1981" s="778"/>
      <c r="F1981" s="781" t="str">
        <f>IF($A1981="","",IF(NOT($A1981=$A1980),IFERROR(IF(INDEX('40-15 SCALE LABEL INFO'!I$2:I$65,MATCH($A1981,'40-15 SCALE LABEL INFO'!$A$2:$A$65,0))="","",INDEX('40-15 SCALE LABEL INFO'!I$2:I$65,MATCH($A1981,'40-15 SCALE LABEL INFO'!$A$2:$A$65,0))),"not found"),IF(F1980="not found","not found",IF(F1980="","","ditto"))))</f>
        <v/>
      </c>
      <c r="G1981" s="782" t="str">
        <f>IF($A1981="","",IF(NOT($A1981=$A1980),IFERROR(IF(INDEX('40-15 SCALE LABEL INFO'!J$2:J$65,MATCH($A1981,'40-15 SCALE LABEL INFO'!$A$2:$A$65,0))="","",INDEX('40-15 SCALE LABEL INFO'!J$2:J$65,MATCH($A1981,'40-15 SCALE LABEL INFO'!$A$2:$A$65,0))),"not found"),IF(G1980="not found","not found",IF(G1980="","","ditto"))))</f>
        <v/>
      </c>
      <c r="H1981" s="775" t="str">
        <f>IF($A1981="","",IF(NOT($A1981=$A1980),IFERROR(IF(INDEX('40-15 SCALE LABEL INFO'!K$2:K$65,MATCH($A1981,'40-15 SCALE LABEL INFO'!$A$2:$A$65,0))="","",INDEX('40-15 SCALE LABEL INFO'!K$2:K$65,MATCH($A1981,'40-15 SCALE LABEL INFO'!$A$2:$A$65,0))),"not found"),IF(H1980="not found","not found",IF(H1980="","","ditto"))))</f>
        <v/>
      </c>
    </row>
    <row r="1982" spans="1:8" x14ac:dyDescent="0.25">
      <c r="A1982" s="770"/>
      <c r="B1982" s="770"/>
      <c r="C1982" s="770"/>
      <c r="D1982" s="770"/>
      <c r="E1982" s="778"/>
      <c r="F1982" s="781" t="str">
        <f>IF($A1982="","",IF(NOT($A1982=$A1981),IFERROR(IF(INDEX('40-15 SCALE LABEL INFO'!I$2:I$65,MATCH($A1982,'40-15 SCALE LABEL INFO'!$A$2:$A$65,0))="","",INDEX('40-15 SCALE LABEL INFO'!I$2:I$65,MATCH($A1982,'40-15 SCALE LABEL INFO'!$A$2:$A$65,0))),"not found"),IF(F1981="not found","not found",IF(F1981="","","ditto"))))</f>
        <v/>
      </c>
      <c r="G1982" s="782" t="str">
        <f>IF($A1982="","",IF(NOT($A1982=$A1981),IFERROR(IF(INDEX('40-15 SCALE LABEL INFO'!J$2:J$65,MATCH($A1982,'40-15 SCALE LABEL INFO'!$A$2:$A$65,0))="","",INDEX('40-15 SCALE LABEL INFO'!J$2:J$65,MATCH($A1982,'40-15 SCALE LABEL INFO'!$A$2:$A$65,0))),"not found"),IF(G1981="not found","not found",IF(G1981="","","ditto"))))</f>
        <v/>
      </c>
      <c r="H1982" s="775" t="str">
        <f>IF($A1982="","",IF(NOT($A1982=$A1981),IFERROR(IF(INDEX('40-15 SCALE LABEL INFO'!K$2:K$65,MATCH($A1982,'40-15 SCALE LABEL INFO'!$A$2:$A$65,0))="","",INDEX('40-15 SCALE LABEL INFO'!K$2:K$65,MATCH($A1982,'40-15 SCALE LABEL INFO'!$A$2:$A$65,0))),"not found"),IF(H1981="not found","not found",IF(H1981="","","ditto"))))</f>
        <v/>
      </c>
    </row>
    <row r="1983" spans="1:8" x14ac:dyDescent="0.25">
      <c r="A1983" s="770"/>
      <c r="B1983" s="770"/>
      <c r="C1983" s="770"/>
      <c r="D1983" s="770"/>
      <c r="E1983" s="778"/>
      <c r="F1983" s="781" t="str">
        <f>IF($A1983="","",IF(NOT($A1983=$A1982),IFERROR(IF(INDEX('40-15 SCALE LABEL INFO'!I$2:I$65,MATCH($A1983,'40-15 SCALE LABEL INFO'!$A$2:$A$65,0))="","",INDEX('40-15 SCALE LABEL INFO'!I$2:I$65,MATCH($A1983,'40-15 SCALE LABEL INFO'!$A$2:$A$65,0))),"not found"),IF(F1982="not found","not found",IF(F1982="","","ditto"))))</f>
        <v/>
      </c>
      <c r="G1983" s="782" t="str">
        <f>IF($A1983="","",IF(NOT($A1983=$A1982),IFERROR(IF(INDEX('40-15 SCALE LABEL INFO'!J$2:J$65,MATCH($A1983,'40-15 SCALE LABEL INFO'!$A$2:$A$65,0))="","",INDEX('40-15 SCALE LABEL INFO'!J$2:J$65,MATCH($A1983,'40-15 SCALE LABEL INFO'!$A$2:$A$65,0))),"not found"),IF(G1982="not found","not found",IF(G1982="","","ditto"))))</f>
        <v/>
      </c>
      <c r="H1983" s="775" t="str">
        <f>IF($A1983="","",IF(NOT($A1983=$A1982),IFERROR(IF(INDEX('40-15 SCALE LABEL INFO'!K$2:K$65,MATCH($A1983,'40-15 SCALE LABEL INFO'!$A$2:$A$65,0))="","",INDEX('40-15 SCALE LABEL INFO'!K$2:K$65,MATCH($A1983,'40-15 SCALE LABEL INFO'!$A$2:$A$65,0))),"not found"),IF(H1982="not found","not found",IF(H1982="","","ditto"))))</f>
        <v/>
      </c>
    </row>
    <row r="1984" spans="1:8" x14ac:dyDescent="0.25">
      <c r="A1984" s="770"/>
      <c r="B1984" s="770"/>
      <c r="C1984" s="770"/>
      <c r="D1984" s="770"/>
      <c r="E1984" s="778"/>
      <c r="F1984" s="781" t="str">
        <f>IF($A1984="","",IF(NOT($A1984=$A1983),IFERROR(IF(INDEX('40-15 SCALE LABEL INFO'!I$2:I$65,MATCH($A1984,'40-15 SCALE LABEL INFO'!$A$2:$A$65,0))="","",INDEX('40-15 SCALE LABEL INFO'!I$2:I$65,MATCH($A1984,'40-15 SCALE LABEL INFO'!$A$2:$A$65,0))),"not found"),IF(F1983="not found","not found",IF(F1983="","","ditto"))))</f>
        <v/>
      </c>
      <c r="G1984" s="782" t="str">
        <f>IF($A1984="","",IF(NOT($A1984=$A1983),IFERROR(IF(INDEX('40-15 SCALE LABEL INFO'!J$2:J$65,MATCH($A1984,'40-15 SCALE LABEL INFO'!$A$2:$A$65,0))="","",INDEX('40-15 SCALE LABEL INFO'!J$2:J$65,MATCH($A1984,'40-15 SCALE LABEL INFO'!$A$2:$A$65,0))),"not found"),IF(G1983="not found","not found",IF(G1983="","","ditto"))))</f>
        <v/>
      </c>
      <c r="H1984" s="775" t="str">
        <f>IF($A1984="","",IF(NOT($A1984=$A1983),IFERROR(IF(INDEX('40-15 SCALE LABEL INFO'!K$2:K$65,MATCH($A1984,'40-15 SCALE LABEL INFO'!$A$2:$A$65,0))="","",INDEX('40-15 SCALE LABEL INFO'!K$2:K$65,MATCH($A1984,'40-15 SCALE LABEL INFO'!$A$2:$A$65,0))),"not found"),IF(H1983="not found","not found",IF(H1983="","","ditto"))))</f>
        <v/>
      </c>
    </row>
    <row r="1985" spans="1:8" x14ac:dyDescent="0.25">
      <c r="A1985" s="770"/>
      <c r="B1985" s="770"/>
      <c r="C1985" s="770"/>
      <c r="D1985" s="770"/>
      <c r="E1985" s="778"/>
      <c r="F1985" s="781" t="str">
        <f>IF($A1985="","",IF(NOT($A1985=$A1984),IFERROR(IF(INDEX('40-15 SCALE LABEL INFO'!I$2:I$65,MATCH($A1985,'40-15 SCALE LABEL INFO'!$A$2:$A$65,0))="","",INDEX('40-15 SCALE LABEL INFO'!I$2:I$65,MATCH($A1985,'40-15 SCALE LABEL INFO'!$A$2:$A$65,0))),"not found"),IF(F1984="not found","not found",IF(F1984="","","ditto"))))</f>
        <v/>
      </c>
      <c r="G1985" s="782" t="str">
        <f>IF($A1985="","",IF(NOT($A1985=$A1984),IFERROR(IF(INDEX('40-15 SCALE LABEL INFO'!J$2:J$65,MATCH($A1985,'40-15 SCALE LABEL INFO'!$A$2:$A$65,0))="","",INDEX('40-15 SCALE LABEL INFO'!J$2:J$65,MATCH($A1985,'40-15 SCALE LABEL INFO'!$A$2:$A$65,0))),"not found"),IF(G1984="not found","not found",IF(G1984="","","ditto"))))</f>
        <v/>
      </c>
      <c r="H1985" s="775" t="str">
        <f>IF($A1985="","",IF(NOT($A1985=$A1984),IFERROR(IF(INDEX('40-15 SCALE LABEL INFO'!K$2:K$65,MATCH($A1985,'40-15 SCALE LABEL INFO'!$A$2:$A$65,0))="","",INDEX('40-15 SCALE LABEL INFO'!K$2:K$65,MATCH($A1985,'40-15 SCALE LABEL INFO'!$A$2:$A$65,0))),"not found"),IF(H1984="not found","not found",IF(H1984="","","ditto"))))</f>
        <v/>
      </c>
    </row>
    <row r="1986" spans="1:8" x14ac:dyDescent="0.25">
      <c r="A1986" s="770"/>
      <c r="B1986" s="770"/>
      <c r="C1986" s="770"/>
      <c r="D1986" s="770"/>
      <c r="E1986" s="778"/>
      <c r="F1986" s="781" t="str">
        <f>IF($A1986="","",IF(NOT($A1986=$A1985),IFERROR(IF(INDEX('40-15 SCALE LABEL INFO'!I$2:I$65,MATCH($A1986,'40-15 SCALE LABEL INFO'!$A$2:$A$65,0))="","",INDEX('40-15 SCALE LABEL INFO'!I$2:I$65,MATCH($A1986,'40-15 SCALE LABEL INFO'!$A$2:$A$65,0))),"not found"),IF(F1985="not found","not found",IF(F1985="","","ditto"))))</f>
        <v/>
      </c>
      <c r="G1986" s="782" t="str">
        <f>IF($A1986="","",IF(NOT($A1986=$A1985),IFERROR(IF(INDEX('40-15 SCALE LABEL INFO'!J$2:J$65,MATCH($A1986,'40-15 SCALE LABEL INFO'!$A$2:$A$65,0))="","",INDEX('40-15 SCALE LABEL INFO'!J$2:J$65,MATCH($A1986,'40-15 SCALE LABEL INFO'!$A$2:$A$65,0))),"not found"),IF(G1985="not found","not found",IF(G1985="","","ditto"))))</f>
        <v/>
      </c>
      <c r="H1986" s="775" t="str">
        <f>IF($A1986="","",IF(NOT($A1986=$A1985),IFERROR(IF(INDEX('40-15 SCALE LABEL INFO'!K$2:K$65,MATCH($A1986,'40-15 SCALE LABEL INFO'!$A$2:$A$65,0))="","",INDEX('40-15 SCALE LABEL INFO'!K$2:K$65,MATCH($A1986,'40-15 SCALE LABEL INFO'!$A$2:$A$65,0))),"not found"),IF(H1985="not found","not found",IF(H1985="","","ditto"))))</f>
        <v/>
      </c>
    </row>
    <row r="1987" spans="1:8" x14ac:dyDescent="0.25">
      <c r="A1987" s="770"/>
      <c r="B1987" s="770"/>
      <c r="C1987" s="770"/>
      <c r="D1987" s="770"/>
      <c r="E1987" s="778"/>
      <c r="F1987" s="781" t="str">
        <f>IF($A1987="","",IF(NOT($A1987=$A1986),IFERROR(IF(INDEX('40-15 SCALE LABEL INFO'!I$2:I$65,MATCH($A1987,'40-15 SCALE LABEL INFO'!$A$2:$A$65,0))="","",INDEX('40-15 SCALE LABEL INFO'!I$2:I$65,MATCH($A1987,'40-15 SCALE LABEL INFO'!$A$2:$A$65,0))),"not found"),IF(F1986="not found","not found",IF(F1986="","","ditto"))))</f>
        <v/>
      </c>
      <c r="G1987" s="782" t="str">
        <f>IF($A1987="","",IF(NOT($A1987=$A1986),IFERROR(IF(INDEX('40-15 SCALE LABEL INFO'!J$2:J$65,MATCH($A1987,'40-15 SCALE LABEL INFO'!$A$2:$A$65,0))="","",INDEX('40-15 SCALE LABEL INFO'!J$2:J$65,MATCH($A1987,'40-15 SCALE LABEL INFO'!$A$2:$A$65,0))),"not found"),IF(G1986="not found","not found",IF(G1986="","","ditto"))))</f>
        <v/>
      </c>
      <c r="H1987" s="775" t="str">
        <f>IF($A1987="","",IF(NOT($A1987=$A1986),IFERROR(IF(INDEX('40-15 SCALE LABEL INFO'!K$2:K$65,MATCH($A1987,'40-15 SCALE LABEL INFO'!$A$2:$A$65,0))="","",INDEX('40-15 SCALE LABEL INFO'!K$2:K$65,MATCH($A1987,'40-15 SCALE LABEL INFO'!$A$2:$A$65,0))),"not found"),IF(H1986="not found","not found",IF(H1986="","","ditto"))))</f>
        <v/>
      </c>
    </row>
    <row r="1988" spans="1:8" x14ac:dyDescent="0.25">
      <c r="A1988" s="770"/>
      <c r="B1988" s="770"/>
      <c r="C1988" s="770"/>
      <c r="D1988" s="770"/>
      <c r="E1988" s="778"/>
      <c r="F1988" s="781" t="str">
        <f>IF($A1988="","",IF(NOT($A1988=$A1987),IFERROR(IF(INDEX('40-15 SCALE LABEL INFO'!I$2:I$65,MATCH($A1988,'40-15 SCALE LABEL INFO'!$A$2:$A$65,0))="","",INDEX('40-15 SCALE LABEL INFO'!I$2:I$65,MATCH($A1988,'40-15 SCALE LABEL INFO'!$A$2:$A$65,0))),"not found"),IF(F1987="not found","not found",IF(F1987="","","ditto"))))</f>
        <v/>
      </c>
      <c r="G1988" s="782" t="str">
        <f>IF($A1988="","",IF(NOT($A1988=$A1987),IFERROR(IF(INDEX('40-15 SCALE LABEL INFO'!J$2:J$65,MATCH($A1988,'40-15 SCALE LABEL INFO'!$A$2:$A$65,0))="","",INDEX('40-15 SCALE LABEL INFO'!J$2:J$65,MATCH($A1988,'40-15 SCALE LABEL INFO'!$A$2:$A$65,0))),"not found"),IF(G1987="not found","not found",IF(G1987="","","ditto"))))</f>
        <v/>
      </c>
      <c r="H1988" s="775" t="str">
        <f>IF($A1988="","",IF(NOT($A1988=$A1987),IFERROR(IF(INDEX('40-15 SCALE LABEL INFO'!K$2:K$65,MATCH($A1988,'40-15 SCALE LABEL INFO'!$A$2:$A$65,0))="","",INDEX('40-15 SCALE LABEL INFO'!K$2:K$65,MATCH($A1988,'40-15 SCALE LABEL INFO'!$A$2:$A$65,0))),"not found"),IF(H1987="not found","not found",IF(H1987="","","ditto"))))</f>
        <v/>
      </c>
    </row>
    <row r="1989" spans="1:8" x14ac:dyDescent="0.25">
      <c r="A1989" s="770"/>
      <c r="B1989" s="770"/>
      <c r="C1989" s="770"/>
      <c r="D1989" s="770"/>
      <c r="E1989" s="778"/>
      <c r="F1989" s="781" t="str">
        <f>IF($A1989="","",IF(NOT($A1989=$A1988),IFERROR(IF(INDEX('40-15 SCALE LABEL INFO'!I$2:I$65,MATCH($A1989,'40-15 SCALE LABEL INFO'!$A$2:$A$65,0))="","",INDEX('40-15 SCALE LABEL INFO'!I$2:I$65,MATCH($A1989,'40-15 SCALE LABEL INFO'!$A$2:$A$65,0))),"not found"),IF(F1988="not found","not found",IF(F1988="","","ditto"))))</f>
        <v/>
      </c>
      <c r="G1989" s="782" t="str">
        <f>IF($A1989="","",IF(NOT($A1989=$A1988),IFERROR(IF(INDEX('40-15 SCALE LABEL INFO'!J$2:J$65,MATCH($A1989,'40-15 SCALE LABEL INFO'!$A$2:$A$65,0))="","",INDEX('40-15 SCALE LABEL INFO'!J$2:J$65,MATCH($A1989,'40-15 SCALE LABEL INFO'!$A$2:$A$65,0))),"not found"),IF(G1988="not found","not found",IF(G1988="","","ditto"))))</f>
        <v/>
      </c>
      <c r="H1989" s="775" t="str">
        <f>IF($A1989="","",IF(NOT($A1989=$A1988),IFERROR(IF(INDEX('40-15 SCALE LABEL INFO'!K$2:K$65,MATCH($A1989,'40-15 SCALE LABEL INFO'!$A$2:$A$65,0))="","",INDEX('40-15 SCALE LABEL INFO'!K$2:K$65,MATCH($A1989,'40-15 SCALE LABEL INFO'!$A$2:$A$65,0))),"not found"),IF(H1988="not found","not found",IF(H1988="","","ditto"))))</f>
        <v/>
      </c>
    </row>
    <row r="1990" spans="1:8" x14ac:dyDescent="0.25">
      <c r="A1990" s="770"/>
      <c r="B1990" s="770"/>
      <c r="C1990" s="770"/>
      <c r="D1990" s="770"/>
      <c r="E1990" s="778"/>
      <c r="F1990" s="781" t="str">
        <f>IF($A1990="","",IF(NOT($A1990=$A1989),IFERROR(IF(INDEX('40-15 SCALE LABEL INFO'!I$2:I$65,MATCH($A1990,'40-15 SCALE LABEL INFO'!$A$2:$A$65,0))="","",INDEX('40-15 SCALE LABEL INFO'!I$2:I$65,MATCH($A1990,'40-15 SCALE LABEL INFO'!$A$2:$A$65,0))),"not found"),IF(F1989="not found","not found",IF(F1989="","","ditto"))))</f>
        <v/>
      </c>
      <c r="G1990" s="782" t="str">
        <f>IF($A1990="","",IF(NOT($A1990=$A1989),IFERROR(IF(INDEX('40-15 SCALE LABEL INFO'!J$2:J$65,MATCH($A1990,'40-15 SCALE LABEL INFO'!$A$2:$A$65,0))="","",INDEX('40-15 SCALE LABEL INFO'!J$2:J$65,MATCH($A1990,'40-15 SCALE LABEL INFO'!$A$2:$A$65,0))),"not found"),IF(G1989="not found","not found",IF(G1989="","","ditto"))))</f>
        <v/>
      </c>
      <c r="H1990" s="775" t="str">
        <f>IF($A1990="","",IF(NOT($A1990=$A1989),IFERROR(IF(INDEX('40-15 SCALE LABEL INFO'!K$2:K$65,MATCH($A1990,'40-15 SCALE LABEL INFO'!$A$2:$A$65,0))="","",INDEX('40-15 SCALE LABEL INFO'!K$2:K$65,MATCH($A1990,'40-15 SCALE LABEL INFO'!$A$2:$A$65,0))),"not found"),IF(H1989="not found","not found",IF(H1989="","","ditto"))))</f>
        <v/>
      </c>
    </row>
    <row r="1991" spans="1:8" x14ac:dyDescent="0.25">
      <c r="A1991" s="770"/>
      <c r="B1991" s="770"/>
      <c r="C1991" s="770"/>
      <c r="D1991" s="770"/>
      <c r="E1991" s="778"/>
      <c r="F1991" s="781" t="str">
        <f>IF($A1991="","",IF(NOT($A1991=$A1990),IFERROR(IF(INDEX('40-15 SCALE LABEL INFO'!I$2:I$65,MATCH($A1991,'40-15 SCALE LABEL INFO'!$A$2:$A$65,0))="","",INDEX('40-15 SCALE LABEL INFO'!I$2:I$65,MATCH($A1991,'40-15 SCALE LABEL INFO'!$A$2:$A$65,0))),"not found"),IF(F1990="not found","not found",IF(F1990="","","ditto"))))</f>
        <v/>
      </c>
      <c r="G1991" s="782" t="str">
        <f>IF($A1991="","",IF(NOT($A1991=$A1990),IFERROR(IF(INDEX('40-15 SCALE LABEL INFO'!J$2:J$65,MATCH($A1991,'40-15 SCALE LABEL INFO'!$A$2:$A$65,0))="","",INDEX('40-15 SCALE LABEL INFO'!J$2:J$65,MATCH($A1991,'40-15 SCALE LABEL INFO'!$A$2:$A$65,0))),"not found"),IF(G1990="not found","not found",IF(G1990="","","ditto"))))</f>
        <v/>
      </c>
      <c r="H1991" s="775" t="str">
        <f>IF($A1991="","",IF(NOT($A1991=$A1990),IFERROR(IF(INDEX('40-15 SCALE LABEL INFO'!K$2:K$65,MATCH($A1991,'40-15 SCALE LABEL INFO'!$A$2:$A$65,0))="","",INDEX('40-15 SCALE LABEL INFO'!K$2:K$65,MATCH($A1991,'40-15 SCALE LABEL INFO'!$A$2:$A$65,0))),"not found"),IF(H1990="not found","not found",IF(H1990="","","ditto"))))</f>
        <v/>
      </c>
    </row>
    <row r="1992" spans="1:8" x14ac:dyDescent="0.25">
      <c r="A1992" s="770"/>
      <c r="B1992" s="770"/>
      <c r="C1992" s="770"/>
      <c r="D1992" s="770"/>
      <c r="E1992" s="778"/>
      <c r="F1992" s="781" t="str">
        <f>IF($A1992="","",IF(NOT($A1992=$A1991),IFERROR(IF(INDEX('40-15 SCALE LABEL INFO'!I$2:I$65,MATCH($A1992,'40-15 SCALE LABEL INFO'!$A$2:$A$65,0))="","",INDEX('40-15 SCALE LABEL INFO'!I$2:I$65,MATCH($A1992,'40-15 SCALE LABEL INFO'!$A$2:$A$65,0))),"not found"),IF(F1991="not found","not found",IF(F1991="","","ditto"))))</f>
        <v/>
      </c>
      <c r="G1992" s="782" t="str">
        <f>IF($A1992="","",IF(NOT($A1992=$A1991),IFERROR(IF(INDEX('40-15 SCALE LABEL INFO'!J$2:J$65,MATCH($A1992,'40-15 SCALE LABEL INFO'!$A$2:$A$65,0))="","",INDEX('40-15 SCALE LABEL INFO'!J$2:J$65,MATCH($A1992,'40-15 SCALE LABEL INFO'!$A$2:$A$65,0))),"not found"),IF(G1991="not found","not found",IF(G1991="","","ditto"))))</f>
        <v/>
      </c>
      <c r="H1992" s="775" t="str">
        <f>IF($A1992="","",IF(NOT($A1992=$A1991),IFERROR(IF(INDEX('40-15 SCALE LABEL INFO'!K$2:K$65,MATCH($A1992,'40-15 SCALE LABEL INFO'!$A$2:$A$65,0))="","",INDEX('40-15 SCALE LABEL INFO'!K$2:K$65,MATCH($A1992,'40-15 SCALE LABEL INFO'!$A$2:$A$65,0))),"not found"),IF(H1991="not found","not found",IF(H1991="","","ditto"))))</f>
        <v/>
      </c>
    </row>
    <row r="1993" spans="1:8" x14ac:dyDescent="0.25">
      <c r="A1993" s="770"/>
      <c r="B1993" s="770"/>
      <c r="C1993" s="770"/>
      <c r="D1993" s="770"/>
      <c r="E1993" s="778"/>
      <c r="F1993" s="781" t="str">
        <f>IF($A1993="","",IF(NOT($A1993=$A1992),IFERROR(IF(INDEX('40-15 SCALE LABEL INFO'!I$2:I$65,MATCH($A1993,'40-15 SCALE LABEL INFO'!$A$2:$A$65,0))="","",INDEX('40-15 SCALE LABEL INFO'!I$2:I$65,MATCH($A1993,'40-15 SCALE LABEL INFO'!$A$2:$A$65,0))),"not found"),IF(F1992="not found","not found",IF(F1992="","","ditto"))))</f>
        <v/>
      </c>
      <c r="G1993" s="782" t="str">
        <f>IF($A1993="","",IF(NOT($A1993=$A1992),IFERROR(IF(INDEX('40-15 SCALE LABEL INFO'!J$2:J$65,MATCH($A1993,'40-15 SCALE LABEL INFO'!$A$2:$A$65,0))="","",INDEX('40-15 SCALE LABEL INFO'!J$2:J$65,MATCH($A1993,'40-15 SCALE LABEL INFO'!$A$2:$A$65,0))),"not found"),IF(G1992="not found","not found",IF(G1992="","","ditto"))))</f>
        <v/>
      </c>
      <c r="H1993" s="775" t="str">
        <f>IF($A1993="","",IF(NOT($A1993=$A1992),IFERROR(IF(INDEX('40-15 SCALE LABEL INFO'!K$2:K$65,MATCH($A1993,'40-15 SCALE LABEL INFO'!$A$2:$A$65,0))="","",INDEX('40-15 SCALE LABEL INFO'!K$2:K$65,MATCH($A1993,'40-15 SCALE LABEL INFO'!$A$2:$A$65,0))),"not found"),IF(H1992="not found","not found",IF(H1992="","","ditto"))))</f>
        <v/>
      </c>
    </row>
    <row r="1994" spans="1:8" x14ac:dyDescent="0.25">
      <c r="A1994" s="770"/>
      <c r="B1994" s="770"/>
      <c r="C1994" s="770"/>
      <c r="D1994" s="770"/>
      <c r="E1994" s="778"/>
      <c r="F1994" s="781" t="str">
        <f>IF($A1994="","",IF(NOT($A1994=$A1993),IFERROR(IF(INDEX('40-15 SCALE LABEL INFO'!I$2:I$65,MATCH($A1994,'40-15 SCALE LABEL INFO'!$A$2:$A$65,0))="","",INDEX('40-15 SCALE LABEL INFO'!I$2:I$65,MATCH($A1994,'40-15 SCALE LABEL INFO'!$A$2:$A$65,0))),"not found"),IF(F1993="not found","not found",IF(F1993="","","ditto"))))</f>
        <v/>
      </c>
      <c r="G1994" s="782" t="str">
        <f>IF($A1994="","",IF(NOT($A1994=$A1993),IFERROR(IF(INDEX('40-15 SCALE LABEL INFO'!J$2:J$65,MATCH($A1994,'40-15 SCALE LABEL INFO'!$A$2:$A$65,0))="","",INDEX('40-15 SCALE LABEL INFO'!J$2:J$65,MATCH($A1994,'40-15 SCALE LABEL INFO'!$A$2:$A$65,0))),"not found"),IF(G1993="not found","not found",IF(G1993="","","ditto"))))</f>
        <v/>
      </c>
      <c r="H1994" s="775" t="str">
        <f>IF($A1994="","",IF(NOT($A1994=$A1993),IFERROR(IF(INDEX('40-15 SCALE LABEL INFO'!K$2:K$65,MATCH($A1994,'40-15 SCALE LABEL INFO'!$A$2:$A$65,0))="","",INDEX('40-15 SCALE LABEL INFO'!K$2:K$65,MATCH($A1994,'40-15 SCALE LABEL INFO'!$A$2:$A$65,0))),"not found"),IF(H1993="not found","not found",IF(H1993="","","ditto"))))</f>
        <v/>
      </c>
    </row>
    <row r="1995" spans="1:8" x14ac:dyDescent="0.25">
      <c r="A1995" s="770"/>
      <c r="B1995" s="770"/>
      <c r="C1995" s="770"/>
      <c r="D1995" s="770"/>
      <c r="E1995" s="778"/>
      <c r="F1995" s="781" t="str">
        <f>IF($A1995="","",IF(NOT($A1995=$A1994),IFERROR(IF(INDEX('40-15 SCALE LABEL INFO'!I$2:I$65,MATCH($A1995,'40-15 SCALE LABEL INFO'!$A$2:$A$65,0))="","",INDEX('40-15 SCALE LABEL INFO'!I$2:I$65,MATCH($A1995,'40-15 SCALE LABEL INFO'!$A$2:$A$65,0))),"not found"),IF(F1994="not found","not found",IF(F1994="","","ditto"))))</f>
        <v/>
      </c>
      <c r="G1995" s="782" t="str">
        <f>IF($A1995="","",IF(NOT($A1995=$A1994),IFERROR(IF(INDEX('40-15 SCALE LABEL INFO'!J$2:J$65,MATCH($A1995,'40-15 SCALE LABEL INFO'!$A$2:$A$65,0))="","",INDEX('40-15 SCALE LABEL INFO'!J$2:J$65,MATCH($A1995,'40-15 SCALE LABEL INFO'!$A$2:$A$65,0))),"not found"),IF(G1994="not found","not found",IF(G1994="","","ditto"))))</f>
        <v/>
      </c>
      <c r="H1995" s="775" t="str">
        <f>IF($A1995="","",IF(NOT($A1995=$A1994),IFERROR(IF(INDEX('40-15 SCALE LABEL INFO'!K$2:K$65,MATCH($A1995,'40-15 SCALE LABEL INFO'!$A$2:$A$65,0))="","",INDEX('40-15 SCALE LABEL INFO'!K$2:K$65,MATCH($A1995,'40-15 SCALE LABEL INFO'!$A$2:$A$65,0))),"not found"),IF(H1994="not found","not found",IF(H1994="","","ditto"))))</f>
        <v/>
      </c>
    </row>
    <row r="1996" spans="1:8" x14ac:dyDescent="0.25">
      <c r="A1996" s="770"/>
      <c r="B1996" s="770"/>
      <c r="C1996" s="770"/>
      <c r="D1996" s="770"/>
      <c r="E1996" s="778"/>
      <c r="F1996" s="781" t="str">
        <f>IF($A1996="","",IF(NOT($A1996=$A1995),IFERROR(IF(INDEX('40-15 SCALE LABEL INFO'!I$2:I$65,MATCH($A1996,'40-15 SCALE LABEL INFO'!$A$2:$A$65,0))="","",INDEX('40-15 SCALE LABEL INFO'!I$2:I$65,MATCH($A1996,'40-15 SCALE LABEL INFO'!$A$2:$A$65,0))),"not found"),IF(F1995="not found","not found",IF(F1995="","","ditto"))))</f>
        <v/>
      </c>
      <c r="G1996" s="782" t="str">
        <f>IF($A1996="","",IF(NOT($A1996=$A1995),IFERROR(IF(INDEX('40-15 SCALE LABEL INFO'!J$2:J$65,MATCH($A1996,'40-15 SCALE LABEL INFO'!$A$2:$A$65,0))="","",INDEX('40-15 SCALE LABEL INFO'!J$2:J$65,MATCH($A1996,'40-15 SCALE LABEL INFO'!$A$2:$A$65,0))),"not found"),IF(G1995="not found","not found",IF(G1995="","","ditto"))))</f>
        <v/>
      </c>
      <c r="H1996" s="775" t="str">
        <f>IF($A1996="","",IF(NOT($A1996=$A1995),IFERROR(IF(INDEX('40-15 SCALE LABEL INFO'!K$2:K$65,MATCH($A1996,'40-15 SCALE LABEL INFO'!$A$2:$A$65,0))="","",INDEX('40-15 SCALE LABEL INFO'!K$2:K$65,MATCH($A1996,'40-15 SCALE LABEL INFO'!$A$2:$A$65,0))),"not found"),IF(H1995="not found","not found",IF(H1995="","","ditto"))))</f>
        <v/>
      </c>
    </row>
    <row r="1997" spans="1:8" x14ac:dyDescent="0.25">
      <c r="A1997" s="770"/>
      <c r="B1997" s="770"/>
      <c r="C1997" s="770"/>
      <c r="D1997" s="770"/>
      <c r="E1997" s="778"/>
      <c r="F1997" s="781" t="str">
        <f>IF($A1997="","",IF(NOT($A1997=$A1996),IFERROR(IF(INDEX('40-15 SCALE LABEL INFO'!I$2:I$65,MATCH($A1997,'40-15 SCALE LABEL INFO'!$A$2:$A$65,0))="","",INDEX('40-15 SCALE LABEL INFO'!I$2:I$65,MATCH($A1997,'40-15 SCALE LABEL INFO'!$A$2:$A$65,0))),"not found"),IF(F1996="not found","not found",IF(F1996="","","ditto"))))</f>
        <v/>
      </c>
      <c r="G1997" s="782" t="str">
        <f>IF($A1997="","",IF(NOT($A1997=$A1996),IFERROR(IF(INDEX('40-15 SCALE LABEL INFO'!J$2:J$65,MATCH($A1997,'40-15 SCALE LABEL INFO'!$A$2:$A$65,0))="","",INDEX('40-15 SCALE LABEL INFO'!J$2:J$65,MATCH($A1997,'40-15 SCALE LABEL INFO'!$A$2:$A$65,0))),"not found"),IF(G1996="not found","not found",IF(G1996="","","ditto"))))</f>
        <v/>
      </c>
      <c r="H1997" s="775" t="str">
        <f>IF($A1997="","",IF(NOT($A1997=$A1996),IFERROR(IF(INDEX('40-15 SCALE LABEL INFO'!K$2:K$65,MATCH($A1997,'40-15 SCALE LABEL INFO'!$A$2:$A$65,0))="","",INDEX('40-15 SCALE LABEL INFO'!K$2:K$65,MATCH($A1997,'40-15 SCALE LABEL INFO'!$A$2:$A$65,0))),"not found"),IF(H1996="not found","not found",IF(H1996="","","ditto"))))</f>
        <v/>
      </c>
    </row>
    <row r="1998" spans="1:8" x14ac:dyDescent="0.25">
      <c r="A1998" s="770"/>
      <c r="B1998" s="770"/>
      <c r="C1998" s="770"/>
      <c r="D1998" s="770"/>
      <c r="E1998" s="778"/>
      <c r="F1998" s="781" t="str">
        <f>IF($A1998="","",IF(NOT($A1998=$A1997),IFERROR(IF(INDEX('40-15 SCALE LABEL INFO'!I$2:I$65,MATCH($A1998,'40-15 SCALE LABEL INFO'!$A$2:$A$65,0))="","",INDEX('40-15 SCALE LABEL INFO'!I$2:I$65,MATCH($A1998,'40-15 SCALE LABEL INFO'!$A$2:$A$65,0))),"not found"),IF(F1997="not found","not found",IF(F1997="","","ditto"))))</f>
        <v/>
      </c>
      <c r="G1998" s="782" t="str">
        <f>IF($A1998="","",IF(NOT($A1998=$A1997),IFERROR(IF(INDEX('40-15 SCALE LABEL INFO'!J$2:J$65,MATCH($A1998,'40-15 SCALE LABEL INFO'!$A$2:$A$65,0))="","",INDEX('40-15 SCALE LABEL INFO'!J$2:J$65,MATCH($A1998,'40-15 SCALE LABEL INFO'!$A$2:$A$65,0))),"not found"),IF(G1997="not found","not found",IF(G1997="","","ditto"))))</f>
        <v/>
      </c>
      <c r="H1998" s="775" t="str">
        <f>IF($A1998="","",IF(NOT($A1998=$A1997),IFERROR(IF(INDEX('40-15 SCALE LABEL INFO'!K$2:K$65,MATCH($A1998,'40-15 SCALE LABEL INFO'!$A$2:$A$65,0))="","",INDEX('40-15 SCALE LABEL INFO'!K$2:K$65,MATCH($A1998,'40-15 SCALE LABEL INFO'!$A$2:$A$65,0))),"not found"),IF(H1997="not found","not found",IF(H1997="","","ditto"))))</f>
        <v/>
      </c>
    </row>
    <row r="1999" spans="1:8" x14ac:dyDescent="0.25">
      <c r="A1999" s="770"/>
      <c r="B1999" s="770"/>
      <c r="C1999" s="770"/>
      <c r="D1999" s="770"/>
      <c r="E1999" s="778"/>
      <c r="F1999" s="781" t="str">
        <f>IF($A1999="","",IF(NOT($A1999=$A1998),IFERROR(IF(INDEX('40-15 SCALE LABEL INFO'!I$2:I$65,MATCH($A1999,'40-15 SCALE LABEL INFO'!$A$2:$A$65,0))="","",INDEX('40-15 SCALE LABEL INFO'!I$2:I$65,MATCH($A1999,'40-15 SCALE LABEL INFO'!$A$2:$A$65,0))),"not found"),IF(F1998="not found","not found",IF(F1998="","","ditto"))))</f>
        <v/>
      </c>
      <c r="G1999" s="782" t="str">
        <f>IF($A1999="","",IF(NOT($A1999=$A1998),IFERROR(IF(INDEX('40-15 SCALE LABEL INFO'!J$2:J$65,MATCH($A1999,'40-15 SCALE LABEL INFO'!$A$2:$A$65,0))="","",INDEX('40-15 SCALE LABEL INFO'!J$2:J$65,MATCH($A1999,'40-15 SCALE LABEL INFO'!$A$2:$A$65,0))),"not found"),IF(G1998="not found","not found",IF(G1998="","","ditto"))))</f>
        <v/>
      </c>
      <c r="H1999" s="775" t="str">
        <f>IF($A1999="","",IF(NOT($A1999=$A1998),IFERROR(IF(INDEX('40-15 SCALE LABEL INFO'!K$2:K$65,MATCH($A1999,'40-15 SCALE LABEL INFO'!$A$2:$A$65,0))="","",INDEX('40-15 SCALE LABEL INFO'!K$2:K$65,MATCH($A1999,'40-15 SCALE LABEL INFO'!$A$2:$A$65,0))),"not found"),IF(H1998="not found","not found",IF(H1998="","","ditto"))))</f>
        <v/>
      </c>
    </row>
    <row r="2000" spans="1:8" x14ac:dyDescent="0.25">
      <c r="A2000" s="770"/>
      <c r="B2000" s="770"/>
      <c r="C2000" s="770"/>
      <c r="D2000" s="770"/>
      <c r="E2000" s="778"/>
      <c r="F2000" s="781" t="str">
        <f>IF($A2000="","",IF(NOT($A2000=$A1999),IFERROR(IF(INDEX('40-15 SCALE LABEL INFO'!I$2:I$65,MATCH($A2000,'40-15 SCALE LABEL INFO'!$A$2:$A$65,0))="","",INDEX('40-15 SCALE LABEL INFO'!I$2:I$65,MATCH($A2000,'40-15 SCALE LABEL INFO'!$A$2:$A$65,0))),"not found"),IF(F1999="not found","not found",IF(F1999="","","ditto"))))</f>
        <v/>
      </c>
      <c r="G2000" s="782" t="str">
        <f>IF($A2000="","",IF(NOT($A2000=$A1999),IFERROR(IF(INDEX('40-15 SCALE LABEL INFO'!J$2:J$65,MATCH($A2000,'40-15 SCALE LABEL INFO'!$A$2:$A$65,0))="","",INDEX('40-15 SCALE LABEL INFO'!J$2:J$65,MATCH($A2000,'40-15 SCALE LABEL INFO'!$A$2:$A$65,0))),"not found"),IF(G1999="not found","not found",IF(G1999="","","ditto"))))</f>
        <v/>
      </c>
      <c r="H2000" s="775" t="str">
        <f>IF($A2000="","",IF(NOT($A2000=$A1999),IFERROR(IF(INDEX('40-15 SCALE LABEL INFO'!K$2:K$65,MATCH($A2000,'40-15 SCALE LABEL INFO'!$A$2:$A$65,0))="","",INDEX('40-15 SCALE LABEL INFO'!K$2:K$65,MATCH($A2000,'40-15 SCALE LABEL INFO'!$A$2:$A$65,0))),"not found"),IF(H1999="not found","not found",IF(H1999="","","ditto"))))</f>
        <v/>
      </c>
    </row>
    <row r="2001" spans="1:8" x14ac:dyDescent="0.25">
      <c r="A2001" s="770"/>
      <c r="B2001" s="770"/>
      <c r="C2001" s="770"/>
      <c r="D2001" s="770"/>
      <c r="E2001" s="778"/>
      <c r="F2001" s="781" t="str">
        <f>IF($A2001="","",IF(NOT($A2001=$A2000),IFERROR(IF(INDEX('40-15 SCALE LABEL INFO'!I$2:I$65,MATCH($A2001,'40-15 SCALE LABEL INFO'!$A$2:$A$65,0))="","",INDEX('40-15 SCALE LABEL INFO'!I$2:I$65,MATCH($A2001,'40-15 SCALE LABEL INFO'!$A$2:$A$65,0))),"not found"),IF(F2000="not found","not found",IF(F2000="","","ditto"))))</f>
        <v/>
      </c>
      <c r="G2001" s="782" t="str">
        <f>IF($A2001="","",IF(NOT($A2001=$A2000),IFERROR(IF(INDEX('40-15 SCALE LABEL INFO'!J$2:J$65,MATCH($A2001,'40-15 SCALE LABEL INFO'!$A$2:$A$65,0))="","",INDEX('40-15 SCALE LABEL INFO'!J$2:J$65,MATCH($A2001,'40-15 SCALE LABEL INFO'!$A$2:$A$65,0))),"not found"),IF(G2000="not found","not found",IF(G2000="","","ditto"))))</f>
        <v/>
      </c>
      <c r="H2001" s="775"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NaeHYwi3pPTjwrU+hQTGbMSzV4YrIxcrLB7HZVhepfYB6W6EtHp3tCZMH+lhBoOMDNbkuxdHsiwNdRF46byqgg==" saltValue="2O43zZWGB2Jjv2u7ShT2lg=="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5" x14ac:dyDescent="0.25"/>
  <cols>
    <col min="1" max="1" width="15.140625" bestFit="1" customWidth="1"/>
    <col min="2" max="2" width="20.7109375" customWidth="1"/>
    <col min="3" max="3" width="21.28515625" bestFit="1" customWidth="1"/>
    <col min="4" max="4" width="15.140625" bestFit="1" customWidth="1"/>
    <col min="6" max="6" width="21.7109375" bestFit="1" customWidth="1"/>
  </cols>
  <sheetData>
    <row r="1" spans="1:6" x14ac:dyDescent="0.25">
      <c r="A1" s="803" t="s">
        <v>873</v>
      </c>
      <c r="B1" s="803" t="s">
        <v>1190</v>
      </c>
      <c r="C1" s="803" t="s">
        <v>1191</v>
      </c>
      <c r="D1" s="803" t="s">
        <v>1192</v>
      </c>
      <c r="F1" s="664" t="s">
        <v>1077</v>
      </c>
    </row>
    <row r="2" spans="1:6" x14ac:dyDescent="0.25">
      <c r="A2" s="804" t="str">
        <f>IF(D2&lt;&gt;"",IF('DATA ENTRY SHEET'!AF20&lt;&gt;"",'DATA ENTRY SHEET'!AF20,""),"")</f>
        <v/>
      </c>
      <c r="B2" s="803" t="str">
        <f>IF(A2&lt;&gt;"",IF(AND('DATA ENTRY SHEET'!$H$8&lt;&gt;"",'DATA ENTRY SHEET'!$C$8&lt;&gt;""),_xlfn.CONCAT('DATA ENTRY SHEET'!$H$8,"-01"),""),"")</f>
        <v/>
      </c>
      <c r="C2" s="803" t="str">
        <f>IF(A2&lt;&gt;"",IF(AND('DATA ENTRY SHEET'!$H$8&lt;&gt;"",'DATA ENTRY SHEET'!$E$8&lt;&gt;""),_xlfn.CONCAT('DATA ENTRY SHEET'!$H$8,"-02"),IF($B2&lt;&gt;"","N/A","")),"")</f>
        <v/>
      </c>
      <c r="D2" s="803" t="str">
        <f>IF('DATA ENTRY SHEET'!BW20&lt;&gt;"",'DATA ENTRY SHEET'!BW20,"")</f>
        <v/>
      </c>
    </row>
    <row r="3" spans="1:6" x14ac:dyDescent="0.25">
      <c r="A3" s="804" t="str">
        <f>IF(D3&lt;&gt;"",IF('DATA ENTRY SHEET'!AF21&lt;&gt;"",'DATA ENTRY SHEET'!AF21,""),"")</f>
        <v/>
      </c>
      <c r="B3" s="803" t="str">
        <f>IF(A3&lt;&gt;"",IF(AND('DATA ENTRY SHEET'!$H$8&lt;&gt;"",'DATA ENTRY SHEET'!$C$8&lt;&gt;""),_xlfn.CONCAT('DATA ENTRY SHEET'!$H$8,"-01"),""),"")</f>
        <v/>
      </c>
      <c r="C3" s="803" t="str">
        <f>IF(A3&lt;&gt;"",IF(AND('DATA ENTRY SHEET'!$H$8&lt;&gt;"",'DATA ENTRY SHEET'!$E$8&lt;&gt;""),_xlfn.CONCAT('DATA ENTRY SHEET'!$H$8,"-02"),IF($B3&lt;&gt;"","N/A","")),"")</f>
        <v/>
      </c>
      <c r="D3" s="803" t="str">
        <f>IF('DATA ENTRY SHEET'!BW21&lt;&gt;"",'DATA ENTRY SHEET'!BW21,"")</f>
        <v/>
      </c>
    </row>
    <row r="4" spans="1:6" x14ac:dyDescent="0.25">
      <c r="A4" s="804" t="str">
        <f>IF(D4&lt;&gt;"",IF('DATA ENTRY SHEET'!AF22&lt;&gt;"",'DATA ENTRY SHEET'!AF22,""),"")</f>
        <v/>
      </c>
      <c r="B4" s="803" t="str">
        <f>IF(A4&lt;&gt;"",IF(AND('DATA ENTRY SHEET'!$H$8&lt;&gt;"",'DATA ENTRY SHEET'!$C$8&lt;&gt;""),_xlfn.CONCAT('DATA ENTRY SHEET'!$H$8,"-01"),""),"")</f>
        <v/>
      </c>
      <c r="C4" s="803" t="str">
        <f>IF(A4&lt;&gt;"",IF(AND('DATA ENTRY SHEET'!$H$8&lt;&gt;"",'DATA ENTRY SHEET'!$E$8&lt;&gt;""),_xlfn.CONCAT('DATA ENTRY SHEET'!$H$8,"-02"),IF($B4&lt;&gt;"","N/A","")),"")</f>
        <v/>
      </c>
      <c r="D4" s="803" t="str">
        <f>IF('DATA ENTRY SHEET'!BW22&lt;&gt;"",'DATA ENTRY SHEET'!BW22,"")</f>
        <v/>
      </c>
    </row>
    <row r="5" spans="1:6" x14ac:dyDescent="0.25">
      <c r="A5" s="804" t="str">
        <f>IF(D5&lt;&gt;"",IF('DATA ENTRY SHEET'!AF23&lt;&gt;"",'DATA ENTRY SHEET'!AF23,""),"")</f>
        <v/>
      </c>
      <c r="B5" s="803" t="str">
        <f>IF(A5&lt;&gt;"",IF(AND('DATA ENTRY SHEET'!$H$8&lt;&gt;"",'DATA ENTRY SHEET'!$C$8&lt;&gt;""),_xlfn.CONCAT('DATA ENTRY SHEET'!$H$8,"-01"),""),"")</f>
        <v/>
      </c>
      <c r="C5" s="803" t="str">
        <f>IF(A5&lt;&gt;"",IF(AND('DATA ENTRY SHEET'!$H$8&lt;&gt;"",'DATA ENTRY SHEET'!$E$8&lt;&gt;""),_xlfn.CONCAT('DATA ENTRY SHEET'!$H$8,"-02"),IF($B5&lt;&gt;"","N/A","")),"")</f>
        <v/>
      </c>
      <c r="D5" s="803" t="str">
        <f>IF('DATA ENTRY SHEET'!BW23&lt;&gt;"",'DATA ENTRY SHEET'!BW23,"")</f>
        <v/>
      </c>
    </row>
    <row r="6" spans="1:6" x14ac:dyDescent="0.25">
      <c r="A6" s="804" t="str">
        <f>IF(D6&lt;&gt;"",IF('DATA ENTRY SHEET'!AF24&lt;&gt;"",'DATA ENTRY SHEET'!AF24,""),"")</f>
        <v/>
      </c>
      <c r="B6" s="803" t="str">
        <f>IF(A6&lt;&gt;"",IF(AND('DATA ENTRY SHEET'!$H$8&lt;&gt;"",'DATA ENTRY SHEET'!$C$8&lt;&gt;""),_xlfn.CONCAT('DATA ENTRY SHEET'!$H$8,"-01"),""),"")</f>
        <v/>
      </c>
      <c r="C6" s="803" t="str">
        <f>IF(A6&lt;&gt;"",IF(AND('DATA ENTRY SHEET'!$H$8&lt;&gt;"",'DATA ENTRY SHEET'!$E$8&lt;&gt;""),_xlfn.CONCAT('DATA ENTRY SHEET'!$H$8,"-02"),IF($B6&lt;&gt;"","N/A","")),"")</f>
        <v/>
      </c>
      <c r="D6" s="803" t="str">
        <f>IF('DATA ENTRY SHEET'!BW24&lt;&gt;"",'DATA ENTRY SHEET'!BW24,"")</f>
        <v/>
      </c>
    </row>
    <row r="7" spans="1:6" x14ac:dyDescent="0.25">
      <c r="A7" s="804" t="str">
        <f>IF(D7&lt;&gt;"",IF('DATA ENTRY SHEET'!AF25&lt;&gt;"",'DATA ENTRY SHEET'!AF25,""),"")</f>
        <v/>
      </c>
      <c r="B7" s="803" t="str">
        <f>IF(A7&lt;&gt;"",IF(AND('DATA ENTRY SHEET'!$H$8&lt;&gt;"",'DATA ENTRY SHEET'!$C$8&lt;&gt;""),_xlfn.CONCAT('DATA ENTRY SHEET'!$H$8,"-01"),""),"")</f>
        <v/>
      </c>
      <c r="C7" s="803" t="str">
        <f>IF(A7&lt;&gt;"",IF(AND('DATA ENTRY SHEET'!$H$8&lt;&gt;"",'DATA ENTRY SHEET'!$E$8&lt;&gt;""),_xlfn.CONCAT('DATA ENTRY SHEET'!$H$8,"-02"),IF($B7&lt;&gt;"","N/A","")),"")</f>
        <v/>
      </c>
      <c r="D7" s="803" t="str">
        <f>IF('DATA ENTRY SHEET'!BW25&lt;&gt;"",'DATA ENTRY SHEET'!BW25,"")</f>
        <v/>
      </c>
    </row>
    <row r="8" spans="1:6" x14ac:dyDescent="0.25">
      <c r="A8" s="804" t="str">
        <f>IF(D8&lt;&gt;"",IF('DATA ENTRY SHEET'!AF26&lt;&gt;"",'DATA ENTRY SHEET'!AF26,""),"")</f>
        <v/>
      </c>
      <c r="B8" s="803" t="str">
        <f>IF(A8&lt;&gt;"",IF(AND('DATA ENTRY SHEET'!$H$8&lt;&gt;"",'DATA ENTRY SHEET'!$C$8&lt;&gt;""),_xlfn.CONCAT('DATA ENTRY SHEET'!$H$8,"-01"),""),"")</f>
        <v/>
      </c>
      <c r="C8" s="803" t="str">
        <f>IF(A8&lt;&gt;"",IF(AND('DATA ENTRY SHEET'!$H$8&lt;&gt;"",'DATA ENTRY SHEET'!$E$8&lt;&gt;""),_xlfn.CONCAT('DATA ENTRY SHEET'!$H$8,"-02"),IF($B8&lt;&gt;"","N/A","")),"")</f>
        <v/>
      </c>
      <c r="D8" s="803" t="str">
        <f>IF('DATA ENTRY SHEET'!BW26&lt;&gt;"",'DATA ENTRY SHEET'!BW26,"")</f>
        <v/>
      </c>
    </row>
    <row r="9" spans="1:6" x14ac:dyDescent="0.25">
      <c r="A9" s="804" t="str">
        <f>IF(D9&lt;&gt;"",IF('DATA ENTRY SHEET'!AF27&lt;&gt;"",'DATA ENTRY SHEET'!AF27,""),"")</f>
        <v/>
      </c>
      <c r="B9" s="803" t="str">
        <f>IF(A9&lt;&gt;"",IF(AND('DATA ENTRY SHEET'!$H$8&lt;&gt;"",'DATA ENTRY SHEET'!$C$8&lt;&gt;""),_xlfn.CONCAT('DATA ENTRY SHEET'!$H$8,"-01"),""),"")</f>
        <v/>
      </c>
      <c r="C9" s="803" t="str">
        <f>IF(A9&lt;&gt;"",IF(AND('DATA ENTRY SHEET'!$H$8&lt;&gt;"",'DATA ENTRY SHEET'!$E$8&lt;&gt;""),_xlfn.CONCAT('DATA ENTRY SHEET'!$H$8,"-02"),IF($B9&lt;&gt;"","N/A","")),"")</f>
        <v/>
      </c>
      <c r="D9" s="803" t="str">
        <f>IF('DATA ENTRY SHEET'!BW27&lt;&gt;"",'DATA ENTRY SHEET'!BW27,"")</f>
        <v/>
      </c>
    </row>
    <row r="10" spans="1:6" x14ac:dyDescent="0.25">
      <c r="A10" s="804" t="str">
        <f>IF(D10&lt;&gt;"",IF('DATA ENTRY SHEET'!AF28&lt;&gt;"",'DATA ENTRY SHEET'!AF28,""),"")</f>
        <v/>
      </c>
      <c r="B10" s="803" t="str">
        <f>IF(A10&lt;&gt;"",IF(AND('DATA ENTRY SHEET'!$H$8&lt;&gt;"",'DATA ENTRY SHEET'!$C$8&lt;&gt;""),_xlfn.CONCAT('DATA ENTRY SHEET'!$H$8,"-01"),""),"")</f>
        <v/>
      </c>
      <c r="C10" s="803" t="str">
        <f>IF(A10&lt;&gt;"",IF(AND('DATA ENTRY SHEET'!$H$8&lt;&gt;"",'DATA ENTRY SHEET'!$E$8&lt;&gt;""),_xlfn.CONCAT('DATA ENTRY SHEET'!$H$8,"-02"),IF($B10&lt;&gt;"","N/A","")),"")</f>
        <v/>
      </c>
      <c r="D10" s="803" t="str">
        <f>IF('DATA ENTRY SHEET'!BW28&lt;&gt;"",'DATA ENTRY SHEET'!BW28,"")</f>
        <v/>
      </c>
    </row>
    <row r="11" spans="1:6" x14ac:dyDescent="0.25">
      <c r="A11" s="804" t="str">
        <f>IF(D11&lt;&gt;"",IF('DATA ENTRY SHEET'!AF29&lt;&gt;"",'DATA ENTRY SHEET'!AF29,""),"")</f>
        <v/>
      </c>
      <c r="B11" s="803" t="str">
        <f>IF(A11&lt;&gt;"",IF(AND('DATA ENTRY SHEET'!$H$8&lt;&gt;"",'DATA ENTRY SHEET'!$C$8&lt;&gt;""),_xlfn.CONCAT('DATA ENTRY SHEET'!$H$8,"-01"),""),"")</f>
        <v/>
      </c>
      <c r="C11" s="803" t="str">
        <f>IF(A11&lt;&gt;"",IF(AND('DATA ENTRY SHEET'!$H$8&lt;&gt;"",'DATA ENTRY SHEET'!$E$8&lt;&gt;""),_xlfn.CONCAT('DATA ENTRY SHEET'!$H$8,"-02"),IF($B11&lt;&gt;"","N/A","")),"")</f>
        <v/>
      </c>
      <c r="D11" s="803" t="str">
        <f>IF('DATA ENTRY SHEET'!BW29&lt;&gt;"",'DATA ENTRY SHEET'!BW29,"")</f>
        <v/>
      </c>
    </row>
    <row r="12" spans="1:6" x14ac:dyDescent="0.25">
      <c r="A12" s="804" t="str">
        <f>IF(D12&lt;&gt;"",IF('DATA ENTRY SHEET'!AF30&lt;&gt;"",'DATA ENTRY SHEET'!AF30,""),"")</f>
        <v/>
      </c>
      <c r="B12" s="803" t="str">
        <f>IF(A12&lt;&gt;"",IF(AND('DATA ENTRY SHEET'!$H$8&lt;&gt;"",'DATA ENTRY SHEET'!$C$8&lt;&gt;""),_xlfn.CONCAT('DATA ENTRY SHEET'!$H$8,"-01"),""),"")</f>
        <v/>
      </c>
      <c r="C12" s="803" t="str">
        <f>IF(A12&lt;&gt;"",IF(AND('DATA ENTRY SHEET'!$H$8&lt;&gt;"",'DATA ENTRY SHEET'!$E$8&lt;&gt;""),_xlfn.CONCAT('DATA ENTRY SHEET'!$H$8,"-02"),IF($B12&lt;&gt;"","N/A","")),"")</f>
        <v/>
      </c>
      <c r="D12" s="803" t="str">
        <f>IF('DATA ENTRY SHEET'!BW30&lt;&gt;"",'DATA ENTRY SHEET'!BW30,"")</f>
        <v/>
      </c>
    </row>
    <row r="13" spans="1:6" x14ac:dyDescent="0.25">
      <c r="A13" s="804" t="str">
        <f>IF(D13&lt;&gt;"",IF('DATA ENTRY SHEET'!AF31&lt;&gt;"",'DATA ENTRY SHEET'!AF31,""),"")</f>
        <v/>
      </c>
      <c r="B13" s="803" t="str">
        <f>IF(A13&lt;&gt;"",IF(AND('DATA ENTRY SHEET'!$H$8&lt;&gt;"",'DATA ENTRY SHEET'!$C$8&lt;&gt;""),_xlfn.CONCAT('DATA ENTRY SHEET'!$H$8,"-01"),""),"")</f>
        <v/>
      </c>
      <c r="C13" s="803" t="str">
        <f>IF(A13&lt;&gt;"",IF(AND('DATA ENTRY SHEET'!$H$8&lt;&gt;"",'DATA ENTRY SHEET'!$E$8&lt;&gt;""),_xlfn.CONCAT('DATA ENTRY SHEET'!$H$8,"-02"),IF($B13&lt;&gt;"","N/A","")),"")</f>
        <v/>
      </c>
      <c r="D13" s="803" t="str">
        <f>IF('DATA ENTRY SHEET'!BW31&lt;&gt;"",'DATA ENTRY SHEET'!BW31,"")</f>
        <v/>
      </c>
    </row>
    <row r="14" spans="1:6" x14ac:dyDescent="0.25">
      <c r="A14" s="804" t="str">
        <f>IF(D14&lt;&gt;"",IF('DATA ENTRY SHEET'!AF32&lt;&gt;"",'DATA ENTRY SHEET'!AF32,""),"")</f>
        <v/>
      </c>
      <c r="B14" s="803" t="str">
        <f>IF(A14&lt;&gt;"",IF(AND('DATA ENTRY SHEET'!$H$8&lt;&gt;"",'DATA ENTRY SHEET'!$C$8&lt;&gt;""),_xlfn.CONCAT('DATA ENTRY SHEET'!$H$8,"-01"),""),"")</f>
        <v/>
      </c>
      <c r="C14" s="803" t="str">
        <f>IF(A14&lt;&gt;"",IF(AND('DATA ENTRY SHEET'!$H$8&lt;&gt;"",'DATA ENTRY SHEET'!$E$8&lt;&gt;""),_xlfn.CONCAT('DATA ENTRY SHEET'!$H$8,"-02"),IF($B14&lt;&gt;"","N/A","")),"")</f>
        <v/>
      </c>
      <c r="D14" s="803" t="str">
        <f>IF('DATA ENTRY SHEET'!BW32&lt;&gt;"",'DATA ENTRY SHEET'!BW32,"")</f>
        <v/>
      </c>
    </row>
    <row r="15" spans="1:6" x14ac:dyDescent="0.25">
      <c r="A15" s="804" t="str">
        <f>IF(D15&lt;&gt;"",IF('DATA ENTRY SHEET'!AF33&lt;&gt;"",'DATA ENTRY SHEET'!AF33,""),"")</f>
        <v/>
      </c>
      <c r="B15" s="803" t="str">
        <f>IF(A15&lt;&gt;"",IF(AND('DATA ENTRY SHEET'!$H$8&lt;&gt;"",'DATA ENTRY SHEET'!$C$8&lt;&gt;""),_xlfn.CONCAT('DATA ENTRY SHEET'!$H$8,"-01"),""),"")</f>
        <v/>
      </c>
      <c r="C15" s="803" t="str">
        <f>IF(A15&lt;&gt;"",IF(AND('DATA ENTRY SHEET'!$H$8&lt;&gt;"",'DATA ENTRY SHEET'!$E$8&lt;&gt;""),_xlfn.CONCAT('DATA ENTRY SHEET'!$H$8,"-02"),IF($B15&lt;&gt;"","N/A","")),"")</f>
        <v/>
      </c>
      <c r="D15" s="803" t="str">
        <f>IF('DATA ENTRY SHEET'!BW33&lt;&gt;"",'DATA ENTRY SHEET'!BW33,"")</f>
        <v/>
      </c>
    </row>
    <row r="16" spans="1:6" x14ac:dyDescent="0.25">
      <c r="A16" s="804" t="str">
        <f>IF(D16&lt;&gt;"",IF('DATA ENTRY SHEET'!AF34&lt;&gt;"",'DATA ENTRY SHEET'!AF34,""),"")</f>
        <v/>
      </c>
      <c r="B16" s="803" t="str">
        <f>IF(A16&lt;&gt;"",IF(AND('DATA ENTRY SHEET'!$H$8&lt;&gt;"",'DATA ENTRY SHEET'!$C$8&lt;&gt;""),_xlfn.CONCAT('DATA ENTRY SHEET'!$H$8,"-01"),""),"")</f>
        <v/>
      </c>
      <c r="C16" s="803" t="str">
        <f>IF(A16&lt;&gt;"",IF(AND('DATA ENTRY SHEET'!$H$8&lt;&gt;"",'DATA ENTRY SHEET'!$E$8&lt;&gt;""),_xlfn.CONCAT('DATA ENTRY SHEET'!$H$8,"-02"),IF($B16&lt;&gt;"","N/A","")),"")</f>
        <v/>
      </c>
      <c r="D16" s="803" t="str">
        <f>IF('DATA ENTRY SHEET'!BW34&lt;&gt;"",'DATA ENTRY SHEET'!BW34,"")</f>
        <v/>
      </c>
    </row>
    <row r="17" spans="1:4" x14ac:dyDescent="0.25">
      <c r="A17" s="804" t="str">
        <f>IF(D17&lt;&gt;"",IF('DATA ENTRY SHEET'!AF35&lt;&gt;"",'DATA ENTRY SHEET'!AF35,""),"")</f>
        <v/>
      </c>
      <c r="B17" s="803" t="str">
        <f>IF(A17&lt;&gt;"",IF(AND('DATA ENTRY SHEET'!$H$8&lt;&gt;"",'DATA ENTRY SHEET'!$C$8&lt;&gt;""),_xlfn.CONCAT('DATA ENTRY SHEET'!$H$8,"-01"),""),"")</f>
        <v/>
      </c>
      <c r="C17" s="803" t="str">
        <f>IF(A17&lt;&gt;"",IF(AND('DATA ENTRY SHEET'!$H$8&lt;&gt;"",'DATA ENTRY SHEET'!$E$8&lt;&gt;""),_xlfn.CONCAT('DATA ENTRY SHEET'!$H$8,"-02"),IF($B17&lt;&gt;"","N/A","")),"")</f>
        <v/>
      </c>
      <c r="D17" s="803" t="str">
        <f>IF('DATA ENTRY SHEET'!BW35&lt;&gt;"",'DATA ENTRY SHEET'!BW35,"")</f>
        <v/>
      </c>
    </row>
    <row r="18" spans="1:4" x14ac:dyDescent="0.25">
      <c r="A18" s="804" t="str">
        <f>IF(D18&lt;&gt;"",IF('DATA ENTRY SHEET'!AF36&lt;&gt;"",'DATA ENTRY SHEET'!AF36,""),"")</f>
        <v/>
      </c>
      <c r="B18" s="803" t="str">
        <f>IF(A18&lt;&gt;"",IF(AND('DATA ENTRY SHEET'!$H$8&lt;&gt;"",'DATA ENTRY SHEET'!$C$8&lt;&gt;""),_xlfn.CONCAT('DATA ENTRY SHEET'!$H$8,"-01"),""),"")</f>
        <v/>
      </c>
      <c r="C18" s="803" t="str">
        <f>IF(A18&lt;&gt;"",IF(AND('DATA ENTRY SHEET'!$H$8&lt;&gt;"",'DATA ENTRY SHEET'!$E$8&lt;&gt;""),_xlfn.CONCAT('DATA ENTRY SHEET'!$H$8,"-02"),IF($B18&lt;&gt;"","N/A","")),"")</f>
        <v/>
      </c>
      <c r="D18" s="803" t="str">
        <f>IF('DATA ENTRY SHEET'!BW36&lt;&gt;"",'DATA ENTRY SHEET'!BW36,"")</f>
        <v/>
      </c>
    </row>
    <row r="19" spans="1:4" x14ac:dyDescent="0.25">
      <c r="A19" s="804" t="str">
        <f>IF(D19&lt;&gt;"",IF('DATA ENTRY SHEET'!AF37&lt;&gt;"",'DATA ENTRY SHEET'!AF37,""),"")</f>
        <v/>
      </c>
      <c r="B19" s="803" t="str">
        <f>IF(A19&lt;&gt;"",IF(AND('DATA ENTRY SHEET'!$H$8&lt;&gt;"",'DATA ENTRY SHEET'!$C$8&lt;&gt;""),_xlfn.CONCAT('DATA ENTRY SHEET'!$H$8,"-01"),""),"")</f>
        <v/>
      </c>
      <c r="C19" s="803" t="str">
        <f>IF(A19&lt;&gt;"",IF(AND('DATA ENTRY SHEET'!$H$8&lt;&gt;"",'DATA ENTRY SHEET'!$E$8&lt;&gt;""),_xlfn.CONCAT('DATA ENTRY SHEET'!$H$8,"-02"),IF($B19&lt;&gt;"","N/A","")),"")</f>
        <v/>
      </c>
      <c r="D19" s="803" t="str">
        <f>IF('DATA ENTRY SHEET'!BW37&lt;&gt;"",'DATA ENTRY SHEET'!BW37,"")</f>
        <v/>
      </c>
    </row>
    <row r="20" spans="1:4" x14ac:dyDescent="0.25">
      <c r="A20" s="804" t="str">
        <f>IF(D20&lt;&gt;"",IF('DATA ENTRY SHEET'!AF38&lt;&gt;"",'DATA ENTRY SHEET'!AF38,""),"")</f>
        <v/>
      </c>
      <c r="B20" s="803" t="str">
        <f>IF(A20&lt;&gt;"",IF(AND('DATA ENTRY SHEET'!$H$8&lt;&gt;"",'DATA ENTRY SHEET'!$C$8&lt;&gt;""),_xlfn.CONCAT('DATA ENTRY SHEET'!$H$8,"-01"),""),"")</f>
        <v/>
      </c>
      <c r="C20" s="803" t="str">
        <f>IF(A20&lt;&gt;"",IF(AND('DATA ENTRY SHEET'!$H$8&lt;&gt;"",'DATA ENTRY SHEET'!$E$8&lt;&gt;""),_xlfn.CONCAT('DATA ENTRY SHEET'!$H$8,"-02"),IF($B20&lt;&gt;"","N/A","")),"")</f>
        <v/>
      </c>
      <c r="D20" s="803" t="str">
        <f>IF('DATA ENTRY SHEET'!BW38&lt;&gt;"",'DATA ENTRY SHEET'!BW38,"")</f>
        <v/>
      </c>
    </row>
    <row r="21" spans="1:4" x14ac:dyDescent="0.25">
      <c r="A21" s="804" t="str">
        <f>IF(D21&lt;&gt;"",IF('DATA ENTRY SHEET'!AF39&lt;&gt;"",'DATA ENTRY SHEET'!AF39,""),"")</f>
        <v/>
      </c>
      <c r="B21" s="803" t="str">
        <f>IF(A21&lt;&gt;"",IF(AND('DATA ENTRY SHEET'!$H$8&lt;&gt;"",'DATA ENTRY SHEET'!$C$8&lt;&gt;""),_xlfn.CONCAT('DATA ENTRY SHEET'!$H$8,"-01"),""),"")</f>
        <v/>
      </c>
      <c r="C21" s="803" t="str">
        <f>IF(A21&lt;&gt;"",IF(AND('DATA ENTRY SHEET'!$H$8&lt;&gt;"",'DATA ENTRY SHEET'!$E$8&lt;&gt;""),_xlfn.CONCAT('DATA ENTRY SHEET'!$H$8,"-02"),IF($B21&lt;&gt;"","N/A","")),"")</f>
        <v/>
      </c>
      <c r="D21" s="803" t="str">
        <f>IF('DATA ENTRY SHEET'!BW39&lt;&gt;"",'DATA ENTRY SHEET'!BW39,"")</f>
        <v/>
      </c>
    </row>
    <row r="22" spans="1:4" x14ac:dyDescent="0.25">
      <c r="A22" s="804" t="str">
        <f>IF(D22&lt;&gt;"",IF('DATA ENTRY SHEET'!AF40&lt;&gt;"",'DATA ENTRY SHEET'!AF40,""),"")</f>
        <v/>
      </c>
      <c r="B22" s="803" t="str">
        <f>IF(A22&lt;&gt;"",IF(AND('DATA ENTRY SHEET'!$H$8&lt;&gt;"",'DATA ENTRY SHEET'!$C$8&lt;&gt;""),_xlfn.CONCAT('DATA ENTRY SHEET'!$H$8,"-01"),""),"")</f>
        <v/>
      </c>
      <c r="C22" s="803" t="str">
        <f>IF(A22&lt;&gt;"",IF(AND('DATA ENTRY SHEET'!$H$8&lt;&gt;"",'DATA ENTRY SHEET'!$E$8&lt;&gt;""),_xlfn.CONCAT('DATA ENTRY SHEET'!$H$8,"-02"),IF($B22&lt;&gt;"","N/A","")),"")</f>
        <v/>
      </c>
      <c r="D22" s="803" t="str">
        <f>IF('DATA ENTRY SHEET'!BW40&lt;&gt;"",'DATA ENTRY SHEET'!BW40,"")</f>
        <v/>
      </c>
    </row>
    <row r="23" spans="1:4" x14ac:dyDescent="0.25">
      <c r="A23" s="804" t="str">
        <f>IF(D23&lt;&gt;"",IF('DATA ENTRY SHEET'!AF41&lt;&gt;"",'DATA ENTRY SHEET'!AF41,""),"")</f>
        <v/>
      </c>
      <c r="B23" s="803" t="str">
        <f>IF(A23&lt;&gt;"",IF(AND('DATA ENTRY SHEET'!$H$8&lt;&gt;"",'DATA ENTRY SHEET'!$C$8&lt;&gt;""),_xlfn.CONCAT('DATA ENTRY SHEET'!$H$8,"-01"),""),"")</f>
        <v/>
      </c>
      <c r="C23" s="803" t="str">
        <f>IF(A23&lt;&gt;"",IF(AND('DATA ENTRY SHEET'!$H$8&lt;&gt;"",'DATA ENTRY SHEET'!$E$8&lt;&gt;""),_xlfn.CONCAT('DATA ENTRY SHEET'!$H$8,"-02"),IF($B23&lt;&gt;"","N/A","")),"")</f>
        <v/>
      </c>
      <c r="D23" s="803" t="str">
        <f>IF('DATA ENTRY SHEET'!BW41&lt;&gt;"",'DATA ENTRY SHEET'!BW41,"")</f>
        <v/>
      </c>
    </row>
    <row r="24" spans="1:4" x14ac:dyDescent="0.25">
      <c r="A24" s="804" t="str">
        <f>IF(D24&lt;&gt;"",IF('DATA ENTRY SHEET'!AF42&lt;&gt;"",'DATA ENTRY SHEET'!AF42,""),"")</f>
        <v/>
      </c>
      <c r="B24" s="803" t="str">
        <f>IF(A24&lt;&gt;"",IF(AND('DATA ENTRY SHEET'!$H$8&lt;&gt;"",'DATA ENTRY SHEET'!$C$8&lt;&gt;""),_xlfn.CONCAT('DATA ENTRY SHEET'!$H$8,"-01"),""),"")</f>
        <v/>
      </c>
      <c r="C24" s="803" t="str">
        <f>IF(A24&lt;&gt;"",IF(AND('DATA ENTRY SHEET'!$H$8&lt;&gt;"",'DATA ENTRY SHEET'!$E$8&lt;&gt;""),_xlfn.CONCAT('DATA ENTRY SHEET'!$H$8,"-02"),IF($B24&lt;&gt;"","N/A","")),"")</f>
        <v/>
      </c>
      <c r="D24" s="803" t="str">
        <f>IF('DATA ENTRY SHEET'!BW42&lt;&gt;"",'DATA ENTRY SHEET'!BW42,"")</f>
        <v/>
      </c>
    </row>
    <row r="25" spans="1:4" x14ac:dyDescent="0.25">
      <c r="A25" s="804" t="str">
        <f>IF(D25&lt;&gt;"",IF('DATA ENTRY SHEET'!AF43&lt;&gt;"",'DATA ENTRY SHEET'!AF43,""),"")</f>
        <v/>
      </c>
      <c r="B25" s="803" t="str">
        <f>IF(A25&lt;&gt;"",IF(AND('DATA ENTRY SHEET'!$H$8&lt;&gt;"",'DATA ENTRY SHEET'!$C$8&lt;&gt;""),_xlfn.CONCAT('DATA ENTRY SHEET'!$H$8,"-01"),""),"")</f>
        <v/>
      </c>
      <c r="C25" s="803" t="str">
        <f>IF(A25&lt;&gt;"",IF(AND('DATA ENTRY SHEET'!$H$8&lt;&gt;"",'DATA ENTRY SHEET'!$E$8&lt;&gt;""),_xlfn.CONCAT('DATA ENTRY SHEET'!$H$8,"-02"),IF($B25&lt;&gt;"","N/A","")),"")</f>
        <v/>
      </c>
      <c r="D25" s="803" t="str">
        <f>IF('DATA ENTRY SHEET'!BW43&lt;&gt;"",'DATA ENTRY SHEET'!BW43,"")</f>
        <v/>
      </c>
    </row>
    <row r="26" spans="1:4" x14ac:dyDescent="0.25">
      <c r="A26" s="804" t="str">
        <f>IF(D26&lt;&gt;"",IF('DATA ENTRY SHEET'!AF44&lt;&gt;"",'DATA ENTRY SHEET'!AF44,""),"")</f>
        <v/>
      </c>
      <c r="B26" s="803" t="str">
        <f>IF(A26&lt;&gt;"",IF(AND('DATA ENTRY SHEET'!$H$8&lt;&gt;"",'DATA ENTRY SHEET'!$C$8&lt;&gt;""),_xlfn.CONCAT('DATA ENTRY SHEET'!$H$8,"-01"),""),"")</f>
        <v/>
      </c>
      <c r="C26" s="803" t="str">
        <f>IF(A26&lt;&gt;"",IF(AND('DATA ENTRY SHEET'!$H$8&lt;&gt;"",'DATA ENTRY SHEET'!$E$8&lt;&gt;""),_xlfn.CONCAT('DATA ENTRY SHEET'!$H$8,"-02"),IF($B26&lt;&gt;"","N/A","")),"")</f>
        <v/>
      </c>
      <c r="D26" s="803" t="str">
        <f>IF('DATA ENTRY SHEET'!BW44&lt;&gt;"",'DATA ENTRY SHEET'!BW44,"")</f>
        <v/>
      </c>
    </row>
    <row r="27" spans="1:4" x14ac:dyDescent="0.25">
      <c r="A27" s="804" t="str">
        <f>IF(D27&lt;&gt;"",IF('DATA ENTRY SHEET'!AF45&lt;&gt;"",'DATA ENTRY SHEET'!AF45,""),"")</f>
        <v/>
      </c>
      <c r="B27" s="803" t="str">
        <f>IF(A27&lt;&gt;"",IF(AND('DATA ENTRY SHEET'!$H$8&lt;&gt;"",'DATA ENTRY SHEET'!$C$8&lt;&gt;""),_xlfn.CONCAT('DATA ENTRY SHEET'!$H$8,"-01"),""),"")</f>
        <v/>
      </c>
      <c r="C27" s="803" t="str">
        <f>IF(A27&lt;&gt;"",IF(AND('DATA ENTRY SHEET'!$H$8&lt;&gt;"",'DATA ENTRY SHEET'!$E$8&lt;&gt;""),_xlfn.CONCAT('DATA ENTRY SHEET'!$H$8,"-02"),IF($B27&lt;&gt;"","N/A","")),"")</f>
        <v/>
      </c>
      <c r="D27" s="803" t="str">
        <f>IF('DATA ENTRY SHEET'!BW45&lt;&gt;"",'DATA ENTRY SHEET'!BW45,"")</f>
        <v/>
      </c>
    </row>
    <row r="28" spans="1:4" x14ac:dyDescent="0.25">
      <c r="A28" s="804" t="str">
        <f>IF(D28&lt;&gt;"",IF('DATA ENTRY SHEET'!AF46&lt;&gt;"",'DATA ENTRY SHEET'!AF46,""),"")</f>
        <v/>
      </c>
      <c r="B28" s="803" t="str">
        <f>IF(A28&lt;&gt;"",IF(AND('DATA ENTRY SHEET'!$H$8&lt;&gt;"",'DATA ENTRY SHEET'!$C$8&lt;&gt;""),_xlfn.CONCAT('DATA ENTRY SHEET'!$H$8,"-01"),""),"")</f>
        <v/>
      </c>
      <c r="C28" s="803" t="str">
        <f>IF(A28&lt;&gt;"",IF(AND('DATA ENTRY SHEET'!$H$8&lt;&gt;"",'DATA ENTRY SHEET'!$E$8&lt;&gt;""),_xlfn.CONCAT('DATA ENTRY SHEET'!$H$8,"-02"),IF($B28&lt;&gt;"","N/A","")),"")</f>
        <v/>
      </c>
      <c r="D28" s="803" t="str">
        <f>IF('DATA ENTRY SHEET'!BW46&lt;&gt;"",'DATA ENTRY SHEET'!BW46,"")</f>
        <v/>
      </c>
    </row>
    <row r="29" spans="1:4" x14ac:dyDescent="0.25">
      <c r="A29" s="804" t="str">
        <f>IF(D29&lt;&gt;"",IF('DATA ENTRY SHEET'!AF47&lt;&gt;"",'DATA ENTRY SHEET'!AF47,""),"")</f>
        <v/>
      </c>
      <c r="B29" s="803" t="str">
        <f>IF(A29&lt;&gt;"",IF(AND('DATA ENTRY SHEET'!$H$8&lt;&gt;"",'DATA ENTRY SHEET'!$C$8&lt;&gt;""),_xlfn.CONCAT('DATA ENTRY SHEET'!$H$8,"-01"),""),"")</f>
        <v/>
      </c>
      <c r="C29" s="803" t="str">
        <f>IF(A29&lt;&gt;"",IF(AND('DATA ENTRY SHEET'!$H$8&lt;&gt;"",'DATA ENTRY SHEET'!$E$8&lt;&gt;""),_xlfn.CONCAT('DATA ENTRY SHEET'!$H$8,"-02"),IF($B29&lt;&gt;"","N/A","")),"")</f>
        <v/>
      </c>
      <c r="D29" s="803" t="str">
        <f>IF('DATA ENTRY SHEET'!BW47&lt;&gt;"",'DATA ENTRY SHEET'!BW47,"")</f>
        <v/>
      </c>
    </row>
    <row r="30" spans="1:4" x14ac:dyDescent="0.25">
      <c r="A30" s="804" t="str">
        <f>IF(D30&lt;&gt;"",IF('DATA ENTRY SHEET'!AF48&lt;&gt;"",'DATA ENTRY SHEET'!AF48,""),"")</f>
        <v/>
      </c>
      <c r="B30" s="803" t="str">
        <f>IF(A30&lt;&gt;"",IF(AND('DATA ENTRY SHEET'!$H$8&lt;&gt;"",'DATA ENTRY SHEET'!$C$8&lt;&gt;""),_xlfn.CONCAT('DATA ENTRY SHEET'!$H$8,"-01"),""),"")</f>
        <v/>
      </c>
      <c r="C30" s="803" t="str">
        <f>IF(A30&lt;&gt;"",IF(AND('DATA ENTRY SHEET'!$H$8&lt;&gt;"",'DATA ENTRY SHEET'!$E$8&lt;&gt;""),_xlfn.CONCAT('DATA ENTRY SHEET'!$H$8,"-02"),IF($B30&lt;&gt;"","N/A","")),"")</f>
        <v/>
      </c>
      <c r="D30" s="803" t="str">
        <f>IF('DATA ENTRY SHEET'!BW48&lt;&gt;"",'DATA ENTRY SHEET'!BW48,"")</f>
        <v/>
      </c>
    </row>
    <row r="31" spans="1:4" x14ac:dyDescent="0.25">
      <c r="A31" s="804" t="str">
        <f>IF(D31&lt;&gt;"",IF('DATA ENTRY SHEET'!AF49&lt;&gt;"",'DATA ENTRY SHEET'!AF49,""),"")</f>
        <v/>
      </c>
      <c r="B31" s="803" t="str">
        <f>IF(A31&lt;&gt;"",IF(AND('DATA ENTRY SHEET'!$H$8&lt;&gt;"",'DATA ENTRY SHEET'!$C$8&lt;&gt;""),_xlfn.CONCAT('DATA ENTRY SHEET'!$H$8,"-01"),""),"")</f>
        <v/>
      </c>
      <c r="C31" s="803" t="str">
        <f>IF(A31&lt;&gt;"",IF(AND('DATA ENTRY SHEET'!$H$8&lt;&gt;"",'DATA ENTRY SHEET'!$E$8&lt;&gt;""),_xlfn.CONCAT('DATA ENTRY SHEET'!$H$8,"-02"),IF($B31&lt;&gt;"","N/A","")),"")</f>
        <v/>
      </c>
      <c r="D31" s="803" t="str">
        <f>IF('DATA ENTRY SHEET'!BW49&lt;&gt;"",'DATA ENTRY SHEET'!BW49,"")</f>
        <v/>
      </c>
    </row>
    <row r="32" spans="1:4" x14ac:dyDescent="0.25">
      <c r="A32" s="804" t="str">
        <f>IF(D32&lt;&gt;"",IF('DATA ENTRY SHEET'!AF50&lt;&gt;"",'DATA ENTRY SHEET'!AF50,""),"")</f>
        <v/>
      </c>
      <c r="B32" s="803" t="str">
        <f>IF(A32&lt;&gt;"",IF(AND('DATA ENTRY SHEET'!$H$8&lt;&gt;"",'DATA ENTRY SHEET'!$C$8&lt;&gt;""),_xlfn.CONCAT('DATA ENTRY SHEET'!$H$8,"-01"),""),"")</f>
        <v/>
      </c>
      <c r="C32" s="803" t="str">
        <f>IF(A32&lt;&gt;"",IF(AND('DATA ENTRY SHEET'!$H$8&lt;&gt;"",'DATA ENTRY SHEET'!$E$8&lt;&gt;""),_xlfn.CONCAT('DATA ENTRY SHEET'!$H$8,"-02"),IF($B32&lt;&gt;"","N/A","")),"")</f>
        <v/>
      </c>
      <c r="D32" s="803" t="str">
        <f>IF('DATA ENTRY SHEET'!BW50&lt;&gt;"",'DATA ENTRY SHEET'!BW50,"")</f>
        <v/>
      </c>
    </row>
    <row r="33" spans="1:4" x14ac:dyDescent="0.25">
      <c r="A33" s="804" t="str">
        <f>IF(D33&lt;&gt;"",IF('DATA ENTRY SHEET'!AF51&lt;&gt;"",'DATA ENTRY SHEET'!AF51,""),"")</f>
        <v/>
      </c>
      <c r="B33" s="803" t="str">
        <f>IF(A33&lt;&gt;"",IF(AND('DATA ENTRY SHEET'!$H$8&lt;&gt;"",'DATA ENTRY SHEET'!$C$8&lt;&gt;""),_xlfn.CONCAT('DATA ENTRY SHEET'!$H$8,"-01"),""),"")</f>
        <v/>
      </c>
      <c r="C33" s="803" t="str">
        <f>IF(A33&lt;&gt;"",IF(AND('DATA ENTRY SHEET'!$H$8&lt;&gt;"",'DATA ENTRY SHEET'!$E$8&lt;&gt;""),_xlfn.CONCAT('DATA ENTRY SHEET'!$H$8,"-02"),IF($B33&lt;&gt;"","N/A","")),"")</f>
        <v/>
      </c>
      <c r="D33" s="803" t="str">
        <f>IF('DATA ENTRY SHEET'!BW51&lt;&gt;"",'DATA ENTRY SHEET'!BW51,"")</f>
        <v/>
      </c>
    </row>
    <row r="34" spans="1:4" x14ac:dyDescent="0.25">
      <c r="A34" s="804" t="str">
        <f>IF(D34&lt;&gt;"",IF('DATA ENTRY SHEET'!AF52&lt;&gt;"",'DATA ENTRY SHEET'!AF52,""),"")</f>
        <v/>
      </c>
      <c r="B34" s="803" t="str">
        <f>IF(A34&lt;&gt;"",IF(AND('DATA ENTRY SHEET'!$H$8&lt;&gt;"",'DATA ENTRY SHEET'!$C$8&lt;&gt;""),_xlfn.CONCAT('DATA ENTRY SHEET'!$H$8,"-01"),""),"")</f>
        <v/>
      </c>
      <c r="C34" s="803" t="str">
        <f>IF(A34&lt;&gt;"",IF(AND('DATA ENTRY SHEET'!$H$8&lt;&gt;"",'DATA ENTRY SHEET'!$E$8&lt;&gt;""),_xlfn.CONCAT('DATA ENTRY SHEET'!$H$8,"-02"),IF($B34&lt;&gt;"","N/A","")),"")</f>
        <v/>
      </c>
      <c r="D34" s="803" t="str">
        <f>IF('DATA ENTRY SHEET'!BW52&lt;&gt;"",'DATA ENTRY SHEET'!BW52,"")</f>
        <v/>
      </c>
    </row>
    <row r="35" spans="1:4" x14ac:dyDescent="0.25">
      <c r="A35" s="804" t="str">
        <f>IF(D35&lt;&gt;"",IF('DATA ENTRY SHEET'!AF53&lt;&gt;"",'DATA ENTRY SHEET'!AF53,""),"")</f>
        <v/>
      </c>
      <c r="B35" s="803" t="str">
        <f>IF(A35&lt;&gt;"",IF(AND('DATA ENTRY SHEET'!$H$8&lt;&gt;"",'DATA ENTRY SHEET'!$C$8&lt;&gt;""),_xlfn.CONCAT('DATA ENTRY SHEET'!$H$8,"-01"),""),"")</f>
        <v/>
      </c>
      <c r="C35" s="803" t="str">
        <f>IF(A35&lt;&gt;"",IF(AND('DATA ENTRY SHEET'!$H$8&lt;&gt;"",'DATA ENTRY SHEET'!$E$8&lt;&gt;""),_xlfn.CONCAT('DATA ENTRY SHEET'!$H$8,"-02"),IF($B35&lt;&gt;"","N/A","")),"")</f>
        <v/>
      </c>
      <c r="D35" s="803" t="str">
        <f>IF('DATA ENTRY SHEET'!BW53&lt;&gt;"",'DATA ENTRY SHEET'!BW53,"")</f>
        <v/>
      </c>
    </row>
    <row r="36" spans="1:4" x14ac:dyDescent="0.25">
      <c r="A36" s="804" t="str">
        <f>IF(D36&lt;&gt;"",IF('DATA ENTRY SHEET'!AF54&lt;&gt;"",'DATA ENTRY SHEET'!AF54,""),"")</f>
        <v/>
      </c>
      <c r="B36" s="803" t="str">
        <f>IF(A36&lt;&gt;"",IF(AND('DATA ENTRY SHEET'!$H$8&lt;&gt;"",'DATA ENTRY SHEET'!$C$8&lt;&gt;""),_xlfn.CONCAT('DATA ENTRY SHEET'!$H$8,"-01"),""),"")</f>
        <v/>
      </c>
      <c r="C36" s="803" t="str">
        <f>IF(A36&lt;&gt;"",IF(AND('DATA ENTRY SHEET'!$H$8&lt;&gt;"",'DATA ENTRY SHEET'!$E$8&lt;&gt;""),_xlfn.CONCAT('DATA ENTRY SHEET'!$H$8,"-02"),IF($B36&lt;&gt;"","N/A","")),"")</f>
        <v/>
      </c>
      <c r="D36" s="803" t="str">
        <f>IF('DATA ENTRY SHEET'!BW54&lt;&gt;"",'DATA ENTRY SHEET'!BW54,"")</f>
        <v/>
      </c>
    </row>
    <row r="37" spans="1:4" x14ac:dyDescent="0.25">
      <c r="A37" s="804" t="str">
        <f>IF(D37&lt;&gt;"",IF('DATA ENTRY SHEET'!AF55&lt;&gt;"",'DATA ENTRY SHEET'!AF55,""),"")</f>
        <v/>
      </c>
      <c r="B37" s="803" t="str">
        <f>IF(A37&lt;&gt;"",IF(AND('DATA ENTRY SHEET'!$H$8&lt;&gt;"",'DATA ENTRY SHEET'!$C$8&lt;&gt;""),_xlfn.CONCAT('DATA ENTRY SHEET'!$H$8,"-01"),""),"")</f>
        <v/>
      </c>
      <c r="C37" s="803" t="str">
        <f>IF(A37&lt;&gt;"",IF(AND('DATA ENTRY SHEET'!$H$8&lt;&gt;"",'DATA ENTRY SHEET'!$E$8&lt;&gt;""),_xlfn.CONCAT('DATA ENTRY SHEET'!$H$8,"-02"),IF($B37&lt;&gt;"","N/A","")),"")</f>
        <v/>
      </c>
      <c r="D37" s="803" t="str">
        <f>IF('DATA ENTRY SHEET'!BW55&lt;&gt;"",'DATA ENTRY SHEET'!BW55,"")</f>
        <v/>
      </c>
    </row>
    <row r="38" spans="1:4" x14ac:dyDescent="0.25">
      <c r="A38" s="804" t="str">
        <f>IF(D38&lt;&gt;"",IF('DATA ENTRY SHEET'!AF56&lt;&gt;"",'DATA ENTRY SHEET'!AF56,""),"")</f>
        <v/>
      </c>
      <c r="B38" s="803" t="str">
        <f>IF(A38&lt;&gt;"",IF(AND('DATA ENTRY SHEET'!$H$8&lt;&gt;"",'DATA ENTRY SHEET'!$C$8&lt;&gt;""),_xlfn.CONCAT('DATA ENTRY SHEET'!$H$8,"-01"),""),"")</f>
        <v/>
      </c>
      <c r="C38" s="803" t="str">
        <f>IF(A38&lt;&gt;"",IF(AND('DATA ENTRY SHEET'!$H$8&lt;&gt;"",'DATA ENTRY SHEET'!$E$8&lt;&gt;""),_xlfn.CONCAT('DATA ENTRY SHEET'!$H$8,"-02"),IF($B38&lt;&gt;"","N/A","")),"")</f>
        <v/>
      </c>
      <c r="D38" s="803" t="str">
        <f>IF('DATA ENTRY SHEET'!BW56&lt;&gt;"",'DATA ENTRY SHEET'!BW56,"")</f>
        <v/>
      </c>
    </row>
    <row r="39" spans="1:4" x14ac:dyDescent="0.25">
      <c r="A39" s="804" t="str">
        <f>IF(D39&lt;&gt;"",IF('DATA ENTRY SHEET'!AF57&lt;&gt;"",'DATA ENTRY SHEET'!AF57,""),"")</f>
        <v/>
      </c>
      <c r="B39" s="803" t="str">
        <f>IF(A39&lt;&gt;"",IF(AND('DATA ENTRY SHEET'!$H$8&lt;&gt;"",'DATA ENTRY SHEET'!$C$8&lt;&gt;""),_xlfn.CONCAT('DATA ENTRY SHEET'!$H$8,"-01"),""),"")</f>
        <v/>
      </c>
      <c r="C39" s="803" t="str">
        <f>IF(A39&lt;&gt;"",IF(AND('DATA ENTRY SHEET'!$H$8&lt;&gt;"",'DATA ENTRY SHEET'!$E$8&lt;&gt;""),_xlfn.CONCAT('DATA ENTRY SHEET'!$H$8,"-02"),IF($B39&lt;&gt;"","N/A","")),"")</f>
        <v/>
      </c>
      <c r="D39" s="803" t="str">
        <f>IF('DATA ENTRY SHEET'!BW57&lt;&gt;"",'DATA ENTRY SHEET'!BW57,"")</f>
        <v/>
      </c>
    </row>
    <row r="40" spans="1:4" x14ac:dyDescent="0.25">
      <c r="A40" s="804" t="str">
        <f>IF(D40&lt;&gt;"",IF('DATA ENTRY SHEET'!AF58&lt;&gt;"",'DATA ENTRY SHEET'!AF58,""),"")</f>
        <v/>
      </c>
      <c r="B40" s="803" t="str">
        <f>IF(A40&lt;&gt;"",IF(AND('DATA ENTRY SHEET'!$H$8&lt;&gt;"",'DATA ENTRY SHEET'!$C$8&lt;&gt;""),_xlfn.CONCAT('DATA ENTRY SHEET'!$H$8,"-01"),""),"")</f>
        <v/>
      </c>
      <c r="C40" s="803" t="str">
        <f>IF(A40&lt;&gt;"",IF(AND('DATA ENTRY SHEET'!$H$8&lt;&gt;"",'DATA ENTRY SHEET'!$E$8&lt;&gt;""),_xlfn.CONCAT('DATA ENTRY SHEET'!$H$8,"-02"),IF($B40&lt;&gt;"","N/A","")),"")</f>
        <v/>
      </c>
      <c r="D40" s="803" t="str">
        <f>IF('DATA ENTRY SHEET'!BW58&lt;&gt;"",'DATA ENTRY SHEET'!BW58,"")</f>
        <v/>
      </c>
    </row>
    <row r="41" spans="1:4" x14ac:dyDescent="0.25">
      <c r="A41" s="804" t="str">
        <f>IF(D41&lt;&gt;"",IF('DATA ENTRY SHEET'!AF59&lt;&gt;"",'DATA ENTRY SHEET'!AF59,""),"")</f>
        <v/>
      </c>
      <c r="B41" s="803" t="str">
        <f>IF(A41&lt;&gt;"",IF(AND('DATA ENTRY SHEET'!$H$8&lt;&gt;"",'DATA ENTRY SHEET'!$C$8&lt;&gt;""),_xlfn.CONCAT('DATA ENTRY SHEET'!$H$8,"-01"),""),"")</f>
        <v/>
      </c>
      <c r="C41" s="803" t="str">
        <f>IF(A41&lt;&gt;"",IF(AND('DATA ENTRY SHEET'!$H$8&lt;&gt;"",'DATA ENTRY SHEET'!$E$8&lt;&gt;""),_xlfn.CONCAT('DATA ENTRY SHEET'!$H$8,"-02"),IF($B41&lt;&gt;"","N/A","")),"")</f>
        <v/>
      </c>
      <c r="D41" s="803" t="str">
        <f>IF('DATA ENTRY SHEET'!BW59&lt;&gt;"",'DATA ENTRY SHEET'!BW59,"")</f>
        <v/>
      </c>
    </row>
    <row r="42" spans="1:4" x14ac:dyDescent="0.25">
      <c r="A42" s="804" t="str">
        <f>IF(D42&lt;&gt;"",IF('DATA ENTRY SHEET'!AF60&lt;&gt;"",'DATA ENTRY SHEET'!AF60,""),"")</f>
        <v/>
      </c>
      <c r="B42" s="803" t="str">
        <f>IF(A42&lt;&gt;"",IF(AND('DATA ENTRY SHEET'!$H$8&lt;&gt;"",'DATA ENTRY SHEET'!$C$8&lt;&gt;""),_xlfn.CONCAT('DATA ENTRY SHEET'!$H$8,"-01"),""),"")</f>
        <v/>
      </c>
      <c r="C42" s="803" t="str">
        <f>IF(A42&lt;&gt;"",IF(AND('DATA ENTRY SHEET'!$H$8&lt;&gt;"",'DATA ENTRY SHEET'!$E$8&lt;&gt;""),_xlfn.CONCAT('DATA ENTRY SHEET'!$H$8,"-02"),IF($B42&lt;&gt;"","N/A","")),"")</f>
        <v/>
      </c>
      <c r="D42" s="803" t="str">
        <f>IF('DATA ENTRY SHEET'!BW60&lt;&gt;"",'DATA ENTRY SHEET'!BW60,"")</f>
        <v/>
      </c>
    </row>
    <row r="43" spans="1:4" x14ac:dyDescent="0.25">
      <c r="A43" s="804" t="str">
        <f>IF(D43&lt;&gt;"",IF('DATA ENTRY SHEET'!AF61&lt;&gt;"",'DATA ENTRY SHEET'!AF61,""),"")</f>
        <v/>
      </c>
      <c r="B43" s="803" t="str">
        <f>IF(A43&lt;&gt;"",IF(AND('DATA ENTRY SHEET'!$H$8&lt;&gt;"",'DATA ENTRY SHEET'!$C$8&lt;&gt;""),_xlfn.CONCAT('DATA ENTRY SHEET'!$H$8,"-01"),""),"")</f>
        <v/>
      </c>
      <c r="C43" s="803" t="str">
        <f>IF(A43&lt;&gt;"",IF(AND('DATA ENTRY SHEET'!$H$8&lt;&gt;"",'DATA ENTRY SHEET'!$E$8&lt;&gt;""),_xlfn.CONCAT('DATA ENTRY SHEET'!$H$8,"-02"),IF($B43&lt;&gt;"","N/A","")),"")</f>
        <v/>
      </c>
      <c r="D43" s="803" t="str">
        <f>IF('DATA ENTRY SHEET'!BW61&lt;&gt;"",'DATA ENTRY SHEET'!BW61,"")</f>
        <v/>
      </c>
    </row>
    <row r="44" spans="1:4" x14ac:dyDescent="0.25">
      <c r="A44" s="804" t="str">
        <f>IF(D44&lt;&gt;"",IF('DATA ENTRY SHEET'!AF62&lt;&gt;"",'DATA ENTRY SHEET'!AF62,""),"")</f>
        <v/>
      </c>
      <c r="B44" s="803" t="str">
        <f>IF(A44&lt;&gt;"",IF(AND('DATA ENTRY SHEET'!$H$8&lt;&gt;"",'DATA ENTRY SHEET'!$C$8&lt;&gt;""),_xlfn.CONCAT('DATA ENTRY SHEET'!$H$8,"-01"),""),"")</f>
        <v/>
      </c>
      <c r="C44" s="803" t="str">
        <f>IF(A44&lt;&gt;"",IF(AND('DATA ENTRY SHEET'!$H$8&lt;&gt;"",'DATA ENTRY SHEET'!$E$8&lt;&gt;""),_xlfn.CONCAT('DATA ENTRY SHEET'!$H$8,"-02"),IF($B44&lt;&gt;"","N/A","")),"")</f>
        <v/>
      </c>
      <c r="D44" s="803" t="str">
        <f>IF('DATA ENTRY SHEET'!BW62&lt;&gt;"",'DATA ENTRY SHEET'!BW62,"")</f>
        <v/>
      </c>
    </row>
    <row r="45" spans="1:4" x14ac:dyDescent="0.25">
      <c r="A45" s="804" t="str">
        <f>IF(D45&lt;&gt;"",IF('DATA ENTRY SHEET'!AF63&lt;&gt;"",'DATA ENTRY SHEET'!AF63,""),"")</f>
        <v/>
      </c>
      <c r="B45" s="803" t="str">
        <f>IF(A45&lt;&gt;"",IF(AND('DATA ENTRY SHEET'!$H$8&lt;&gt;"",'DATA ENTRY SHEET'!$C$8&lt;&gt;""),_xlfn.CONCAT('DATA ENTRY SHEET'!$H$8,"-01"),""),"")</f>
        <v/>
      </c>
      <c r="C45" s="803" t="str">
        <f>IF(A45&lt;&gt;"",IF(AND('DATA ENTRY SHEET'!$H$8&lt;&gt;"",'DATA ENTRY SHEET'!$E$8&lt;&gt;""),_xlfn.CONCAT('DATA ENTRY SHEET'!$H$8,"-02"),IF($B45&lt;&gt;"","N/A","")),"")</f>
        <v/>
      </c>
      <c r="D45" s="803" t="str">
        <f>IF('DATA ENTRY SHEET'!BW63&lt;&gt;"",'DATA ENTRY SHEET'!BW63,"")</f>
        <v/>
      </c>
    </row>
    <row r="46" spans="1:4" x14ac:dyDescent="0.25">
      <c r="A46" s="804" t="str">
        <f>IF(D46&lt;&gt;"",IF('DATA ENTRY SHEET'!AF64&lt;&gt;"",'DATA ENTRY SHEET'!AF64,""),"")</f>
        <v/>
      </c>
      <c r="B46" s="803" t="str">
        <f>IF(A46&lt;&gt;"",IF(AND('DATA ENTRY SHEET'!$H$8&lt;&gt;"",'DATA ENTRY SHEET'!$C$8&lt;&gt;""),_xlfn.CONCAT('DATA ENTRY SHEET'!$H$8,"-01"),""),"")</f>
        <v/>
      </c>
      <c r="C46" s="803" t="str">
        <f>IF(A46&lt;&gt;"",IF(AND('DATA ENTRY SHEET'!$H$8&lt;&gt;"",'DATA ENTRY SHEET'!$E$8&lt;&gt;""),_xlfn.CONCAT('DATA ENTRY SHEET'!$H$8,"-02"),IF($B46&lt;&gt;"","N/A","")),"")</f>
        <v/>
      </c>
      <c r="D46" s="803" t="str">
        <f>IF('DATA ENTRY SHEET'!BW64&lt;&gt;"",'DATA ENTRY SHEET'!BW64,"")</f>
        <v/>
      </c>
    </row>
    <row r="47" spans="1:4" x14ac:dyDescent="0.25">
      <c r="A47" s="804" t="str">
        <f>IF(D47&lt;&gt;"",IF('DATA ENTRY SHEET'!AF65&lt;&gt;"",'DATA ENTRY SHEET'!AF65,""),"")</f>
        <v/>
      </c>
      <c r="B47" s="803" t="str">
        <f>IF(A47&lt;&gt;"",IF(AND('DATA ENTRY SHEET'!$H$8&lt;&gt;"",'DATA ENTRY SHEET'!$C$8&lt;&gt;""),_xlfn.CONCAT('DATA ENTRY SHEET'!$H$8,"-01"),""),"")</f>
        <v/>
      </c>
      <c r="C47" s="803" t="str">
        <f>IF(A47&lt;&gt;"",IF(AND('DATA ENTRY SHEET'!$H$8&lt;&gt;"",'DATA ENTRY SHEET'!$E$8&lt;&gt;""),_xlfn.CONCAT('DATA ENTRY SHEET'!$H$8,"-02"),IF($B47&lt;&gt;"","N/A","")),"")</f>
        <v/>
      </c>
      <c r="D47" s="803" t="str">
        <f>IF('DATA ENTRY SHEET'!BW65&lt;&gt;"",'DATA ENTRY SHEET'!BW65,"")</f>
        <v/>
      </c>
    </row>
    <row r="48" spans="1:4" x14ac:dyDescent="0.25">
      <c r="A48" s="804" t="str">
        <f>IF(D48&lt;&gt;"",IF('DATA ENTRY SHEET'!AF66&lt;&gt;"",'DATA ENTRY SHEET'!AF66,""),"")</f>
        <v/>
      </c>
      <c r="B48" s="803" t="str">
        <f>IF(A48&lt;&gt;"",IF(AND('DATA ENTRY SHEET'!$H$8&lt;&gt;"",'DATA ENTRY SHEET'!$C$8&lt;&gt;""),_xlfn.CONCAT('DATA ENTRY SHEET'!$H$8,"-01"),""),"")</f>
        <v/>
      </c>
      <c r="C48" s="803" t="str">
        <f>IF(A48&lt;&gt;"",IF(AND('DATA ENTRY SHEET'!$H$8&lt;&gt;"",'DATA ENTRY SHEET'!$E$8&lt;&gt;""),_xlfn.CONCAT('DATA ENTRY SHEET'!$H$8,"-02"),IF($B48&lt;&gt;"","N/A","")),"")</f>
        <v/>
      </c>
      <c r="D48" s="803" t="str">
        <f>IF('DATA ENTRY SHEET'!BW66&lt;&gt;"",'DATA ENTRY SHEET'!BW66,"")</f>
        <v/>
      </c>
    </row>
    <row r="49" spans="1:4" x14ac:dyDescent="0.25">
      <c r="A49" s="804" t="str">
        <f>IF(D49&lt;&gt;"",IF('DATA ENTRY SHEET'!AF67&lt;&gt;"",'DATA ENTRY SHEET'!AF67,""),"")</f>
        <v/>
      </c>
      <c r="B49" s="803" t="str">
        <f>IF(A49&lt;&gt;"",IF(AND('DATA ENTRY SHEET'!$H$8&lt;&gt;"",'DATA ENTRY SHEET'!$C$8&lt;&gt;""),_xlfn.CONCAT('DATA ENTRY SHEET'!$H$8,"-01"),""),"")</f>
        <v/>
      </c>
      <c r="C49" s="803" t="str">
        <f>IF(A49&lt;&gt;"",IF(AND('DATA ENTRY SHEET'!$H$8&lt;&gt;"",'DATA ENTRY SHEET'!$E$8&lt;&gt;""),_xlfn.CONCAT('DATA ENTRY SHEET'!$H$8,"-02"),IF($B49&lt;&gt;"","N/A","")),"")</f>
        <v/>
      </c>
      <c r="D49" s="803" t="str">
        <f>IF('DATA ENTRY SHEET'!BW67&lt;&gt;"",'DATA ENTRY SHEET'!BW67,"")</f>
        <v/>
      </c>
    </row>
    <row r="50" spans="1:4" x14ac:dyDescent="0.25">
      <c r="A50" s="804" t="str">
        <f>IF(D50&lt;&gt;"",IF('DATA ENTRY SHEET'!AF68&lt;&gt;"",'DATA ENTRY SHEET'!AF68,""),"")</f>
        <v/>
      </c>
      <c r="B50" s="803" t="str">
        <f>IF(A50&lt;&gt;"",IF(AND('DATA ENTRY SHEET'!$H$8&lt;&gt;"",'DATA ENTRY SHEET'!$C$8&lt;&gt;""),_xlfn.CONCAT('DATA ENTRY SHEET'!$H$8,"-01"),""),"")</f>
        <v/>
      </c>
      <c r="C50" s="803" t="str">
        <f>IF(A50&lt;&gt;"",IF(AND('DATA ENTRY SHEET'!$H$8&lt;&gt;"",'DATA ENTRY SHEET'!$E$8&lt;&gt;""),_xlfn.CONCAT('DATA ENTRY SHEET'!$H$8,"-02"),IF($B50&lt;&gt;"","N/A","")),"")</f>
        <v/>
      </c>
      <c r="D50" s="803" t="str">
        <f>IF('DATA ENTRY SHEET'!BW68&lt;&gt;"",'DATA ENTRY SHEET'!BW68,"")</f>
        <v/>
      </c>
    </row>
    <row r="51" spans="1:4" x14ac:dyDescent="0.25">
      <c r="A51" s="804" t="str">
        <f>IF(D51&lt;&gt;"",IF('DATA ENTRY SHEET'!AF69&lt;&gt;"",'DATA ENTRY SHEET'!AF69,""),"")</f>
        <v/>
      </c>
      <c r="B51" s="803" t="str">
        <f>IF(A51&lt;&gt;"",IF(AND('DATA ENTRY SHEET'!$H$8&lt;&gt;"",'DATA ENTRY SHEET'!$C$8&lt;&gt;""),_xlfn.CONCAT('DATA ENTRY SHEET'!$H$8,"-01"),""),"")</f>
        <v/>
      </c>
      <c r="C51" s="803" t="str">
        <f>IF(A51&lt;&gt;"",IF(AND('DATA ENTRY SHEET'!$H$8&lt;&gt;"",'DATA ENTRY SHEET'!$E$8&lt;&gt;""),_xlfn.CONCAT('DATA ENTRY SHEET'!$H$8,"-02"),IF($B51&lt;&gt;"","N/A","")),"")</f>
        <v/>
      </c>
      <c r="D51" s="803" t="str">
        <f>IF('DATA ENTRY SHEET'!BW69&lt;&gt;"",'DATA ENTRY SHEET'!BW69,"")</f>
        <v/>
      </c>
    </row>
    <row r="52" spans="1:4" x14ac:dyDescent="0.25">
      <c r="A52" s="804" t="str">
        <f>IF(D52&lt;&gt;"",IF('DATA ENTRY SHEET'!AF70&lt;&gt;"",'DATA ENTRY SHEET'!AF70,""),"")</f>
        <v/>
      </c>
      <c r="B52" s="803" t="str">
        <f>IF(A52&lt;&gt;"",IF(AND('DATA ENTRY SHEET'!$H$8&lt;&gt;"",'DATA ENTRY SHEET'!$C$8&lt;&gt;""),_xlfn.CONCAT('DATA ENTRY SHEET'!$H$8,"-01"),""),"")</f>
        <v/>
      </c>
      <c r="C52" s="803" t="str">
        <f>IF(A52&lt;&gt;"",IF(AND('DATA ENTRY SHEET'!$H$8&lt;&gt;"",'DATA ENTRY SHEET'!$E$8&lt;&gt;""),_xlfn.CONCAT('DATA ENTRY SHEET'!$H$8,"-02"),IF($B52&lt;&gt;"","N/A","")),"")</f>
        <v/>
      </c>
      <c r="D52" s="803" t="str">
        <f>IF('DATA ENTRY SHEET'!BW70&lt;&gt;"",'DATA ENTRY SHEET'!BW70,"")</f>
        <v/>
      </c>
    </row>
    <row r="53" spans="1:4" x14ac:dyDescent="0.25">
      <c r="A53" s="804" t="str">
        <f>IF(D53&lt;&gt;"",IF('DATA ENTRY SHEET'!AF71&lt;&gt;"",'DATA ENTRY SHEET'!AF71,""),"")</f>
        <v/>
      </c>
      <c r="B53" s="803" t="str">
        <f>IF(A53&lt;&gt;"",IF(AND('DATA ENTRY SHEET'!$H$8&lt;&gt;"",'DATA ENTRY SHEET'!$C$8&lt;&gt;""),_xlfn.CONCAT('DATA ENTRY SHEET'!$H$8,"-01"),""),"")</f>
        <v/>
      </c>
      <c r="C53" s="803" t="str">
        <f>IF(A53&lt;&gt;"",IF(AND('DATA ENTRY SHEET'!$H$8&lt;&gt;"",'DATA ENTRY SHEET'!$E$8&lt;&gt;""),_xlfn.CONCAT('DATA ENTRY SHEET'!$H$8,"-02"),IF($B53&lt;&gt;"","N/A","")),"")</f>
        <v/>
      </c>
      <c r="D53" s="803" t="str">
        <f>IF('DATA ENTRY SHEET'!BW71&lt;&gt;"",'DATA ENTRY SHEET'!BW71,"")</f>
        <v/>
      </c>
    </row>
    <row r="54" spans="1:4" x14ac:dyDescent="0.25">
      <c r="A54" s="804" t="str">
        <f>IF(D54&lt;&gt;"",IF('DATA ENTRY SHEET'!AF72&lt;&gt;"",'DATA ENTRY SHEET'!AF72,""),"")</f>
        <v/>
      </c>
      <c r="B54" s="803" t="str">
        <f>IF(A54&lt;&gt;"",IF(AND('DATA ENTRY SHEET'!$H$8&lt;&gt;"",'DATA ENTRY SHEET'!$C$8&lt;&gt;""),_xlfn.CONCAT('DATA ENTRY SHEET'!$H$8,"-01"),""),"")</f>
        <v/>
      </c>
      <c r="C54" s="803" t="str">
        <f>IF(A54&lt;&gt;"",IF(AND('DATA ENTRY SHEET'!$H$8&lt;&gt;"",'DATA ENTRY SHEET'!$E$8&lt;&gt;""),_xlfn.CONCAT('DATA ENTRY SHEET'!$H$8,"-02"),IF($B54&lt;&gt;"","N/A","")),"")</f>
        <v/>
      </c>
      <c r="D54" s="803" t="str">
        <f>IF('DATA ENTRY SHEET'!BW72&lt;&gt;"",'DATA ENTRY SHEET'!BW72,"")</f>
        <v/>
      </c>
    </row>
    <row r="55" spans="1:4" x14ac:dyDescent="0.25">
      <c r="A55" s="804" t="str">
        <f>IF(D55&lt;&gt;"",IF('DATA ENTRY SHEET'!AF73&lt;&gt;"",'DATA ENTRY SHEET'!AF73,""),"")</f>
        <v/>
      </c>
      <c r="B55" s="803" t="str">
        <f>IF(A55&lt;&gt;"",IF(AND('DATA ENTRY SHEET'!$H$8&lt;&gt;"",'DATA ENTRY SHEET'!$C$8&lt;&gt;""),_xlfn.CONCAT('DATA ENTRY SHEET'!$H$8,"-01"),""),"")</f>
        <v/>
      </c>
      <c r="C55" s="803" t="str">
        <f>IF(A55&lt;&gt;"",IF(AND('DATA ENTRY SHEET'!$H$8&lt;&gt;"",'DATA ENTRY SHEET'!$E$8&lt;&gt;""),_xlfn.CONCAT('DATA ENTRY SHEET'!$H$8,"-02"),IF($B55&lt;&gt;"","N/A","")),"")</f>
        <v/>
      </c>
      <c r="D55" s="803" t="str">
        <f>IF('DATA ENTRY SHEET'!BW73&lt;&gt;"",'DATA ENTRY SHEET'!BW73,"")</f>
        <v/>
      </c>
    </row>
    <row r="56" spans="1:4" x14ac:dyDescent="0.25">
      <c r="A56" s="804" t="str">
        <f>IF(D56&lt;&gt;"",IF('DATA ENTRY SHEET'!AF74&lt;&gt;"",'DATA ENTRY SHEET'!AF74,""),"")</f>
        <v/>
      </c>
      <c r="B56" s="803" t="str">
        <f>IF(A56&lt;&gt;"",IF(AND('DATA ENTRY SHEET'!$H$8&lt;&gt;"",'DATA ENTRY SHEET'!$C$8&lt;&gt;""),_xlfn.CONCAT('DATA ENTRY SHEET'!$H$8,"-01"),""),"")</f>
        <v/>
      </c>
      <c r="C56" s="803" t="str">
        <f>IF(A56&lt;&gt;"",IF(AND('DATA ENTRY SHEET'!$H$8&lt;&gt;"",'DATA ENTRY SHEET'!$E$8&lt;&gt;""),_xlfn.CONCAT('DATA ENTRY SHEET'!$H$8,"-02"),IF($B56&lt;&gt;"","N/A","")),"")</f>
        <v/>
      </c>
      <c r="D56" s="803" t="str">
        <f>IF('DATA ENTRY SHEET'!BW74&lt;&gt;"",'DATA ENTRY SHEET'!BW74,"")</f>
        <v/>
      </c>
    </row>
    <row r="57" spans="1:4" x14ac:dyDescent="0.25">
      <c r="A57" s="804" t="str">
        <f>IF(D57&lt;&gt;"",IF('DATA ENTRY SHEET'!AF75&lt;&gt;"",'DATA ENTRY SHEET'!AF75,""),"")</f>
        <v/>
      </c>
      <c r="B57" s="803" t="str">
        <f>IF(A57&lt;&gt;"",IF(AND('DATA ENTRY SHEET'!$H$8&lt;&gt;"",'DATA ENTRY SHEET'!$C$8&lt;&gt;""),_xlfn.CONCAT('DATA ENTRY SHEET'!$H$8,"-01"),""),"")</f>
        <v/>
      </c>
      <c r="C57" s="803" t="str">
        <f>IF(A57&lt;&gt;"",IF(AND('DATA ENTRY SHEET'!$H$8&lt;&gt;"",'DATA ENTRY SHEET'!$E$8&lt;&gt;""),_xlfn.CONCAT('DATA ENTRY SHEET'!$H$8,"-02"),IF($B57&lt;&gt;"","N/A","")),"")</f>
        <v/>
      </c>
      <c r="D57" s="803" t="str">
        <f>IF('DATA ENTRY SHEET'!BW75&lt;&gt;"",'DATA ENTRY SHEET'!BW75,"")</f>
        <v/>
      </c>
    </row>
    <row r="58" spans="1:4" x14ac:dyDescent="0.25">
      <c r="A58" s="804" t="str">
        <f>IF(D58&lt;&gt;"",IF('DATA ENTRY SHEET'!AF76&lt;&gt;"",'DATA ENTRY SHEET'!AF76,""),"")</f>
        <v/>
      </c>
      <c r="B58" s="803" t="str">
        <f>IF(A58&lt;&gt;"",IF(AND('DATA ENTRY SHEET'!$H$8&lt;&gt;"",'DATA ENTRY SHEET'!$C$8&lt;&gt;""),_xlfn.CONCAT('DATA ENTRY SHEET'!$H$8,"-01"),""),"")</f>
        <v/>
      </c>
      <c r="C58" s="803" t="str">
        <f>IF(A58&lt;&gt;"",IF(AND('DATA ENTRY SHEET'!$H$8&lt;&gt;"",'DATA ENTRY SHEET'!$E$8&lt;&gt;""),_xlfn.CONCAT('DATA ENTRY SHEET'!$H$8,"-02"),IF($B58&lt;&gt;"","N/A","")),"")</f>
        <v/>
      </c>
      <c r="D58" s="803" t="str">
        <f>IF('DATA ENTRY SHEET'!BW76&lt;&gt;"",'DATA ENTRY SHEET'!BW76,"")</f>
        <v/>
      </c>
    </row>
    <row r="59" spans="1:4" x14ac:dyDescent="0.25">
      <c r="A59" s="804" t="str">
        <f>IF(D59&lt;&gt;"",IF('DATA ENTRY SHEET'!AF77&lt;&gt;"",'DATA ENTRY SHEET'!AF77,""),"")</f>
        <v/>
      </c>
      <c r="B59" s="803" t="str">
        <f>IF(A59&lt;&gt;"",IF(AND('DATA ENTRY SHEET'!$H$8&lt;&gt;"",'DATA ENTRY SHEET'!$C$8&lt;&gt;""),_xlfn.CONCAT('DATA ENTRY SHEET'!$H$8,"-01"),""),"")</f>
        <v/>
      </c>
      <c r="C59" s="803" t="str">
        <f>IF(A59&lt;&gt;"",IF(AND('DATA ENTRY SHEET'!$H$8&lt;&gt;"",'DATA ENTRY SHEET'!$E$8&lt;&gt;""),_xlfn.CONCAT('DATA ENTRY SHEET'!$H$8,"-02"),IF($B59&lt;&gt;"","N/A","")),"")</f>
        <v/>
      </c>
      <c r="D59" s="803" t="str">
        <f>IF('DATA ENTRY SHEET'!BW77&lt;&gt;"",'DATA ENTRY SHEET'!BW77,"")</f>
        <v/>
      </c>
    </row>
    <row r="60" spans="1:4" x14ac:dyDescent="0.25">
      <c r="A60" s="804" t="str">
        <f>IF(D60&lt;&gt;"",IF('DATA ENTRY SHEET'!AF78&lt;&gt;"",'DATA ENTRY SHEET'!AF78,""),"")</f>
        <v/>
      </c>
      <c r="B60" s="803" t="str">
        <f>IF(A60&lt;&gt;"",IF(AND('DATA ENTRY SHEET'!$H$8&lt;&gt;"",'DATA ENTRY SHEET'!$C$8&lt;&gt;""),_xlfn.CONCAT('DATA ENTRY SHEET'!$H$8,"-01"),""),"")</f>
        <v/>
      </c>
      <c r="C60" s="803" t="str">
        <f>IF(A60&lt;&gt;"",IF(AND('DATA ENTRY SHEET'!$H$8&lt;&gt;"",'DATA ENTRY SHEET'!$E$8&lt;&gt;""),_xlfn.CONCAT('DATA ENTRY SHEET'!$H$8,"-02"),IF($B60&lt;&gt;"","N/A","")),"")</f>
        <v/>
      </c>
      <c r="D60" s="803" t="str">
        <f>IF('DATA ENTRY SHEET'!BW78&lt;&gt;"",'DATA ENTRY SHEET'!BW78,"")</f>
        <v/>
      </c>
    </row>
    <row r="61" spans="1:4" x14ac:dyDescent="0.25">
      <c r="A61" s="804" t="str">
        <f>IF(D61&lt;&gt;"",IF('DATA ENTRY SHEET'!AF79&lt;&gt;"",'DATA ENTRY SHEET'!AF79,""),"")</f>
        <v/>
      </c>
      <c r="B61" s="803" t="str">
        <f>IF(A61&lt;&gt;"",IF(AND('DATA ENTRY SHEET'!$H$8&lt;&gt;"",'DATA ENTRY SHEET'!$C$8&lt;&gt;""),_xlfn.CONCAT('DATA ENTRY SHEET'!$H$8,"-01"),""),"")</f>
        <v/>
      </c>
      <c r="C61" s="803" t="str">
        <f>IF(A61&lt;&gt;"",IF(AND('DATA ENTRY SHEET'!$H$8&lt;&gt;"",'DATA ENTRY SHEET'!$E$8&lt;&gt;""),_xlfn.CONCAT('DATA ENTRY SHEET'!$H$8,"-02"),IF($B61&lt;&gt;"","N/A","")),"")</f>
        <v/>
      </c>
      <c r="D61" s="803" t="str">
        <f>IF('DATA ENTRY SHEET'!BW79&lt;&gt;"",'DATA ENTRY SHEET'!BW79,"")</f>
        <v/>
      </c>
    </row>
    <row r="62" spans="1:4" x14ac:dyDescent="0.25">
      <c r="A62" s="804" t="str">
        <f>IF(D62&lt;&gt;"",IF('DATA ENTRY SHEET'!AF80&lt;&gt;"",'DATA ENTRY SHEET'!AF80,""),"")</f>
        <v/>
      </c>
      <c r="B62" s="803" t="str">
        <f>IF(A62&lt;&gt;"",IF(AND('DATA ENTRY SHEET'!$H$8&lt;&gt;"",'DATA ENTRY SHEET'!$C$8&lt;&gt;""),_xlfn.CONCAT('DATA ENTRY SHEET'!$H$8,"-01"),""),"")</f>
        <v/>
      </c>
      <c r="C62" s="803" t="str">
        <f>IF(A62&lt;&gt;"",IF(AND('DATA ENTRY SHEET'!$H$8&lt;&gt;"",'DATA ENTRY SHEET'!$E$8&lt;&gt;""),_xlfn.CONCAT('DATA ENTRY SHEET'!$H$8,"-02"),IF($B62&lt;&gt;"","N/A","")),"")</f>
        <v/>
      </c>
      <c r="D62" s="803" t="str">
        <f>IF('DATA ENTRY SHEET'!BW80&lt;&gt;"",'DATA ENTRY SHEET'!BW80,"")</f>
        <v/>
      </c>
    </row>
    <row r="63" spans="1:4" x14ac:dyDescent="0.25">
      <c r="A63" s="804" t="str">
        <f>IF(D63&lt;&gt;"",IF('DATA ENTRY SHEET'!AF81&lt;&gt;"",'DATA ENTRY SHEET'!AF81,""),"")</f>
        <v/>
      </c>
      <c r="B63" s="803" t="str">
        <f>IF(A63&lt;&gt;"",IF(AND('DATA ENTRY SHEET'!$H$8&lt;&gt;"",'DATA ENTRY SHEET'!$C$8&lt;&gt;""),_xlfn.CONCAT('DATA ENTRY SHEET'!$H$8,"-01"),""),"")</f>
        <v/>
      </c>
      <c r="C63" s="803" t="str">
        <f>IF(A63&lt;&gt;"",IF(AND('DATA ENTRY SHEET'!$H$8&lt;&gt;"",'DATA ENTRY SHEET'!$E$8&lt;&gt;""),_xlfn.CONCAT('DATA ENTRY SHEET'!$H$8,"-02"),IF($B63&lt;&gt;"","N/A","")),"")</f>
        <v/>
      </c>
      <c r="D63" s="803" t="str">
        <f>IF('DATA ENTRY SHEET'!BW81&lt;&gt;"",'DATA ENTRY SHEET'!BW81,"")</f>
        <v/>
      </c>
    </row>
    <row r="64" spans="1:4" x14ac:dyDescent="0.25">
      <c r="A64" s="804" t="str">
        <f>IF(D64&lt;&gt;"",IF('DATA ENTRY SHEET'!AF82&lt;&gt;"",'DATA ENTRY SHEET'!AF82,""),"")</f>
        <v/>
      </c>
      <c r="B64" s="803" t="str">
        <f>IF(A64&lt;&gt;"",IF(AND('DATA ENTRY SHEET'!$H$8&lt;&gt;"",'DATA ENTRY SHEET'!$C$8&lt;&gt;""),_xlfn.CONCAT('DATA ENTRY SHEET'!$H$8,"-01"),""),"")</f>
        <v/>
      </c>
      <c r="C64" s="803" t="str">
        <f>IF(A64&lt;&gt;"",IF(AND('DATA ENTRY SHEET'!$H$8&lt;&gt;"",'DATA ENTRY SHEET'!$E$8&lt;&gt;""),_xlfn.CONCAT('DATA ENTRY SHEET'!$H$8,"-02"),IF($B64&lt;&gt;"","N/A","")),"")</f>
        <v/>
      </c>
      <c r="D64" s="803" t="str">
        <f>IF('DATA ENTRY SHEET'!BW82&lt;&gt;"",'DATA ENTRY SHEET'!BW82,"")</f>
        <v/>
      </c>
    </row>
    <row r="65" spans="1:4" x14ac:dyDescent="0.25">
      <c r="A65" s="804" t="str">
        <f>IF(D65&lt;&gt;"",IF('DATA ENTRY SHEET'!AF83&lt;&gt;"",'DATA ENTRY SHEET'!AF83,""),"")</f>
        <v/>
      </c>
      <c r="B65" s="803" t="str">
        <f>IF(A65&lt;&gt;"",IF(AND('DATA ENTRY SHEET'!$H$8&lt;&gt;"",'DATA ENTRY SHEET'!$C$8&lt;&gt;""),_xlfn.CONCAT('DATA ENTRY SHEET'!$H$8,"-01"),""),"")</f>
        <v/>
      </c>
      <c r="C65" s="803" t="str">
        <f>IF(A65&lt;&gt;"",IF(AND('DATA ENTRY SHEET'!$H$8&lt;&gt;"",'DATA ENTRY SHEET'!$E$8&lt;&gt;""),_xlfn.CONCAT('DATA ENTRY SHEET'!$H$8,"-02"),IF($B65&lt;&gt;"","N/A","")),"")</f>
        <v/>
      </c>
      <c r="D65" s="803"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28515625" defaultRowHeight="15.75" x14ac:dyDescent="0.25"/>
  <cols>
    <col min="1" max="1" width="3.7109375" style="1" customWidth="1"/>
    <col min="2" max="2" width="10.7109375" style="1" customWidth="1"/>
    <col min="3" max="3" width="2.7109375" style="1" customWidth="1"/>
    <col min="4" max="4" width="3.7109375" style="1" customWidth="1"/>
    <col min="5" max="5" width="2.42578125" style="1" customWidth="1"/>
    <col min="6" max="6" width="3.28515625" style="1" customWidth="1"/>
    <col min="7" max="7" width="10.7109375" style="1" customWidth="1"/>
    <col min="8" max="10" width="5.7109375" style="1" customWidth="1"/>
    <col min="11" max="11" width="3.42578125" style="1" customWidth="1"/>
    <col min="12" max="12" width="1.42578125" style="1" customWidth="1"/>
    <col min="13" max="13" width="7" style="1" customWidth="1"/>
    <col min="14" max="14" width="7.7109375" style="1" bestFit="1" customWidth="1"/>
    <col min="15" max="15" width="7.7109375" style="1" customWidth="1"/>
    <col min="16" max="16" width="5" style="1" customWidth="1"/>
    <col min="17" max="17" width="11.28515625" style="1" customWidth="1"/>
    <col min="18" max="18" width="4.28515625" style="1" customWidth="1"/>
    <col min="19" max="19" width="6.7109375" style="1" customWidth="1"/>
    <col min="20" max="20" width="3.7109375" style="1" customWidth="1"/>
    <col min="21" max="21" width="5.7109375" style="1" customWidth="1"/>
    <col min="22" max="22" width="8.42578125" style="1" customWidth="1"/>
    <col min="23" max="23" width="2.7109375" style="1" customWidth="1"/>
    <col min="24" max="24" width="3.5703125" style="1" customWidth="1"/>
    <col min="25" max="25" width="2.7109375" style="1" customWidth="1"/>
    <col min="26" max="26" width="1.7109375" style="1" customWidth="1"/>
    <col min="27" max="27" width="9.28515625" style="1" hidden="1" customWidth="1"/>
    <col min="28" max="28" width="9.28515625" style="1"/>
    <col min="29" max="29" width="0" style="1" hidden="1" customWidth="1"/>
    <col min="30" max="30" width="20.7109375" style="1" bestFit="1" customWidth="1"/>
    <col min="31" max="16384" width="9.28515625" style="1"/>
  </cols>
  <sheetData>
    <row r="1" spans="1:30" s="2" customFormat="1" ht="2.25" customHeight="1" x14ac:dyDescent="0.2">
      <c r="A1" s="12"/>
      <c r="B1" s="273"/>
      <c r="C1" s="273"/>
      <c r="D1" s="273"/>
      <c r="E1" s="273"/>
      <c r="F1" s="273"/>
      <c r="G1" s="289"/>
      <c r="H1" s="289"/>
      <c r="I1" s="289"/>
      <c r="J1" s="289"/>
      <c r="K1" s="289"/>
      <c r="L1" s="289"/>
      <c r="M1" s="289"/>
      <c r="N1" s="289"/>
      <c r="O1" s="12"/>
      <c r="P1" s="12"/>
      <c r="Q1" s="12"/>
      <c r="R1" s="12"/>
      <c r="S1" s="12"/>
      <c r="T1" s="12"/>
      <c r="U1" s="12"/>
      <c r="V1" s="12"/>
      <c r="W1" s="12"/>
      <c r="X1" s="12"/>
      <c r="Y1" s="12"/>
    </row>
    <row r="2" spans="1:30" s="23" customFormat="1" ht="9.75" customHeight="1" x14ac:dyDescent="0.2">
      <c r="A2" s="14"/>
      <c r="B2" s="114" t="s">
        <v>7</v>
      </c>
      <c r="C2" s="114"/>
      <c r="D2" s="1109" t="str">
        <f>IF('40-15 PRES - MANDATORY'!$E$8&gt;0,'40-15 PRES - MANDATORY'!$E$8,"")</f>
        <v/>
      </c>
      <c r="E2" s="1109"/>
      <c r="F2" s="1109"/>
      <c r="G2" s="1109"/>
      <c r="H2" s="1109"/>
      <c r="I2" s="1109"/>
      <c r="J2" s="1109"/>
      <c r="K2" s="1109"/>
      <c r="L2" s="26"/>
      <c r="M2" s="113"/>
      <c r="N2" s="113" t="s">
        <v>525</v>
      </c>
      <c r="O2" s="113"/>
      <c r="P2" s="26"/>
      <c r="Q2" s="1110" t="str">
        <f>IF(NOT('40-15 PRES - MANDATORY'!Y6=""),'40-15 PRES - MANDATORY'!Y6,"")</f>
        <v/>
      </c>
      <c r="R2" s="1110"/>
      <c r="S2" s="1110"/>
      <c r="T2" s="1110"/>
      <c r="U2" s="272"/>
      <c r="V2" s="272"/>
      <c r="W2" s="272"/>
      <c r="X2" s="272"/>
      <c r="Y2" s="77"/>
      <c r="Z2" s="115"/>
    </row>
    <row r="3" spans="1:30" s="2" customFormat="1" ht="2.25" customHeight="1" x14ac:dyDescent="0.2">
      <c r="A3" s="286"/>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1000000000000001">
      <c r="A4" s="14"/>
      <c r="B4" s="1135" t="s">
        <v>8</v>
      </c>
      <c r="C4" s="1135"/>
      <c r="D4" s="127" t="str">
        <f>IF('40-15 PRES - MANDATORY'!$E$10&gt;0,'40-15 PRES - MANDATORY'!$E$10,"")</f>
        <v/>
      </c>
      <c r="E4" s="127"/>
      <c r="F4" s="127"/>
      <c r="G4" s="127"/>
      <c r="H4" s="127"/>
      <c r="I4" s="127"/>
      <c r="J4" s="1142" t="s">
        <v>51</v>
      </c>
      <c r="K4" s="1142"/>
      <c r="L4" s="1141" t="str">
        <f>IF('DATA ENTRY SHEET'!C8&lt;&gt;"",IF('DATA ENTRY SHEET'!E8&lt;&gt;"",'DATA ENTRY SHEET'!H8&amp;"-01/"&amp;'DATA ENTRY SHEET'!H8&amp;"-02",'DATA ENTRY SHEET'!H8&amp;"-01"),IF('DATA ENTRY SHEET'!E8&lt;&gt;"",'DATA ENTRY SHEET'!H8&amp;"-02",""))</f>
        <v/>
      </c>
      <c r="M4" s="1141"/>
      <c r="N4" s="1141"/>
      <c r="O4" s="1140" t="s">
        <v>1194</v>
      </c>
      <c r="P4" s="1140"/>
      <c r="Q4" s="1140"/>
      <c r="R4" s="1139" t="str">
        <f>IF('40-15 PRES - MANDATORY'!$G$12&gt;0,'40-15 PRES - MANDATORY'!$G$12,"")</f>
        <v/>
      </c>
      <c r="S4" s="1139"/>
      <c r="T4" s="1139"/>
      <c r="U4" s="850" t="s">
        <v>50</v>
      </c>
      <c r="V4" s="1139" t="str">
        <f>IF('40-15 PRES - MANDATORY'!$M$12&gt;0,'40-15 PRES - MANDATORY'!$M$12,"")</f>
        <v/>
      </c>
      <c r="W4" s="1139"/>
      <c r="X4" s="1139"/>
      <c r="Y4" s="128"/>
      <c r="Z4" s="116"/>
      <c r="AA4" s="68"/>
      <c r="AB4" s="125" t="s">
        <v>533</v>
      </c>
      <c r="AD4" s="733" t="s">
        <v>1106</v>
      </c>
    </row>
    <row r="5" spans="1:30" ht="2.25" customHeight="1" x14ac:dyDescent="0.5">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35">
      <c r="A6" s="70"/>
      <c r="B6" s="1136" t="s">
        <v>437</v>
      </c>
      <c r="C6" s="1136"/>
      <c r="D6" s="1136"/>
      <c r="E6" s="1136"/>
      <c r="F6" s="1136"/>
      <c r="G6" s="1136"/>
      <c r="H6" s="1136"/>
      <c r="I6" s="1137" t="str">
        <f>IF('DATA ENTRY SHEET'!C6&gt;0,CONCATENATE('DATA ENTRY SHEET'!C6,", "),"")</f>
        <v/>
      </c>
      <c r="J6" s="1137"/>
      <c r="K6" s="1137"/>
      <c r="L6" s="1137"/>
      <c r="M6" s="1137"/>
      <c r="N6" s="1137"/>
      <c r="O6" s="1137"/>
      <c r="P6" s="1137"/>
      <c r="Q6" s="1137"/>
      <c r="R6" s="1137"/>
      <c r="S6" s="1137"/>
      <c r="T6" s="1137"/>
      <c r="U6" s="1138" t="s">
        <v>444</v>
      </c>
      <c r="V6" s="1138"/>
      <c r="W6" s="1138"/>
      <c r="X6" s="1138"/>
      <c r="Y6" s="1138"/>
      <c r="Z6" s="7"/>
      <c r="AA6" s="97" t="str">
        <f>IF('40-15 PRES - MANDATORY'!$S$2="NEW ITEM",'40-15 PRES - MANDATORY'!$S$2,"")</f>
        <v/>
      </c>
      <c r="AD6" s="734" t="s">
        <v>1106</v>
      </c>
    </row>
    <row r="7" spans="1:30" ht="15.75" customHeight="1" x14ac:dyDescent="0.25">
      <c r="A7" s="70"/>
      <c r="B7" s="1117" t="s">
        <v>445</v>
      </c>
      <c r="C7" s="1117"/>
      <c r="D7" s="1117"/>
      <c r="E7" s="1117"/>
      <c r="F7" s="1117"/>
      <c r="G7" s="1117"/>
      <c r="H7" s="1117"/>
      <c r="I7" s="1117"/>
      <c r="J7" s="1117"/>
      <c r="K7" s="1117"/>
      <c r="L7" s="1117"/>
      <c r="M7" s="1117"/>
      <c r="N7" s="1117"/>
      <c r="O7" s="1117"/>
      <c r="P7" s="1117"/>
      <c r="Q7" s="1117"/>
      <c r="R7" s="1117"/>
      <c r="S7" s="1117"/>
      <c r="T7" s="1117"/>
      <c r="U7" s="1117"/>
      <c r="V7" s="1117"/>
      <c r="W7" s="1117"/>
      <c r="X7" s="1117"/>
      <c r="Y7" s="1117"/>
    </row>
    <row r="8" spans="1:30" ht="23.25" customHeight="1" x14ac:dyDescent="0.25">
      <c r="A8" s="70"/>
      <c r="B8" s="1117"/>
      <c r="C8" s="1117"/>
      <c r="D8" s="1117"/>
      <c r="E8" s="1117"/>
      <c r="F8" s="1117"/>
      <c r="G8" s="1117"/>
      <c r="H8" s="1117"/>
      <c r="I8" s="1117"/>
      <c r="J8" s="1117"/>
      <c r="K8" s="1117"/>
      <c r="L8" s="1117"/>
      <c r="M8" s="1117"/>
      <c r="N8" s="1117"/>
      <c r="O8" s="1117"/>
      <c r="P8" s="1117"/>
      <c r="Q8" s="1117"/>
      <c r="R8" s="1117"/>
      <c r="S8" s="1117"/>
      <c r="T8" s="1117"/>
      <c r="U8" s="1117"/>
      <c r="V8" s="1117"/>
      <c r="W8" s="1117"/>
      <c r="X8" s="1117"/>
      <c r="Y8" s="1117"/>
    </row>
    <row r="9" spans="1:30" ht="18" customHeight="1" x14ac:dyDescent="0.25">
      <c r="A9" s="70"/>
      <c r="B9" s="1117"/>
      <c r="C9" s="1117"/>
      <c r="D9" s="1117"/>
      <c r="E9" s="1117"/>
      <c r="F9" s="1117"/>
      <c r="G9" s="1117"/>
      <c r="H9" s="1117"/>
      <c r="I9" s="1117"/>
      <c r="J9" s="1117"/>
      <c r="K9" s="1117"/>
      <c r="L9" s="1117"/>
      <c r="M9" s="1117"/>
      <c r="N9" s="1117"/>
      <c r="O9" s="1117"/>
      <c r="P9" s="1117"/>
      <c r="Q9" s="1117"/>
      <c r="R9" s="1117"/>
      <c r="S9" s="1117"/>
      <c r="T9" s="1117"/>
      <c r="U9" s="1117"/>
      <c r="V9" s="1117"/>
      <c r="W9" s="1117"/>
      <c r="X9" s="1117"/>
      <c r="Y9" s="1117"/>
    </row>
    <row r="10" spans="1:30" ht="4.5" customHeight="1" x14ac:dyDescent="0.25">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2.75" x14ac:dyDescent="0.2">
      <c r="A11" s="286"/>
      <c r="B11" s="1129" t="s">
        <v>438</v>
      </c>
      <c r="C11" s="1129"/>
      <c r="D11" s="1129"/>
      <c r="E11" s="1129"/>
      <c r="F11" s="1129"/>
      <c r="G11" s="1129"/>
      <c r="H11" s="1129"/>
      <c r="I11" s="1129"/>
      <c r="J11" s="1129"/>
      <c r="K11" s="1129"/>
      <c r="L11" s="1129"/>
      <c r="M11" s="1129"/>
      <c r="N11" s="1129"/>
      <c r="O11" s="1129"/>
      <c r="P11" s="1129"/>
      <c r="Q11" s="1129"/>
      <c r="R11" s="1129"/>
      <c r="S11" s="1129"/>
      <c r="T11" s="1129"/>
      <c r="U11" s="1129"/>
      <c r="V11" s="1129"/>
      <c r="W11" s="1129"/>
      <c r="X11" s="1129"/>
      <c r="Y11" s="1129"/>
    </row>
    <row r="12" spans="1:30" s="2" customFormat="1" ht="12.75" x14ac:dyDescent="0.2">
      <c r="A12" s="286"/>
      <c r="B12" s="1129"/>
      <c r="C12" s="1129"/>
      <c r="D12" s="1129"/>
      <c r="E12" s="1129"/>
      <c r="F12" s="1129"/>
      <c r="G12" s="1129"/>
      <c r="H12" s="1129"/>
      <c r="I12" s="1129"/>
      <c r="J12" s="1129"/>
      <c r="K12" s="1129"/>
      <c r="L12" s="1129"/>
      <c r="M12" s="1129"/>
      <c r="N12" s="1129"/>
      <c r="O12" s="1129"/>
      <c r="P12" s="1129"/>
      <c r="Q12" s="1129"/>
      <c r="R12" s="1129"/>
      <c r="S12" s="1129"/>
      <c r="T12" s="1129"/>
      <c r="U12" s="1129"/>
      <c r="V12" s="1129"/>
      <c r="W12" s="1129"/>
      <c r="X12" s="1129"/>
      <c r="Y12" s="1129"/>
    </row>
    <row r="13" spans="1:30" ht="3" customHeight="1" x14ac:dyDescent="0.25">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25">
      <c r="A14" s="298"/>
      <c r="B14" s="269" t="s">
        <v>13</v>
      </c>
      <c r="C14" s="171"/>
      <c r="D14" s="171"/>
      <c r="E14" s="172"/>
      <c r="F14" s="1130" t="s">
        <v>14</v>
      </c>
      <c r="G14" s="1131"/>
      <c r="H14" s="1131"/>
      <c r="I14" s="1131"/>
      <c r="J14" s="1131"/>
      <c r="K14" s="1132"/>
      <c r="L14" s="1130" t="s">
        <v>829</v>
      </c>
      <c r="M14" s="1132"/>
      <c r="N14" s="1133" t="s">
        <v>823</v>
      </c>
      <c r="O14" s="1134"/>
      <c r="P14" s="1130" t="s">
        <v>458</v>
      </c>
      <c r="Q14" s="1132"/>
      <c r="R14" s="1130" t="s">
        <v>865</v>
      </c>
      <c r="S14" s="1131"/>
      <c r="T14" s="1132"/>
      <c r="U14" s="1130" t="s">
        <v>457</v>
      </c>
      <c r="V14" s="1131"/>
      <c r="W14" s="1131"/>
      <c r="X14" s="1131"/>
      <c r="Y14" s="1132"/>
    </row>
    <row r="15" spans="1:30" s="69" customFormat="1" ht="12" customHeight="1" x14ac:dyDescent="0.2">
      <c r="A15" s="82">
        <v>1</v>
      </c>
      <c r="B15" s="1124" t="str">
        <f>IF(AND(UPPER('DATA ENTRY SHEET'!$AH$7)="YES",UPPER('DATA ENTRY SHEET'!AU20)="X",'DATA ENTRY SHEET'!B20&lt;&gt;""),'DATA ENTRY SHEET'!B20,"")</f>
        <v/>
      </c>
      <c r="C15" s="1124"/>
      <c r="D15" s="1124"/>
      <c r="E15" s="1124"/>
      <c r="F15" s="1124" t="str">
        <f>IF(AND(UPPER('DATA ENTRY SHEET'!$AH$7)="YES",UPPER('DATA ENTRY SHEET'!AU20)="X",NOT('DATA ENTRY SHEET'!C20="")),'DATA ENTRY SHEET'!C20,"")</f>
        <v/>
      </c>
      <c r="G15" s="1124"/>
      <c r="H15" s="1124"/>
      <c r="I15" s="1124"/>
      <c r="J15" s="1124"/>
      <c r="K15" s="1124"/>
      <c r="L15" s="1125" t="str">
        <f>IF(AND(UPPER('DATA ENTRY SHEET'!$AH$7)="YES",UPPER('DATA ENTRY SHEET'!AU20)="X",'DATA ENTRY SHEET'!F20&lt;&gt;"",'DATA ENTRY SHEET'!H20&lt;&gt;""),CONCATENATE('DATA ENTRY SHEET'!F20," / ",'DATA ENTRY SHEET'!H20),"")</f>
        <v/>
      </c>
      <c r="M15" s="1125"/>
      <c r="N15" s="1126" t="str">
        <f>IF(AND(UPPER('DATA ENTRY SHEET'!$AH$7)="YES",UPPER('DATA ENTRY SHEET'!AU20)="X",'DATA ENTRY SHEET'!G20&lt;&gt;"",'DATA ENTRY SHEET'!I20&lt;&gt;""),CONCATENATE('DATA ENTRY SHEET'!G20," / ",'DATA ENTRY SHEET'!I20),"")</f>
        <v/>
      </c>
      <c r="O15" s="1126"/>
      <c r="P15" s="1127" t="str">
        <f>IF(AND(UPPER('DATA ENTRY SHEET'!$AH$7)="YES",UPPER('DATA ENTRY SHEET'!AU20)="X",'DATA ENTRY SHEET'!AD20&lt;&gt;""),'DATA ENTRY SHEET'!AD20,"")</f>
        <v/>
      </c>
      <c r="Q15" s="1127"/>
      <c r="R15" s="1128" t="str">
        <f>IF(AND(UPPER('DATA ENTRY SHEET'!$AH$7)="YES",UPPER('DATA ENTRY SHEET'!AU20)="X",'DATA ENTRY SHEET'!AF20&lt;&gt;""),'DATA ENTRY SHEET'!AF20,"")</f>
        <v/>
      </c>
      <c r="S15" s="1128"/>
      <c r="T15" s="1128"/>
      <c r="U15" s="1123"/>
      <c r="V15" s="1123"/>
      <c r="W15" s="1123"/>
      <c r="X15" s="1123"/>
      <c r="Y15" s="1123"/>
      <c r="AC15" s="69" t="b">
        <f>AND(B15="",F15="",L15="",N15="",P15="",R15="",U15="")</f>
        <v>1</v>
      </c>
    </row>
    <row r="16" spans="1:30" s="69" customFormat="1" ht="12" customHeight="1" x14ac:dyDescent="0.2">
      <c r="A16" s="82">
        <v>2</v>
      </c>
      <c r="B16" s="1124" t="str">
        <f>IF(AND(UPPER('DATA ENTRY SHEET'!$AH$7)="YES",UPPER('DATA ENTRY SHEET'!AU21)="X",'DATA ENTRY SHEET'!B21&lt;&gt;""),'DATA ENTRY SHEET'!B21,"")</f>
        <v/>
      </c>
      <c r="C16" s="1124"/>
      <c r="D16" s="1124"/>
      <c r="E16" s="1124"/>
      <c r="F16" s="1124" t="str">
        <f>IF(AND(UPPER('DATA ENTRY SHEET'!$AH$7)="YES",UPPER('DATA ENTRY SHEET'!AU21)="X",NOT('DATA ENTRY SHEET'!C21="")),'DATA ENTRY SHEET'!C21,"")</f>
        <v/>
      </c>
      <c r="G16" s="1124"/>
      <c r="H16" s="1124"/>
      <c r="I16" s="1124"/>
      <c r="J16" s="1124"/>
      <c r="K16" s="1124"/>
      <c r="L16" s="1125" t="str">
        <f>IF(AND(UPPER('DATA ENTRY SHEET'!$AH$7)="YES",UPPER('DATA ENTRY SHEET'!AU21)="X",'DATA ENTRY SHEET'!F21&lt;&gt;"",'DATA ENTRY SHEET'!H21&lt;&gt;""),CONCATENATE('DATA ENTRY SHEET'!F21," / ",'DATA ENTRY SHEET'!H21),"")</f>
        <v/>
      </c>
      <c r="M16" s="1125"/>
      <c r="N16" s="1126" t="str">
        <f>IF(AND(UPPER('DATA ENTRY SHEET'!$AH$7)="YES",UPPER('DATA ENTRY SHEET'!AU21)="X",'DATA ENTRY SHEET'!G21&lt;&gt;"",'DATA ENTRY SHEET'!I21&lt;&gt;""),CONCATENATE('DATA ENTRY SHEET'!G21," / ",'DATA ENTRY SHEET'!I21),"")</f>
        <v/>
      </c>
      <c r="O16" s="1126"/>
      <c r="P16" s="1127" t="str">
        <f>IF(AND(UPPER('DATA ENTRY SHEET'!$AH$7)="YES",UPPER('DATA ENTRY SHEET'!AU21)="X",'DATA ENTRY SHEET'!AD21&lt;&gt;""),'DATA ENTRY SHEET'!AD21,"")</f>
        <v/>
      </c>
      <c r="Q16" s="1127"/>
      <c r="R16" s="1128" t="str">
        <f>IF(AND(UPPER('DATA ENTRY SHEET'!$AH$7)="YES",UPPER('DATA ENTRY SHEET'!AU21)="X",'DATA ENTRY SHEET'!AF21&lt;&gt;""),'DATA ENTRY SHEET'!AF21,"")</f>
        <v/>
      </c>
      <c r="S16" s="1128"/>
      <c r="T16" s="1128"/>
      <c r="U16" s="1123"/>
      <c r="V16" s="1123"/>
      <c r="W16" s="1123"/>
      <c r="X16" s="1123"/>
      <c r="Y16" s="1123"/>
      <c r="AC16" s="69" t="b">
        <f t="shared" ref="AC16:AC42" si="0">AND(B16="",F16="",L16="",N16="",P16="",R16="",U16="")</f>
        <v>1</v>
      </c>
    </row>
    <row r="17" spans="1:29" s="69" customFormat="1" ht="12" customHeight="1" x14ac:dyDescent="0.2">
      <c r="A17" s="82">
        <v>3</v>
      </c>
      <c r="B17" s="1124" t="str">
        <f>IF(AND(UPPER('DATA ENTRY SHEET'!$AH$7)="YES",UPPER('DATA ENTRY SHEET'!AU22)="X",'DATA ENTRY SHEET'!B22&lt;&gt;""),'DATA ENTRY SHEET'!B22,"")</f>
        <v/>
      </c>
      <c r="C17" s="1124"/>
      <c r="D17" s="1124"/>
      <c r="E17" s="1124"/>
      <c r="F17" s="1124" t="str">
        <f>IF(AND(UPPER('DATA ENTRY SHEET'!$AH$7)="YES",UPPER('DATA ENTRY SHEET'!AU22)="X",NOT('DATA ENTRY SHEET'!C22="")),'DATA ENTRY SHEET'!C22,"")</f>
        <v/>
      </c>
      <c r="G17" s="1124"/>
      <c r="H17" s="1124"/>
      <c r="I17" s="1124"/>
      <c r="J17" s="1124"/>
      <c r="K17" s="1124"/>
      <c r="L17" s="1125" t="str">
        <f>IF(AND(UPPER('DATA ENTRY SHEET'!$AH$7)="YES",UPPER('DATA ENTRY SHEET'!AU22)="X",'DATA ENTRY SHEET'!F22&lt;&gt;"",'DATA ENTRY SHEET'!H22&lt;&gt;""),CONCATENATE('DATA ENTRY SHEET'!F22," / ",'DATA ENTRY SHEET'!H22),"")</f>
        <v/>
      </c>
      <c r="M17" s="1125"/>
      <c r="N17" s="1126" t="str">
        <f>IF(AND(UPPER('DATA ENTRY SHEET'!$AH$7)="YES",UPPER('DATA ENTRY SHEET'!AU22)="X",'DATA ENTRY SHEET'!G22&lt;&gt;"",'DATA ENTRY SHEET'!I22&lt;&gt;""),CONCATENATE('DATA ENTRY SHEET'!G22," / ",'DATA ENTRY SHEET'!I22),"")</f>
        <v/>
      </c>
      <c r="O17" s="1126"/>
      <c r="P17" s="1127" t="str">
        <f>IF(AND(UPPER('DATA ENTRY SHEET'!$AH$7)="YES",UPPER('DATA ENTRY SHEET'!AU22)="X",'DATA ENTRY SHEET'!AD22&lt;&gt;""),'DATA ENTRY SHEET'!AD22,"")</f>
        <v/>
      </c>
      <c r="Q17" s="1127"/>
      <c r="R17" s="1128" t="str">
        <f>IF(AND(UPPER('DATA ENTRY SHEET'!$AH$7)="YES",UPPER('DATA ENTRY SHEET'!AU22)="X",'DATA ENTRY SHEET'!AF22&lt;&gt;""),'DATA ENTRY SHEET'!AF22,"")</f>
        <v/>
      </c>
      <c r="S17" s="1128"/>
      <c r="T17" s="1128"/>
      <c r="U17" s="1123"/>
      <c r="V17" s="1123"/>
      <c r="W17" s="1123"/>
      <c r="X17" s="1123"/>
      <c r="Y17" s="1123"/>
      <c r="AC17" s="69" t="b">
        <f t="shared" si="0"/>
        <v>1</v>
      </c>
    </row>
    <row r="18" spans="1:29" s="69" customFormat="1" ht="12" customHeight="1" x14ac:dyDescent="0.2">
      <c r="A18" s="82">
        <v>4</v>
      </c>
      <c r="B18" s="1124" t="str">
        <f>IF(AND(UPPER('DATA ENTRY SHEET'!$AH$7)="YES",UPPER('DATA ENTRY SHEET'!AU23)="X",'DATA ENTRY SHEET'!B23&lt;&gt;""),'DATA ENTRY SHEET'!B23,"")</f>
        <v/>
      </c>
      <c r="C18" s="1124"/>
      <c r="D18" s="1124"/>
      <c r="E18" s="1124"/>
      <c r="F18" s="1124" t="str">
        <f>IF(AND(UPPER('DATA ENTRY SHEET'!$AH$7)="YES",UPPER('DATA ENTRY SHEET'!AU23)="X",NOT('DATA ENTRY SHEET'!C23="")),'DATA ENTRY SHEET'!C23,"")</f>
        <v/>
      </c>
      <c r="G18" s="1124"/>
      <c r="H18" s="1124"/>
      <c r="I18" s="1124"/>
      <c r="J18" s="1124"/>
      <c r="K18" s="1124"/>
      <c r="L18" s="1125" t="str">
        <f>IF(AND(UPPER('DATA ENTRY SHEET'!$AH$7)="YES",UPPER('DATA ENTRY SHEET'!AU23)="X",'DATA ENTRY SHEET'!F23&lt;&gt;"",'DATA ENTRY SHEET'!H23&lt;&gt;""),CONCATENATE('DATA ENTRY SHEET'!F23," / ",'DATA ENTRY SHEET'!H23),"")</f>
        <v/>
      </c>
      <c r="M18" s="1125"/>
      <c r="N18" s="1126" t="str">
        <f>IF(AND(UPPER('DATA ENTRY SHEET'!$AH$7)="YES",UPPER('DATA ENTRY SHEET'!AU23)="X",'DATA ENTRY SHEET'!G23&lt;&gt;"",'DATA ENTRY SHEET'!I23&lt;&gt;""),CONCATENATE('DATA ENTRY SHEET'!G23," / ",'DATA ENTRY SHEET'!I23),"")</f>
        <v/>
      </c>
      <c r="O18" s="1126"/>
      <c r="P18" s="1127" t="str">
        <f>IF(AND(UPPER('DATA ENTRY SHEET'!$AH$7)="YES",UPPER('DATA ENTRY SHEET'!AU23)="X",'DATA ENTRY SHEET'!AD23&lt;&gt;""),'DATA ENTRY SHEET'!AD23,"")</f>
        <v/>
      </c>
      <c r="Q18" s="1127"/>
      <c r="R18" s="1128" t="str">
        <f>IF(AND(UPPER('DATA ENTRY SHEET'!$AH$7)="YES",UPPER('DATA ENTRY SHEET'!AU23)="X",'DATA ENTRY SHEET'!AF23&lt;&gt;""),'DATA ENTRY SHEET'!AF23,"")</f>
        <v/>
      </c>
      <c r="S18" s="1128"/>
      <c r="T18" s="1128"/>
      <c r="U18" s="1123"/>
      <c r="V18" s="1123"/>
      <c r="W18" s="1123"/>
      <c r="X18" s="1123"/>
      <c r="Y18" s="1123"/>
      <c r="AC18" s="69" t="b">
        <f t="shared" si="0"/>
        <v>1</v>
      </c>
    </row>
    <row r="19" spans="1:29" s="69" customFormat="1" ht="12" customHeight="1" x14ac:dyDescent="0.2">
      <c r="A19" s="82">
        <v>5</v>
      </c>
      <c r="B19" s="1124" t="str">
        <f>IF(AND(UPPER('DATA ENTRY SHEET'!$AH$7)="YES",UPPER('DATA ENTRY SHEET'!AU24)="X",'DATA ENTRY SHEET'!B24&lt;&gt;""),'DATA ENTRY SHEET'!B24,"")</f>
        <v/>
      </c>
      <c r="C19" s="1124"/>
      <c r="D19" s="1124"/>
      <c r="E19" s="1124"/>
      <c r="F19" s="1124" t="str">
        <f>IF(AND(UPPER('DATA ENTRY SHEET'!$AH$7)="YES",UPPER('DATA ENTRY SHEET'!AU24)="X",NOT('DATA ENTRY SHEET'!C24="")),'DATA ENTRY SHEET'!C24,"")</f>
        <v/>
      </c>
      <c r="G19" s="1124"/>
      <c r="H19" s="1124"/>
      <c r="I19" s="1124"/>
      <c r="J19" s="1124"/>
      <c r="K19" s="1124"/>
      <c r="L19" s="1125" t="str">
        <f>IF(AND(UPPER('DATA ENTRY SHEET'!$AH$7)="YES",UPPER('DATA ENTRY SHEET'!AU24)="X",'DATA ENTRY SHEET'!F24&lt;&gt;"",'DATA ENTRY SHEET'!H24&lt;&gt;""),CONCATENATE('DATA ENTRY SHEET'!F24," / ",'DATA ENTRY SHEET'!H24),"")</f>
        <v/>
      </c>
      <c r="M19" s="1125"/>
      <c r="N19" s="1126" t="str">
        <f>IF(AND(UPPER('DATA ENTRY SHEET'!$AH$7)="YES",UPPER('DATA ENTRY SHEET'!AU24)="X",'DATA ENTRY SHEET'!G24&lt;&gt;"",'DATA ENTRY SHEET'!I24&lt;&gt;""),CONCATENATE('DATA ENTRY SHEET'!G24," / ",'DATA ENTRY SHEET'!I24),"")</f>
        <v/>
      </c>
      <c r="O19" s="1126"/>
      <c r="P19" s="1127" t="str">
        <f>IF(AND(UPPER('DATA ENTRY SHEET'!$AH$7)="YES",UPPER('DATA ENTRY SHEET'!AU24)="X",'DATA ENTRY SHEET'!AD24&lt;&gt;""),'DATA ENTRY SHEET'!AD24,"")</f>
        <v/>
      </c>
      <c r="Q19" s="1127"/>
      <c r="R19" s="1128" t="str">
        <f>IF(AND(UPPER('DATA ENTRY SHEET'!$AH$7)="YES",UPPER('DATA ENTRY SHEET'!AU24)="X",'DATA ENTRY SHEET'!AF24&lt;&gt;""),'DATA ENTRY SHEET'!AF24,"")</f>
        <v/>
      </c>
      <c r="S19" s="1128"/>
      <c r="T19" s="1128"/>
      <c r="U19" s="1123"/>
      <c r="V19" s="1123"/>
      <c r="W19" s="1123"/>
      <c r="X19" s="1123"/>
      <c r="Y19" s="1123"/>
      <c r="AC19" s="69" t="b">
        <f t="shared" si="0"/>
        <v>1</v>
      </c>
    </row>
    <row r="20" spans="1:29" s="69" customFormat="1" ht="12" customHeight="1" x14ac:dyDescent="0.2">
      <c r="A20" s="82">
        <v>6</v>
      </c>
      <c r="B20" s="1124" t="str">
        <f>IF(AND(UPPER('DATA ENTRY SHEET'!$AH$7)="YES",UPPER('DATA ENTRY SHEET'!AU25)="X",'DATA ENTRY SHEET'!B25&lt;&gt;""),'DATA ENTRY SHEET'!B25,"")</f>
        <v/>
      </c>
      <c r="C20" s="1124"/>
      <c r="D20" s="1124"/>
      <c r="E20" s="1124"/>
      <c r="F20" s="1124" t="str">
        <f>IF(AND(UPPER('DATA ENTRY SHEET'!$AH$7)="YES",UPPER('DATA ENTRY SHEET'!AU25)="X",NOT('DATA ENTRY SHEET'!C25="")),'DATA ENTRY SHEET'!C25,"")</f>
        <v/>
      </c>
      <c r="G20" s="1124"/>
      <c r="H20" s="1124"/>
      <c r="I20" s="1124"/>
      <c r="J20" s="1124"/>
      <c r="K20" s="1124"/>
      <c r="L20" s="1125" t="str">
        <f>IF(AND(UPPER('DATA ENTRY SHEET'!$AH$7)="YES",UPPER('DATA ENTRY SHEET'!AU25)="X",'DATA ENTRY SHEET'!F25&lt;&gt;"",'DATA ENTRY SHEET'!H25&lt;&gt;""),CONCATENATE('DATA ENTRY SHEET'!F25," / ",'DATA ENTRY SHEET'!H25),"")</f>
        <v/>
      </c>
      <c r="M20" s="1125"/>
      <c r="N20" s="1126" t="str">
        <f>IF(AND(UPPER('DATA ENTRY SHEET'!$AH$7)="YES",UPPER('DATA ENTRY SHEET'!AU25)="X",'DATA ENTRY SHEET'!G25&lt;&gt;"",'DATA ENTRY SHEET'!I25&lt;&gt;""),CONCATENATE('DATA ENTRY SHEET'!G25," / ",'DATA ENTRY SHEET'!I25),"")</f>
        <v/>
      </c>
      <c r="O20" s="1126"/>
      <c r="P20" s="1127" t="str">
        <f>IF(AND(UPPER('DATA ENTRY SHEET'!$AH$7)="YES",UPPER('DATA ENTRY SHEET'!AU25)="X",'DATA ENTRY SHEET'!AD25&lt;&gt;""),'DATA ENTRY SHEET'!AD25,"")</f>
        <v/>
      </c>
      <c r="Q20" s="1127"/>
      <c r="R20" s="1128" t="str">
        <f>IF(AND(UPPER('DATA ENTRY SHEET'!$AH$7)="YES",UPPER('DATA ENTRY SHEET'!AU25)="X",'DATA ENTRY SHEET'!AF25&lt;&gt;""),'DATA ENTRY SHEET'!AF25,"")</f>
        <v/>
      </c>
      <c r="S20" s="1128"/>
      <c r="T20" s="1128"/>
      <c r="U20" s="1123"/>
      <c r="V20" s="1123"/>
      <c r="W20" s="1123"/>
      <c r="X20" s="1123"/>
      <c r="Y20" s="1123"/>
      <c r="AC20" s="69" t="b">
        <f t="shared" si="0"/>
        <v>1</v>
      </c>
    </row>
    <row r="21" spans="1:29" s="69" customFormat="1" ht="12" customHeight="1" x14ac:dyDescent="0.2">
      <c r="A21" s="82">
        <v>7</v>
      </c>
      <c r="B21" s="1124" t="str">
        <f>IF(AND(UPPER('DATA ENTRY SHEET'!$AH$7)="YES",UPPER('DATA ENTRY SHEET'!AU26)="X",'DATA ENTRY SHEET'!B26&lt;&gt;""),'DATA ENTRY SHEET'!B26,"")</f>
        <v/>
      </c>
      <c r="C21" s="1124"/>
      <c r="D21" s="1124"/>
      <c r="E21" s="1124"/>
      <c r="F21" s="1124" t="str">
        <f>IF(AND(UPPER('DATA ENTRY SHEET'!$AH$7)="YES",UPPER('DATA ENTRY SHEET'!AU26)="X",NOT('DATA ENTRY SHEET'!C26="")),'DATA ENTRY SHEET'!C26,"")</f>
        <v/>
      </c>
      <c r="G21" s="1124"/>
      <c r="H21" s="1124"/>
      <c r="I21" s="1124"/>
      <c r="J21" s="1124"/>
      <c r="K21" s="1124"/>
      <c r="L21" s="1125" t="str">
        <f>IF(AND(UPPER('DATA ENTRY SHEET'!$AH$7)="YES",UPPER('DATA ENTRY SHEET'!AU26)="X",'DATA ENTRY SHEET'!F26&lt;&gt;"",'DATA ENTRY SHEET'!H26&lt;&gt;""),CONCATENATE('DATA ENTRY SHEET'!F26," / ",'DATA ENTRY SHEET'!H26),"")</f>
        <v/>
      </c>
      <c r="M21" s="1125"/>
      <c r="N21" s="1126" t="str">
        <f>IF(AND(UPPER('DATA ENTRY SHEET'!$AH$7)="YES",UPPER('DATA ENTRY SHEET'!AU26)="X",'DATA ENTRY SHEET'!G26&lt;&gt;"",'DATA ENTRY SHEET'!I26&lt;&gt;""),CONCATENATE('DATA ENTRY SHEET'!G26," / ",'DATA ENTRY SHEET'!I26),"")</f>
        <v/>
      </c>
      <c r="O21" s="1126"/>
      <c r="P21" s="1127" t="str">
        <f>IF(AND(UPPER('DATA ENTRY SHEET'!$AH$7)="YES",UPPER('DATA ENTRY SHEET'!AU26)="X",'DATA ENTRY SHEET'!AD26&lt;&gt;""),'DATA ENTRY SHEET'!AD26,"")</f>
        <v/>
      </c>
      <c r="Q21" s="1127"/>
      <c r="R21" s="1128" t="str">
        <f>IF(AND(UPPER('DATA ENTRY SHEET'!$AH$7)="YES",UPPER('DATA ENTRY SHEET'!AU26)="X",'DATA ENTRY SHEET'!AF26&lt;&gt;""),'DATA ENTRY SHEET'!AF26,"")</f>
        <v/>
      </c>
      <c r="S21" s="1128"/>
      <c r="T21" s="1128"/>
      <c r="U21" s="1123"/>
      <c r="V21" s="1123"/>
      <c r="W21" s="1123"/>
      <c r="X21" s="1123"/>
      <c r="Y21" s="1123"/>
      <c r="AC21" s="69" t="b">
        <f t="shared" si="0"/>
        <v>1</v>
      </c>
    </row>
    <row r="22" spans="1:29" s="69" customFormat="1" ht="12" customHeight="1" x14ac:dyDescent="0.2">
      <c r="A22" s="82">
        <v>8</v>
      </c>
      <c r="B22" s="1124" t="str">
        <f>IF(AND(UPPER('DATA ENTRY SHEET'!$AH$7)="YES",UPPER('DATA ENTRY SHEET'!AU27)="X",'DATA ENTRY SHEET'!B27&lt;&gt;""),'DATA ENTRY SHEET'!B27,"")</f>
        <v/>
      </c>
      <c r="C22" s="1124"/>
      <c r="D22" s="1124"/>
      <c r="E22" s="1124"/>
      <c r="F22" s="1124" t="str">
        <f>IF(AND(UPPER('DATA ENTRY SHEET'!$AH$7)="YES",UPPER('DATA ENTRY SHEET'!AU27)="X",NOT('DATA ENTRY SHEET'!C27="")),'DATA ENTRY SHEET'!C27,"")</f>
        <v/>
      </c>
      <c r="G22" s="1124"/>
      <c r="H22" s="1124"/>
      <c r="I22" s="1124"/>
      <c r="J22" s="1124"/>
      <c r="K22" s="1124"/>
      <c r="L22" s="1125" t="str">
        <f>IF(AND(UPPER('DATA ENTRY SHEET'!$AH$7)="YES",UPPER('DATA ENTRY SHEET'!AU27)="X",'DATA ENTRY SHEET'!F27&lt;&gt;"",'DATA ENTRY SHEET'!H27&lt;&gt;""),CONCATENATE('DATA ENTRY SHEET'!F27," / ",'DATA ENTRY SHEET'!H27),"")</f>
        <v/>
      </c>
      <c r="M22" s="1125"/>
      <c r="N22" s="1126" t="str">
        <f>IF(AND(UPPER('DATA ENTRY SHEET'!$AH$7)="YES",UPPER('DATA ENTRY SHEET'!AU27)="X",'DATA ENTRY SHEET'!G27&lt;&gt;"",'DATA ENTRY SHEET'!I27&lt;&gt;""),CONCATENATE('DATA ENTRY SHEET'!G27," / ",'DATA ENTRY SHEET'!I27),"")</f>
        <v/>
      </c>
      <c r="O22" s="1126"/>
      <c r="P22" s="1127" t="str">
        <f>IF(AND(UPPER('DATA ENTRY SHEET'!$AH$7)="YES",UPPER('DATA ENTRY SHEET'!AU27)="X",'DATA ENTRY SHEET'!AD27&lt;&gt;""),'DATA ENTRY SHEET'!AD27,"")</f>
        <v/>
      </c>
      <c r="Q22" s="1127"/>
      <c r="R22" s="1128" t="str">
        <f>IF(AND(UPPER('DATA ENTRY SHEET'!$AH$7)="YES",UPPER('DATA ENTRY SHEET'!AU27)="X",'DATA ENTRY SHEET'!AF27&lt;&gt;""),'DATA ENTRY SHEET'!AF27,"")</f>
        <v/>
      </c>
      <c r="S22" s="1128"/>
      <c r="T22" s="1128"/>
      <c r="U22" s="1123"/>
      <c r="V22" s="1123"/>
      <c r="W22" s="1123"/>
      <c r="X22" s="1123"/>
      <c r="Y22" s="1123"/>
      <c r="AC22" s="69" t="b">
        <f t="shared" si="0"/>
        <v>1</v>
      </c>
    </row>
    <row r="23" spans="1:29" s="69" customFormat="1" ht="12" customHeight="1" x14ac:dyDescent="0.2">
      <c r="A23" s="82">
        <v>9</v>
      </c>
      <c r="B23" s="1124" t="str">
        <f>IF(AND(UPPER('DATA ENTRY SHEET'!$AH$7)="YES",UPPER('DATA ENTRY SHEET'!AU28)="X",'DATA ENTRY SHEET'!B28&lt;&gt;""),'DATA ENTRY SHEET'!B28,"")</f>
        <v/>
      </c>
      <c r="C23" s="1124"/>
      <c r="D23" s="1124"/>
      <c r="E23" s="1124"/>
      <c r="F23" s="1124" t="str">
        <f>IF(AND(UPPER('DATA ENTRY SHEET'!$AH$7)="YES",UPPER('DATA ENTRY SHEET'!AU28)="X",NOT('DATA ENTRY SHEET'!C28="")),'DATA ENTRY SHEET'!C28,"")</f>
        <v/>
      </c>
      <c r="G23" s="1124"/>
      <c r="H23" s="1124"/>
      <c r="I23" s="1124"/>
      <c r="J23" s="1124"/>
      <c r="K23" s="1124"/>
      <c r="L23" s="1125" t="str">
        <f>IF(AND(UPPER('DATA ENTRY SHEET'!$AH$7)="YES",UPPER('DATA ENTRY SHEET'!AU28)="X",'DATA ENTRY SHEET'!F28&lt;&gt;"",'DATA ENTRY SHEET'!H28&lt;&gt;""),CONCATENATE('DATA ENTRY SHEET'!F28," / ",'DATA ENTRY SHEET'!H28),"")</f>
        <v/>
      </c>
      <c r="M23" s="1125"/>
      <c r="N23" s="1126" t="str">
        <f>IF(AND(UPPER('DATA ENTRY SHEET'!$AH$7)="YES",UPPER('DATA ENTRY SHEET'!AU28)="X",'DATA ENTRY SHEET'!G28&lt;&gt;"",'DATA ENTRY SHEET'!I28&lt;&gt;""),CONCATENATE('DATA ENTRY SHEET'!G28," / ",'DATA ENTRY SHEET'!I28),"")</f>
        <v/>
      </c>
      <c r="O23" s="1126"/>
      <c r="P23" s="1127" t="str">
        <f>IF(AND(UPPER('DATA ENTRY SHEET'!$AH$7)="YES",UPPER('DATA ENTRY SHEET'!AU28)="X",'DATA ENTRY SHEET'!AD28&lt;&gt;""),'DATA ENTRY SHEET'!AD28,"")</f>
        <v/>
      </c>
      <c r="Q23" s="1127"/>
      <c r="R23" s="1128" t="str">
        <f>IF(AND(UPPER('DATA ENTRY SHEET'!$AH$7)="YES",UPPER('DATA ENTRY SHEET'!AU28)="X",'DATA ENTRY SHEET'!AF28&lt;&gt;""),'DATA ENTRY SHEET'!AF28,"")</f>
        <v/>
      </c>
      <c r="S23" s="1128"/>
      <c r="T23" s="1128"/>
      <c r="U23" s="1123"/>
      <c r="V23" s="1123"/>
      <c r="W23" s="1123"/>
      <c r="X23" s="1123"/>
      <c r="Y23" s="1123"/>
      <c r="AC23" s="69" t="b">
        <f t="shared" si="0"/>
        <v>1</v>
      </c>
    </row>
    <row r="24" spans="1:29" s="69" customFormat="1" ht="12" customHeight="1" x14ac:dyDescent="0.2">
      <c r="A24" s="82">
        <v>10</v>
      </c>
      <c r="B24" s="1124" t="str">
        <f>IF(AND(UPPER('DATA ENTRY SHEET'!$AH$7)="YES",UPPER('DATA ENTRY SHEET'!AU29)="X",'DATA ENTRY SHEET'!B29&lt;&gt;""),'DATA ENTRY SHEET'!B29,"")</f>
        <v/>
      </c>
      <c r="C24" s="1124"/>
      <c r="D24" s="1124"/>
      <c r="E24" s="1124"/>
      <c r="F24" s="1124" t="str">
        <f>IF(AND(UPPER('DATA ENTRY SHEET'!$AH$7)="YES",UPPER('DATA ENTRY SHEET'!AU29)="X",NOT('DATA ENTRY SHEET'!C29="")),'DATA ENTRY SHEET'!C29,"")</f>
        <v/>
      </c>
      <c r="G24" s="1124"/>
      <c r="H24" s="1124"/>
      <c r="I24" s="1124"/>
      <c r="J24" s="1124"/>
      <c r="K24" s="1124"/>
      <c r="L24" s="1125" t="str">
        <f>IF(AND(UPPER('DATA ENTRY SHEET'!$AH$7)="YES",UPPER('DATA ENTRY SHEET'!AU29)="X",'DATA ENTRY SHEET'!F29&lt;&gt;"",'DATA ENTRY SHEET'!H29&lt;&gt;""),CONCATENATE('DATA ENTRY SHEET'!F29," / ",'DATA ENTRY SHEET'!H29),"")</f>
        <v/>
      </c>
      <c r="M24" s="1125"/>
      <c r="N24" s="1126" t="str">
        <f>IF(AND(UPPER('DATA ENTRY SHEET'!$AH$7)="YES",UPPER('DATA ENTRY SHEET'!AU29)="X",'DATA ENTRY SHEET'!G29&lt;&gt;"",'DATA ENTRY SHEET'!I29&lt;&gt;""),CONCATENATE('DATA ENTRY SHEET'!G29," / ",'DATA ENTRY SHEET'!I29),"")</f>
        <v/>
      </c>
      <c r="O24" s="1126"/>
      <c r="P24" s="1127" t="str">
        <f>IF(AND(UPPER('DATA ENTRY SHEET'!$AH$7)="YES",UPPER('DATA ENTRY SHEET'!AU29)="X",'DATA ENTRY SHEET'!AD29&lt;&gt;""),'DATA ENTRY SHEET'!AD29,"")</f>
        <v/>
      </c>
      <c r="Q24" s="1127"/>
      <c r="R24" s="1128" t="str">
        <f>IF(AND(UPPER('DATA ENTRY SHEET'!$AH$7)="YES",UPPER('DATA ENTRY SHEET'!AU29)="X",'DATA ENTRY SHEET'!AF29&lt;&gt;""),'DATA ENTRY SHEET'!AF29,"")</f>
        <v/>
      </c>
      <c r="S24" s="1128"/>
      <c r="T24" s="1128"/>
      <c r="U24" s="1123"/>
      <c r="V24" s="1123"/>
      <c r="W24" s="1123"/>
      <c r="X24" s="1123"/>
      <c r="Y24" s="1123"/>
      <c r="AC24" s="69" t="b">
        <f t="shared" si="0"/>
        <v>1</v>
      </c>
    </row>
    <row r="25" spans="1:29" s="69" customFormat="1" ht="12" customHeight="1" x14ac:dyDescent="0.2">
      <c r="A25" s="82">
        <v>11</v>
      </c>
      <c r="B25" s="1124" t="str">
        <f>IF(AND(UPPER('DATA ENTRY SHEET'!$AH$7)="YES",UPPER('DATA ENTRY SHEET'!AU30)="X",'DATA ENTRY SHEET'!B30&lt;&gt;""),'DATA ENTRY SHEET'!B30,"")</f>
        <v/>
      </c>
      <c r="C25" s="1124"/>
      <c r="D25" s="1124"/>
      <c r="E25" s="1124"/>
      <c r="F25" s="1124" t="str">
        <f>IF(AND(UPPER('DATA ENTRY SHEET'!$AH$7)="YES",UPPER('DATA ENTRY SHEET'!AU30)="X",NOT('DATA ENTRY SHEET'!C30="")),'DATA ENTRY SHEET'!C30,"")</f>
        <v/>
      </c>
      <c r="G25" s="1124"/>
      <c r="H25" s="1124"/>
      <c r="I25" s="1124"/>
      <c r="J25" s="1124"/>
      <c r="K25" s="1124"/>
      <c r="L25" s="1125" t="str">
        <f>IF(AND(UPPER('DATA ENTRY SHEET'!$AH$7)="YES",UPPER('DATA ENTRY SHEET'!AU30)="X",'DATA ENTRY SHEET'!F30&lt;&gt;"",'DATA ENTRY SHEET'!H30&lt;&gt;""),CONCATENATE('DATA ENTRY SHEET'!F30," / ",'DATA ENTRY SHEET'!H30),"")</f>
        <v/>
      </c>
      <c r="M25" s="1125"/>
      <c r="N25" s="1126" t="str">
        <f>IF(AND(UPPER('DATA ENTRY SHEET'!$AH$7)="YES",UPPER('DATA ENTRY SHEET'!AU30)="X",'DATA ENTRY SHEET'!G30&lt;&gt;"",'DATA ENTRY SHEET'!I30&lt;&gt;""),CONCATENATE('DATA ENTRY SHEET'!G30," / ",'DATA ENTRY SHEET'!I30),"")</f>
        <v/>
      </c>
      <c r="O25" s="1126"/>
      <c r="P25" s="1127" t="str">
        <f>IF(AND(UPPER('DATA ENTRY SHEET'!$AH$7)="YES",UPPER('DATA ENTRY SHEET'!AU30)="X",'DATA ENTRY SHEET'!AD30&lt;&gt;""),'DATA ENTRY SHEET'!AD30,"")</f>
        <v/>
      </c>
      <c r="Q25" s="1127"/>
      <c r="R25" s="1128" t="str">
        <f>IF(AND(UPPER('DATA ENTRY SHEET'!$AH$7)="YES",UPPER('DATA ENTRY SHEET'!AU30)="X",'DATA ENTRY SHEET'!AF30&lt;&gt;""),'DATA ENTRY SHEET'!AF30,"")</f>
        <v/>
      </c>
      <c r="S25" s="1128"/>
      <c r="T25" s="1128"/>
      <c r="U25" s="1123"/>
      <c r="V25" s="1123"/>
      <c r="W25" s="1123"/>
      <c r="X25" s="1123"/>
      <c r="Y25" s="1123"/>
      <c r="AC25" s="69" t="b">
        <f t="shared" si="0"/>
        <v>1</v>
      </c>
    </row>
    <row r="26" spans="1:29" s="69" customFormat="1" ht="12" customHeight="1" x14ac:dyDescent="0.2">
      <c r="A26" s="82">
        <v>12</v>
      </c>
      <c r="B26" s="1124" t="str">
        <f>IF(AND(UPPER('DATA ENTRY SHEET'!$AH$7)="YES",UPPER('DATA ENTRY SHEET'!AU31)="X",'DATA ENTRY SHEET'!B31&lt;&gt;""),'DATA ENTRY SHEET'!B31,"")</f>
        <v/>
      </c>
      <c r="C26" s="1124"/>
      <c r="D26" s="1124"/>
      <c r="E26" s="1124"/>
      <c r="F26" s="1124" t="str">
        <f>IF(AND(UPPER('DATA ENTRY SHEET'!$AH$7)="YES",UPPER('DATA ENTRY SHEET'!AU31)="X",NOT('DATA ENTRY SHEET'!C31="")),'DATA ENTRY SHEET'!C31,"")</f>
        <v/>
      </c>
      <c r="G26" s="1124"/>
      <c r="H26" s="1124"/>
      <c r="I26" s="1124"/>
      <c r="J26" s="1124"/>
      <c r="K26" s="1124"/>
      <c r="L26" s="1125" t="str">
        <f>IF(AND(UPPER('DATA ENTRY SHEET'!$AH$7)="YES",UPPER('DATA ENTRY SHEET'!AU31)="X",'DATA ENTRY SHEET'!F31&lt;&gt;"",'DATA ENTRY SHEET'!H31&lt;&gt;""),CONCATENATE('DATA ENTRY SHEET'!F31," / ",'DATA ENTRY SHEET'!H31),"")</f>
        <v/>
      </c>
      <c r="M26" s="1125"/>
      <c r="N26" s="1126" t="str">
        <f>IF(AND(UPPER('DATA ENTRY SHEET'!$AH$7)="YES",UPPER('DATA ENTRY SHEET'!AU31)="X",'DATA ENTRY SHEET'!G31&lt;&gt;"",'DATA ENTRY SHEET'!I31&lt;&gt;""),CONCATENATE('DATA ENTRY SHEET'!G31," / ",'DATA ENTRY SHEET'!I31),"")</f>
        <v/>
      </c>
      <c r="O26" s="1126"/>
      <c r="P26" s="1127" t="str">
        <f>IF(AND(UPPER('DATA ENTRY SHEET'!$AH$7)="YES",UPPER('DATA ENTRY SHEET'!AU31)="X",'DATA ENTRY SHEET'!AD31&lt;&gt;""),'DATA ENTRY SHEET'!AD31,"")</f>
        <v/>
      </c>
      <c r="Q26" s="1127"/>
      <c r="R26" s="1128" t="str">
        <f>IF(AND(UPPER('DATA ENTRY SHEET'!$AH$7)="YES",UPPER('DATA ENTRY SHEET'!AU31)="X",'DATA ENTRY SHEET'!AF31&lt;&gt;""),'DATA ENTRY SHEET'!AF31,"")</f>
        <v/>
      </c>
      <c r="S26" s="1128"/>
      <c r="T26" s="1128"/>
      <c r="U26" s="1123"/>
      <c r="V26" s="1123"/>
      <c r="W26" s="1123"/>
      <c r="X26" s="1123"/>
      <c r="Y26" s="1123"/>
      <c r="Z26" s="244"/>
      <c r="AA26" s="244"/>
      <c r="AB26" s="244"/>
      <c r="AC26" s="69" t="b">
        <f t="shared" si="0"/>
        <v>1</v>
      </c>
    </row>
    <row r="27" spans="1:29" s="69" customFormat="1" ht="12" customHeight="1" x14ac:dyDescent="0.2">
      <c r="A27" s="82">
        <v>13</v>
      </c>
      <c r="B27" s="1124" t="str">
        <f>IF(AND(UPPER('DATA ENTRY SHEET'!$AH$7)="YES",UPPER('DATA ENTRY SHEET'!AU32)="X",'DATA ENTRY SHEET'!B32&lt;&gt;""),'DATA ENTRY SHEET'!B32,"")</f>
        <v/>
      </c>
      <c r="C27" s="1124"/>
      <c r="D27" s="1124"/>
      <c r="E27" s="1124"/>
      <c r="F27" s="1124" t="str">
        <f>IF(AND(UPPER('DATA ENTRY SHEET'!$AH$7)="YES",UPPER('DATA ENTRY SHEET'!AU32)="X",NOT('DATA ENTRY SHEET'!C32="")),'DATA ENTRY SHEET'!C32,"")</f>
        <v/>
      </c>
      <c r="G27" s="1124"/>
      <c r="H27" s="1124"/>
      <c r="I27" s="1124"/>
      <c r="J27" s="1124"/>
      <c r="K27" s="1124"/>
      <c r="L27" s="1125" t="str">
        <f>IF(AND(UPPER('DATA ENTRY SHEET'!$AH$7)="YES",UPPER('DATA ENTRY SHEET'!AU32)="X",'DATA ENTRY SHEET'!F32&lt;&gt;"",'DATA ENTRY SHEET'!H32&lt;&gt;""),CONCATENATE('DATA ENTRY SHEET'!F32," / ",'DATA ENTRY SHEET'!H32),"")</f>
        <v/>
      </c>
      <c r="M27" s="1125"/>
      <c r="N27" s="1126" t="str">
        <f>IF(AND(UPPER('DATA ENTRY SHEET'!$AH$7)="YES",UPPER('DATA ENTRY SHEET'!AU32)="X",'DATA ENTRY SHEET'!G32&lt;&gt;"",'DATA ENTRY SHEET'!I32&lt;&gt;""),CONCATENATE('DATA ENTRY SHEET'!G32," / ",'DATA ENTRY SHEET'!I32),"")</f>
        <v/>
      </c>
      <c r="O27" s="1126"/>
      <c r="P27" s="1127" t="str">
        <f>IF(AND(UPPER('DATA ENTRY SHEET'!$AH$7)="YES",UPPER('DATA ENTRY SHEET'!AU32)="X",'DATA ENTRY SHEET'!AD32&lt;&gt;""),'DATA ENTRY SHEET'!AD32,"")</f>
        <v/>
      </c>
      <c r="Q27" s="1127"/>
      <c r="R27" s="1128" t="str">
        <f>IF(AND(UPPER('DATA ENTRY SHEET'!$AH$7)="YES",UPPER('DATA ENTRY SHEET'!AU32)="X",'DATA ENTRY SHEET'!AF32&lt;&gt;""),'DATA ENTRY SHEET'!AF32,"")</f>
        <v/>
      </c>
      <c r="S27" s="1128"/>
      <c r="T27" s="1128"/>
      <c r="U27" s="1123"/>
      <c r="V27" s="1123"/>
      <c r="W27" s="1123"/>
      <c r="X27" s="1123"/>
      <c r="Y27" s="1123"/>
      <c r="AC27" s="69" t="b">
        <f t="shared" si="0"/>
        <v>1</v>
      </c>
    </row>
    <row r="28" spans="1:29" s="69" customFormat="1" ht="12" customHeight="1" x14ac:dyDescent="0.2">
      <c r="A28" s="82">
        <v>14</v>
      </c>
      <c r="B28" s="1124" t="str">
        <f>IF(AND(UPPER('DATA ENTRY SHEET'!$AH$7)="YES",UPPER('DATA ENTRY SHEET'!AU33)="X",'DATA ENTRY SHEET'!B33&lt;&gt;""),'DATA ENTRY SHEET'!B33,"")</f>
        <v/>
      </c>
      <c r="C28" s="1124"/>
      <c r="D28" s="1124"/>
      <c r="E28" s="1124"/>
      <c r="F28" s="1124" t="str">
        <f>IF(AND(UPPER('DATA ENTRY SHEET'!$AH$7)="YES",UPPER('DATA ENTRY SHEET'!AU33)="X",NOT('DATA ENTRY SHEET'!C33="")),'DATA ENTRY SHEET'!C33,"")</f>
        <v/>
      </c>
      <c r="G28" s="1124"/>
      <c r="H28" s="1124"/>
      <c r="I28" s="1124"/>
      <c r="J28" s="1124"/>
      <c r="K28" s="1124"/>
      <c r="L28" s="1125" t="str">
        <f>IF(AND(UPPER('DATA ENTRY SHEET'!$AH$7)="YES",UPPER('DATA ENTRY SHEET'!AU33)="X",'DATA ENTRY SHEET'!F33&lt;&gt;"",'DATA ENTRY SHEET'!H33&lt;&gt;""),CONCATENATE('DATA ENTRY SHEET'!F33," / ",'DATA ENTRY SHEET'!H33),"")</f>
        <v/>
      </c>
      <c r="M28" s="1125"/>
      <c r="N28" s="1126" t="str">
        <f>IF(AND(UPPER('DATA ENTRY SHEET'!$AH$7)="YES",UPPER('DATA ENTRY SHEET'!AU33)="X",'DATA ENTRY SHEET'!G33&lt;&gt;"",'DATA ENTRY SHEET'!I33&lt;&gt;""),CONCATENATE('DATA ENTRY SHEET'!G33," / ",'DATA ENTRY SHEET'!I33),"")</f>
        <v/>
      </c>
      <c r="O28" s="1126"/>
      <c r="P28" s="1127" t="str">
        <f>IF(AND(UPPER('DATA ENTRY SHEET'!$AH$7)="YES",UPPER('DATA ENTRY SHEET'!AU33)="X",'DATA ENTRY SHEET'!AD33&lt;&gt;""),'DATA ENTRY SHEET'!AD33,"")</f>
        <v/>
      </c>
      <c r="Q28" s="1127"/>
      <c r="R28" s="1128" t="str">
        <f>IF(AND(UPPER('DATA ENTRY SHEET'!$AH$7)="YES",UPPER('DATA ENTRY SHEET'!AU33)="X",'DATA ENTRY SHEET'!AF33&lt;&gt;""),'DATA ENTRY SHEET'!AF33,"")</f>
        <v/>
      </c>
      <c r="S28" s="1128"/>
      <c r="T28" s="1128"/>
      <c r="U28" s="1123"/>
      <c r="V28" s="1123"/>
      <c r="W28" s="1123"/>
      <c r="X28" s="1123"/>
      <c r="Y28" s="1123"/>
      <c r="AC28" s="69" t="b">
        <f t="shared" si="0"/>
        <v>1</v>
      </c>
    </row>
    <row r="29" spans="1:29" s="69" customFormat="1" ht="12" customHeight="1" x14ac:dyDescent="0.2">
      <c r="A29" s="82">
        <v>15</v>
      </c>
      <c r="B29" s="1124" t="str">
        <f>IF(AND(UPPER('DATA ENTRY SHEET'!$AH$7)="YES",UPPER('DATA ENTRY SHEET'!AU34)="X",'DATA ENTRY SHEET'!B34&lt;&gt;""),'DATA ENTRY SHEET'!B34,"")</f>
        <v/>
      </c>
      <c r="C29" s="1124"/>
      <c r="D29" s="1124"/>
      <c r="E29" s="1124"/>
      <c r="F29" s="1124" t="str">
        <f>IF(AND(UPPER('DATA ENTRY SHEET'!$AH$7)="YES",UPPER('DATA ENTRY SHEET'!AU34)="X",NOT('DATA ENTRY SHEET'!C34="")),'DATA ENTRY SHEET'!C34,"")</f>
        <v/>
      </c>
      <c r="G29" s="1124"/>
      <c r="H29" s="1124"/>
      <c r="I29" s="1124"/>
      <c r="J29" s="1124"/>
      <c r="K29" s="1124"/>
      <c r="L29" s="1125" t="str">
        <f>IF(AND(UPPER('DATA ENTRY SHEET'!$AH$7)="YES",UPPER('DATA ENTRY SHEET'!AU34)="X",'DATA ENTRY SHEET'!F34&lt;&gt;"",'DATA ENTRY SHEET'!H34&lt;&gt;""),CONCATENATE('DATA ENTRY SHEET'!F34," / ",'DATA ENTRY SHEET'!H34),"")</f>
        <v/>
      </c>
      <c r="M29" s="1125"/>
      <c r="N29" s="1126" t="str">
        <f>IF(AND(UPPER('DATA ENTRY SHEET'!$AH$7)="YES",UPPER('DATA ENTRY SHEET'!AU34)="X",'DATA ENTRY SHEET'!G34&lt;&gt;"",'DATA ENTRY SHEET'!I34&lt;&gt;""),CONCATENATE('DATA ENTRY SHEET'!G34," / ",'DATA ENTRY SHEET'!I34),"")</f>
        <v/>
      </c>
      <c r="O29" s="1126"/>
      <c r="P29" s="1127" t="str">
        <f>IF(AND(UPPER('DATA ENTRY SHEET'!$AH$7)="YES",UPPER('DATA ENTRY SHEET'!AU34)="X",'DATA ENTRY SHEET'!AD34&lt;&gt;""),'DATA ENTRY SHEET'!AD34,"")</f>
        <v/>
      </c>
      <c r="Q29" s="1127"/>
      <c r="R29" s="1128" t="str">
        <f>IF(AND(UPPER('DATA ENTRY SHEET'!$AH$7)="YES",UPPER('DATA ENTRY SHEET'!AU34)="X",'DATA ENTRY SHEET'!AF34&lt;&gt;""),'DATA ENTRY SHEET'!AF34,"")</f>
        <v/>
      </c>
      <c r="S29" s="1128"/>
      <c r="T29" s="1128"/>
      <c r="U29" s="1123"/>
      <c r="V29" s="1123"/>
      <c r="W29" s="1123"/>
      <c r="X29" s="1123"/>
      <c r="Y29" s="1123"/>
      <c r="AC29" s="69" t="b">
        <f t="shared" si="0"/>
        <v>1</v>
      </c>
    </row>
    <row r="30" spans="1:29" s="69" customFormat="1" ht="12" customHeight="1" x14ac:dyDescent="0.2">
      <c r="A30" s="82">
        <v>16</v>
      </c>
      <c r="B30" s="1124" t="str">
        <f>IF(AND(UPPER('DATA ENTRY SHEET'!$AH$7)="YES",UPPER('DATA ENTRY SHEET'!AU35)="X",'DATA ENTRY SHEET'!B35&lt;&gt;""),'DATA ENTRY SHEET'!B35,"")</f>
        <v/>
      </c>
      <c r="C30" s="1124"/>
      <c r="D30" s="1124"/>
      <c r="E30" s="1124"/>
      <c r="F30" s="1124" t="str">
        <f>IF(AND(UPPER('DATA ENTRY SHEET'!$AH$7)="YES",UPPER('DATA ENTRY SHEET'!AU35)="X",NOT('DATA ENTRY SHEET'!C35="")),'DATA ENTRY SHEET'!C35,"")</f>
        <v/>
      </c>
      <c r="G30" s="1124"/>
      <c r="H30" s="1124"/>
      <c r="I30" s="1124"/>
      <c r="J30" s="1124"/>
      <c r="K30" s="1124"/>
      <c r="L30" s="1125" t="str">
        <f>IF(AND(UPPER('DATA ENTRY SHEET'!$AH$7)="YES",UPPER('DATA ENTRY SHEET'!AU35)="X",'DATA ENTRY SHEET'!F35&lt;&gt;"",'DATA ENTRY SHEET'!H35&lt;&gt;""),CONCATENATE('DATA ENTRY SHEET'!F35," / ",'DATA ENTRY SHEET'!H35),"")</f>
        <v/>
      </c>
      <c r="M30" s="1125"/>
      <c r="N30" s="1126" t="str">
        <f>IF(AND(UPPER('DATA ENTRY SHEET'!$AH$7)="YES",UPPER('DATA ENTRY SHEET'!AU35)="X",'DATA ENTRY SHEET'!G35&lt;&gt;"",'DATA ENTRY SHEET'!I35&lt;&gt;""),CONCATENATE('DATA ENTRY SHEET'!G35," / ",'DATA ENTRY SHEET'!I35),"")</f>
        <v/>
      </c>
      <c r="O30" s="1126"/>
      <c r="P30" s="1127" t="str">
        <f>IF(AND(UPPER('DATA ENTRY SHEET'!$AH$7)="YES",UPPER('DATA ENTRY SHEET'!AU35)="X",'DATA ENTRY SHEET'!AD35&lt;&gt;""),'DATA ENTRY SHEET'!AD35,"")</f>
        <v/>
      </c>
      <c r="Q30" s="1127"/>
      <c r="R30" s="1128" t="str">
        <f>IF(AND(UPPER('DATA ENTRY SHEET'!$AH$7)="YES",UPPER('DATA ENTRY SHEET'!AU35)="X",'DATA ENTRY SHEET'!AF35&lt;&gt;""),'DATA ENTRY SHEET'!AF35,"")</f>
        <v/>
      </c>
      <c r="S30" s="1128"/>
      <c r="T30" s="1128"/>
      <c r="U30" s="1123"/>
      <c r="V30" s="1123"/>
      <c r="W30" s="1123"/>
      <c r="X30" s="1123"/>
      <c r="Y30" s="1123"/>
      <c r="AC30" s="69" t="b">
        <f t="shared" si="0"/>
        <v>1</v>
      </c>
    </row>
    <row r="31" spans="1:29" s="69" customFormat="1" ht="12" customHeight="1" x14ac:dyDescent="0.2">
      <c r="A31" s="82">
        <v>17</v>
      </c>
      <c r="B31" s="1124" t="str">
        <f>IF(AND(UPPER('DATA ENTRY SHEET'!$AH$7)="YES",UPPER('DATA ENTRY SHEET'!AU36)="X",'DATA ENTRY SHEET'!B36&lt;&gt;""),'DATA ENTRY SHEET'!B36,"")</f>
        <v/>
      </c>
      <c r="C31" s="1124"/>
      <c r="D31" s="1124"/>
      <c r="E31" s="1124"/>
      <c r="F31" s="1124" t="str">
        <f>IF(AND(UPPER('DATA ENTRY SHEET'!$AH$7)="YES",UPPER('DATA ENTRY SHEET'!AU36)="X",NOT('DATA ENTRY SHEET'!C36="")),'DATA ENTRY SHEET'!C36,"")</f>
        <v/>
      </c>
      <c r="G31" s="1124"/>
      <c r="H31" s="1124"/>
      <c r="I31" s="1124"/>
      <c r="J31" s="1124"/>
      <c r="K31" s="1124"/>
      <c r="L31" s="1125" t="str">
        <f>IF(AND(UPPER('DATA ENTRY SHEET'!$AH$7)="YES",UPPER('DATA ENTRY SHEET'!AU36)="X",'DATA ENTRY SHEET'!F36&lt;&gt;"",'DATA ENTRY SHEET'!H36&lt;&gt;""),CONCATENATE('DATA ENTRY SHEET'!F36," / ",'DATA ENTRY SHEET'!H36),"")</f>
        <v/>
      </c>
      <c r="M31" s="1125"/>
      <c r="N31" s="1126" t="str">
        <f>IF(AND(UPPER('DATA ENTRY SHEET'!$AH$7)="YES",UPPER('DATA ENTRY SHEET'!AU36)="X",'DATA ENTRY SHEET'!G36&lt;&gt;"",'DATA ENTRY SHEET'!I36&lt;&gt;""),CONCATENATE('DATA ENTRY SHEET'!G36," / ",'DATA ENTRY SHEET'!I36),"")</f>
        <v/>
      </c>
      <c r="O31" s="1126"/>
      <c r="P31" s="1127" t="str">
        <f>IF(AND(UPPER('DATA ENTRY SHEET'!$AH$7)="YES",UPPER('DATA ENTRY SHEET'!AU36)="X",'DATA ENTRY SHEET'!AD36&lt;&gt;""),'DATA ENTRY SHEET'!AD36,"")</f>
        <v/>
      </c>
      <c r="Q31" s="1127"/>
      <c r="R31" s="1128" t="str">
        <f>IF(AND(UPPER('DATA ENTRY SHEET'!$AH$7)="YES",UPPER('DATA ENTRY SHEET'!AU36)="X",'DATA ENTRY SHEET'!AF36&lt;&gt;""),'DATA ENTRY SHEET'!AF36,"")</f>
        <v/>
      </c>
      <c r="S31" s="1128"/>
      <c r="T31" s="1128"/>
      <c r="U31" s="1123"/>
      <c r="V31" s="1123"/>
      <c r="W31" s="1123"/>
      <c r="X31" s="1123"/>
      <c r="Y31" s="1123"/>
      <c r="AC31" s="69" t="b">
        <f t="shared" si="0"/>
        <v>1</v>
      </c>
    </row>
    <row r="32" spans="1:29" s="69" customFormat="1" ht="12" customHeight="1" x14ac:dyDescent="0.2">
      <c r="A32" s="82">
        <v>18</v>
      </c>
      <c r="B32" s="1124" t="str">
        <f>IF(AND(UPPER('DATA ENTRY SHEET'!$AH$7)="YES",UPPER('DATA ENTRY SHEET'!AU37)="X",'DATA ENTRY SHEET'!B37&lt;&gt;""),'DATA ENTRY SHEET'!B37,"")</f>
        <v/>
      </c>
      <c r="C32" s="1124"/>
      <c r="D32" s="1124"/>
      <c r="E32" s="1124"/>
      <c r="F32" s="1124" t="str">
        <f>IF(AND(UPPER('DATA ENTRY SHEET'!$AH$7)="YES",UPPER('DATA ENTRY SHEET'!AU37)="X",NOT('DATA ENTRY SHEET'!C37="")),'DATA ENTRY SHEET'!C37,"")</f>
        <v/>
      </c>
      <c r="G32" s="1124"/>
      <c r="H32" s="1124"/>
      <c r="I32" s="1124"/>
      <c r="J32" s="1124"/>
      <c r="K32" s="1124"/>
      <c r="L32" s="1125" t="str">
        <f>IF(AND(UPPER('DATA ENTRY SHEET'!$AH$7)="YES",UPPER('DATA ENTRY SHEET'!AU37)="X",'DATA ENTRY SHEET'!F37&lt;&gt;"",'DATA ENTRY SHEET'!H37&lt;&gt;""),CONCATENATE('DATA ENTRY SHEET'!F37," / ",'DATA ENTRY SHEET'!H37),"")</f>
        <v/>
      </c>
      <c r="M32" s="1125"/>
      <c r="N32" s="1126" t="str">
        <f>IF(AND(UPPER('DATA ENTRY SHEET'!$AH$7)="YES",UPPER('DATA ENTRY SHEET'!AU37)="X",'DATA ENTRY SHEET'!G37&lt;&gt;"",'DATA ENTRY SHEET'!I37&lt;&gt;""),CONCATENATE('DATA ENTRY SHEET'!G37," / ",'DATA ENTRY SHEET'!I37),"")</f>
        <v/>
      </c>
      <c r="O32" s="1126"/>
      <c r="P32" s="1127" t="str">
        <f>IF(AND(UPPER('DATA ENTRY SHEET'!$AH$7)="YES",UPPER('DATA ENTRY SHEET'!AU37)="X",'DATA ENTRY SHEET'!AD37&lt;&gt;""),'DATA ENTRY SHEET'!AD37,"")</f>
        <v/>
      </c>
      <c r="Q32" s="1127"/>
      <c r="R32" s="1128" t="str">
        <f>IF(AND(UPPER('DATA ENTRY SHEET'!$AH$7)="YES",UPPER('DATA ENTRY SHEET'!AU37)="X",'DATA ENTRY SHEET'!AF37&lt;&gt;""),'DATA ENTRY SHEET'!AF37,"")</f>
        <v/>
      </c>
      <c r="S32" s="1128"/>
      <c r="T32" s="1128"/>
      <c r="U32" s="1123"/>
      <c r="V32" s="1123"/>
      <c r="W32" s="1123"/>
      <c r="X32" s="1123"/>
      <c r="Y32" s="1123"/>
      <c r="AC32" s="69" t="b">
        <f t="shared" si="0"/>
        <v>1</v>
      </c>
    </row>
    <row r="33" spans="1:29" s="69" customFormat="1" ht="12" customHeight="1" x14ac:dyDescent="0.2">
      <c r="A33" s="82">
        <v>19</v>
      </c>
      <c r="B33" s="1124" t="str">
        <f>IF(AND(UPPER('DATA ENTRY SHEET'!$AH$7)="YES",UPPER('DATA ENTRY SHEET'!AU38)="X",'DATA ENTRY SHEET'!B38&lt;&gt;""),'DATA ENTRY SHEET'!B38,"")</f>
        <v/>
      </c>
      <c r="C33" s="1124"/>
      <c r="D33" s="1124"/>
      <c r="E33" s="1124"/>
      <c r="F33" s="1124" t="str">
        <f>IF(AND(UPPER('DATA ENTRY SHEET'!$AH$7)="YES",UPPER('DATA ENTRY SHEET'!AU38)="X",NOT('DATA ENTRY SHEET'!C38="")),'DATA ENTRY SHEET'!C38,"")</f>
        <v/>
      </c>
      <c r="G33" s="1124"/>
      <c r="H33" s="1124"/>
      <c r="I33" s="1124"/>
      <c r="J33" s="1124"/>
      <c r="K33" s="1124"/>
      <c r="L33" s="1125" t="str">
        <f>IF(AND(UPPER('DATA ENTRY SHEET'!$AH$7)="YES",UPPER('DATA ENTRY SHEET'!AU38)="X",'DATA ENTRY SHEET'!F38&lt;&gt;"",'DATA ENTRY SHEET'!H38&lt;&gt;""),CONCATENATE('DATA ENTRY SHEET'!F38," / ",'DATA ENTRY SHEET'!H38),"")</f>
        <v/>
      </c>
      <c r="M33" s="1125"/>
      <c r="N33" s="1126" t="str">
        <f>IF(AND(UPPER('DATA ENTRY SHEET'!$AH$7)="YES",UPPER('DATA ENTRY SHEET'!AU38)="X",'DATA ENTRY SHEET'!G38&lt;&gt;"",'DATA ENTRY SHEET'!I38&lt;&gt;""),CONCATENATE('DATA ENTRY SHEET'!G38," / ",'DATA ENTRY SHEET'!I38),"")</f>
        <v/>
      </c>
      <c r="O33" s="1126"/>
      <c r="P33" s="1127" t="str">
        <f>IF(AND(UPPER('DATA ENTRY SHEET'!$AH$7)="YES",UPPER('DATA ENTRY SHEET'!AU38)="X",'DATA ENTRY SHEET'!AD38&lt;&gt;""),'DATA ENTRY SHEET'!AD38,"")</f>
        <v/>
      </c>
      <c r="Q33" s="1127"/>
      <c r="R33" s="1128" t="str">
        <f>IF(AND(UPPER('DATA ENTRY SHEET'!$AH$7)="YES",UPPER('DATA ENTRY SHEET'!AU38)="X",'DATA ENTRY SHEET'!AF38&lt;&gt;""),'DATA ENTRY SHEET'!AF38,"")</f>
        <v/>
      </c>
      <c r="S33" s="1128"/>
      <c r="T33" s="1128"/>
      <c r="U33" s="1123"/>
      <c r="V33" s="1123"/>
      <c r="W33" s="1123"/>
      <c r="X33" s="1123"/>
      <c r="Y33" s="1123"/>
      <c r="AC33" s="69" t="b">
        <f t="shared" si="0"/>
        <v>1</v>
      </c>
    </row>
    <row r="34" spans="1:29" s="69" customFormat="1" ht="12" customHeight="1" x14ac:dyDescent="0.2">
      <c r="A34" s="82">
        <v>20</v>
      </c>
      <c r="B34" s="1124" t="str">
        <f>IF(AND(UPPER('DATA ENTRY SHEET'!$AH$7)="YES",UPPER('DATA ENTRY SHEET'!AU39)="X",'DATA ENTRY SHEET'!B39&lt;&gt;""),'DATA ENTRY SHEET'!B39,"")</f>
        <v/>
      </c>
      <c r="C34" s="1124"/>
      <c r="D34" s="1124"/>
      <c r="E34" s="1124"/>
      <c r="F34" s="1124" t="str">
        <f>IF(AND(UPPER('DATA ENTRY SHEET'!$AH$7)="YES",UPPER('DATA ENTRY SHEET'!AU39)="X",NOT('DATA ENTRY SHEET'!C39="")),'DATA ENTRY SHEET'!C39,"")</f>
        <v/>
      </c>
      <c r="G34" s="1124"/>
      <c r="H34" s="1124"/>
      <c r="I34" s="1124"/>
      <c r="J34" s="1124"/>
      <c r="K34" s="1124"/>
      <c r="L34" s="1125" t="str">
        <f>IF(AND(UPPER('DATA ENTRY SHEET'!$AH$7)="YES",UPPER('DATA ENTRY SHEET'!AU39)="X",'DATA ENTRY SHEET'!F39&lt;&gt;"",'DATA ENTRY SHEET'!H39&lt;&gt;""),CONCATENATE('DATA ENTRY SHEET'!F39," / ",'DATA ENTRY SHEET'!H39),"")</f>
        <v/>
      </c>
      <c r="M34" s="1125"/>
      <c r="N34" s="1126" t="str">
        <f>IF(AND(UPPER('DATA ENTRY SHEET'!$AH$7)="YES",UPPER('DATA ENTRY SHEET'!AU39)="X",'DATA ENTRY SHEET'!G39&lt;&gt;"",'DATA ENTRY SHEET'!I39&lt;&gt;""),CONCATENATE('DATA ENTRY SHEET'!G39," / ",'DATA ENTRY SHEET'!I39),"")</f>
        <v/>
      </c>
      <c r="O34" s="1126"/>
      <c r="P34" s="1127" t="str">
        <f>IF(AND(UPPER('DATA ENTRY SHEET'!$AH$7)="YES",UPPER('DATA ENTRY SHEET'!AU39)="X",'DATA ENTRY SHEET'!AD39&lt;&gt;""),'DATA ENTRY SHEET'!AD39,"")</f>
        <v/>
      </c>
      <c r="Q34" s="1127"/>
      <c r="R34" s="1128" t="str">
        <f>IF(AND(UPPER('DATA ENTRY SHEET'!$AH$7)="YES",UPPER('DATA ENTRY SHEET'!AU39)="X",'DATA ENTRY SHEET'!AF39&lt;&gt;""),'DATA ENTRY SHEET'!AF39,"")</f>
        <v/>
      </c>
      <c r="S34" s="1128"/>
      <c r="T34" s="1128"/>
      <c r="U34" s="1123"/>
      <c r="V34" s="1123"/>
      <c r="W34" s="1123"/>
      <c r="X34" s="1123"/>
      <c r="Y34" s="1123"/>
      <c r="AC34" s="69" t="b">
        <f t="shared" si="0"/>
        <v>1</v>
      </c>
    </row>
    <row r="35" spans="1:29" s="69" customFormat="1" ht="12" customHeight="1" x14ac:dyDescent="0.2">
      <c r="A35" s="82">
        <v>21</v>
      </c>
      <c r="B35" s="1124" t="str">
        <f>IF(AND(UPPER('DATA ENTRY SHEET'!$AH$7)="YES",UPPER('DATA ENTRY SHEET'!AU40)="X",'DATA ENTRY SHEET'!B40&lt;&gt;""),'DATA ENTRY SHEET'!B40,"")</f>
        <v/>
      </c>
      <c r="C35" s="1124"/>
      <c r="D35" s="1124"/>
      <c r="E35" s="1124"/>
      <c r="F35" s="1124" t="str">
        <f>IF(AND(UPPER('DATA ENTRY SHEET'!$AH$7)="YES",UPPER('DATA ENTRY SHEET'!AU40)="X",NOT('DATA ENTRY SHEET'!C40="")),'DATA ENTRY SHEET'!C40,"")</f>
        <v/>
      </c>
      <c r="G35" s="1124"/>
      <c r="H35" s="1124"/>
      <c r="I35" s="1124"/>
      <c r="J35" s="1124"/>
      <c r="K35" s="1124"/>
      <c r="L35" s="1125" t="str">
        <f>IF(AND(UPPER('DATA ENTRY SHEET'!$AH$7)="YES",UPPER('DATA ENTRY SHEET'!AU40)="X",'DATA ENTRY SHEET'!F40&lt;&gt;"",'DATA ENTRY SHEET'!H40&lt;&gt;""),CONCATENATE('DATA ENTRY SHEET'!F40," / ",'DATA ENTRY SHEET'!H40),"")</f>
        <v/>
      </c>
      <c r="M35" s="1125"/>
      <c r="N35" s="1126" t="str">
        <f>IF(AND(UPPER('DATA ENTRY SHEET'!$AH$7)="YES",UPPER('DATA ENTRY SHEET'!AU40)="X",'DATA ENTRY SHEET'!G40&lt;&gt;"",'DATA ENTRY SHEET'!I40&lt;&gt;""),CONCATENATE('DATA ENTRY SHEET'!G40," / ",'DATA ENTRY SHEET'!I40),"")</f>
        <v/>
      </c>
      <c r="O35" s="1126"/>
      <c r="P35" s="1127" t="str">
        <f>IF(AND(UPPER('DATA ENTRY SHEET'!$AH$7)="YES",UPPER('DATA ENTRY SHEET'!AU40)="X",'DATA ENTRY SHEET'!AD40&lt;&gt;""),'DATA ENTRY SHEET'!AD40,"")</f>
        <v/>
      </c>
      <c r="Q35" s="1127"/>
      <c r="R35" s="1128" t="str">
        <f>IF(AND(UPPER('DATA ENTRY SHEET'!$AH$7)="YES",UPPER('DATA ENTRY SHEET'!AU40)="X",'DATA ENTRY SHEET'!AF40&lt;&gt;""),'DATA ENTRY SHEET'!AF40,"")</f>
        <v/>
      </c>
      <c r="S35" s="1128"/>
      <c r="T35" s="1128"/>
      <c r="U35" s="1123"/>
      <c r="V35" s="1123"/>
      <c r="W35" s="1123"/>
      <c r="X35" s="1123"/>
      <c r="Y35" s="1123"/>
      <c r="AC35" s="69" t="b">
        <f t="shared" si="0"/>
        <v>1</v>
      </c>
    </row>
    <row r="36" spans="1:29" s="69" customFormat="1" ht="12" customHeight="1" x14ac:dyDescent="0.2">
      <c r="A36" s="82">
        <v>22</v>
      </c>
      <c r="B36" s="1124" t="str">
        <f>IF(AND(UPPER('DATA ENTRY SHEET'!$AH$7)="YES",UPPER('DATA ENTRY SHEET'!AU41)="X",'DATA ENTRY SHEET'!B41&lt;&gt;""),'DATA ENTRY SHEET'!B41,"")</f>
        <v/>
      </c>
      <c r="C36" s="1124"/>
      <c r="D36" s="1124"/>
      <c r="E36" s="1124"/>
      <c r="F36" s="1124" t="str">
        <f>IF(AND(UPPER('DATA ENTRY SHEET'!$AH$7)="YES",UPPER('DATA ENTRY SHEET'!AU41)="X",NOT('DATA ENTRY SHEET'!C41="")),'DATA ENTRY SHEET'!C41,"")</f>
        <v/>
      </c>
      <c r="G36" s="1124"/>
      <c r="H36" s="1124"/>
      <c r="I36" s="1124"/>
      <c r="J36" s="1124"/>
      <c r="K36" s="1124"/>
      <c r="L36" s="1125" t="str">
        <f>IF(AND(UPPER('DATA ENTRY SHEET'!$AH$7)="YES",UPPER('DATA ENTRY SHEET'!AU41)="X",'DATA ENTRY SHEET'!F41&lt;&gt;"",'DATA ENTRY SHEET'!H41&lt;&gt;""),CONCATENATE('DATA ENTRY SHEET'!F41," / ",'DATA ENTRY SHEET'!H41),"")</f>
        <v/>
      </c>
      <c r="M36" s="1125"/>
      <c r="N36" s="1126" t="str">
        <f>IF(AND(UPPER('DATA ENTRY SHEET'!$AH$7)="YES",UPPER('DATA ENTRY SHEET'!AU41)="X",'DATA ENTRY SHEET'!G41&lt;&gt;"",'DATA ENTRY SHEET'!I41&lt;&gt;""),CONCATENATE('DATA ENTRY SHEET'!G41," / ",'DATA ENTRY SHEET'!I41),"")</f>
        <v/>
      </c>
      <c r="O36" s="1126"/>
      <c r="P36" s="1127" t="str">
        <f>IF(AND(UPPER('DATA ENTRY SHEET'!$AH$7)="YES",UPPER('DATA ENTRY SHEET'!AU41)="X",'DATA ENTRY SHEET'!AD41&lt;&gt;""),'DATA ENTRY SHEET'!AD41,"")</f>
        <v/>
      </c>
      <c r="Q36" s="1127"/>
      <c r="R36" s="1128" t="str">
        <f>IF(AND(UPPER('DATA ENTRY SHEET'!$AH$7)="YES",UPPER('DATA ENTRY SHEET'!AU41)="X",'DATA ENTRY SHEET'!AF41&lt;&gt;""),'DATA ENTRY SHEET'!AF41,"")</f>
        <v/>
      </c>
      <c r="S36" s="1128"/>
      <c r="T36" s="1128"/>
      <c r="U36" s="1123"/>
      <c r="V36" s="1123"/>
      <c r="W36" s="1123"/>
      <c r="X36" s="1123"/>
      <c r="Y36" s="1123"/>
      <c r="AC36" s="69" t="b">
        <f t="shared" si="0"/>
        <v>1</v>
      </c>
    </row>
    <row r="37" spans="1:29" s="69" customFormat="1" ht="12" customHeight="1" x14ac:dyDescent="0.2">
      <c r="A37" s="82">
        <v>23</v>
      </c>
      <c r="B37" s="1124" t="str">
        <f>IF(AND(UPPER('DATA ENTRY SHEET'!$AH$7)="YES",UPPER('DATA ENTRY SHEET'!AU42)="X",'DATA ENTRY SHEET'!B42&lt;&gt;""),'DATA ENTRY SHEET'!B42,"")</f>
        <v/>
      </c>
      <c r="C37" s="1124"/>
      <c r="D37" s="1124"/>
      <c r="E37" s="1124"/>
      <c r="F37" s="1124" t="str">
        <f>IF(AND(UPPER('DATA ENTRY SHEET'!$AH$7)="YES",UPPER('DATA ENTRY SHEET'!AU42)="X",NOT('DATA ENTRY SHEET'!C42="")),'DATA ENTRY SHEET'!C42,"")</f>
        <v/>
      </c>
      <c r="G37" s="1124"/>
      <c r="H37" s="1124"/>
      <c r="I37" s="1124"/>
      <c r="J37" s="1124"/>
      <c r="K37" s="1124"/>
      <c r="L37" s="1125" t="str">
        <f>IF(AND(UPPER('DATA ENTRY SHEET'!$AH$7)="YES",UPPER('DATA ENTRY SHEET'!AU42)="X",'DATA ENTRY SHEET'!F42&lt;&gt;"",'DATA ENTRY SHEET'!H42&lt;&gt;""),CONCATENATE('DATA ENTRY SHEET'!F42," / ",'DATA ENTRY SHEET'!H42),"")</f>
        <v/>
      </c>
      <c r="M37" s="1125"/>
      <c r="N37" s="1126" t="str">
        <f>IF(AND(UPPER('DATA ENTRY SHEET'!$AH$7)="YES",UPPER('DATA ENTRY SHEET'!AU42)="X",'DATA ENTRY SHEET'!G42&lt;&gt;"",'DATA ENTRY SHEET'!I42&lt;&gt;""),CONCATENATE('DATA ENTRY SHEET'!G42," / ",'DATA ENTRY SHEET'!I42),"")</f>
        <v/>
      </c>
      <c r="O37" s="1126"/>
      <c r="P37" s="1127" t="str">
        <f>IF(AND(UPPER('DATA ENTRY SHEET'!$AH$7)="YES",UPPER('DATA ENTRY SHEET'!AU42)="X",'DATA ENTRY SHEET'!AD42&lt;&gt;""),'DATA ENTRY SHEET'!AD42,"")</f>
        <v/>
      </c>
      <c r="Q37" s="1127"/>
      <c r="R37" s="1128" t="str">
        <f>IF(AND(UPPER('DATA ENTRY SHEET'!$AH$7)="YES",UPPER('DATA ENTRY SHEET'!AU42)="X",'DATA ENTRY SHEET'!AF42&lt;&gt;""),'DATA ENTRY SHEET'!AF42,"")</f>
        <v/>
      </c>
      <c r="S37" s="1128"/>
      <c r="T37" s="1128"/>
      <c r="U37" s="1123"/>
      <c r="V37" s="1123"/>
      <c r="W37" s="1123"/>
      <c r="X37" s="1123"/>
      <c r="Y37" s="1123"/>
      <c r="AC37" s="69" t="b">
        <f t="shared" si="0"/>
        <v>1</v>
      </c>
    </row>
    <row r="38" spans="1:29" s="69" customFormat="1" ht="12" customHeight="1" x14ac:dyDescent="0.2">
      <c r="A38" s="82">
        <v>24</v>
      </c>
      <c r="B38" s="1124" t="str">
        <f>IF(AND(UPPER('DATA ENTRY SHEET'!$AH$7)="YES",UPPER('DATA ENTRY SHEET'!AU43)="X",'DATA ENTRY SHEET'!B43&lt;&gt;""),'DATA ENTRY SHEET'!B43,"")</f>
        <v/>
      </c>
      <c r="C38" s="1124"/>
      <c r="D38" s="1124"/>
      <c r="E38" s="1124"/>
      <c r="F38" s="1124" t="str">
        <f>IF(AND(UPPER('DATA ENTRY SHEET'!$AH$7)="YES",UPPER('DATA ENTRY SHEET'!AU43)="X",NOT('DATA ENTRY SHEET'!C43="")),'DATA ENTRY SHEET'!C43,"")</f>
        <v/>
      </c>
      <c r="G38" s="1124"/>
      <c r="H38" s="1124"/>
      <c r="I38" s="1124"/>
      <c r="J38" s="1124"/>
      <c r="K38" s="1124"/>
      <c r="L38" s="1125" t="str">
        <f>IF(AND(UPPER('DATA ENTRY SHEET'!$AH$7)="YES",UPPER('DATA ENTRY SHEET'!AU43)="X",'DATA ENTRY SHEET'!F43&lt;&gt;"",'DATA ENTRY SHEET'!H43&lt;&gt;""),CONCATENATE('DATA ENTRY SHEET'!F43," / ",'DATA ENTRY SHEET'!H43),"")</f>
        <v/>
      </c>
      <c r="M38" s="1125"/>
      <c r="N38" s="1126" t="str">
        <f>IF(AND(UPPER('DATA ENTRY SHEET'!$AH$7)="YES",UPPER('DATA ENTRY SHEET'!AU43)="X",'DATA ENTRY SHEET'!G43&lt;&gt;"",'DATA ENTRY SHEET'!I43&lt;&gt;""),CONCATENATE('DATA ENTRY SHEET'!G43," / ",'DATA ENTRY SHEET'!I43),"")</f>
        <v/>
      </c>
      <c r="O38" s="1126"/>
      <c r="P38" s="1127" t="str">
        <f>IF(AND(UPPER('DATA ENTRY SHEET'!$AH$7)="YES",UPPER('DATA ENTRY SHEET'!AU43)="X",'DATA ENTRY SHEET'!AD43&lt;&gt;""),'DATA ENTRY SHEET'!AD43,"")</f>
        <v/>
      </c>
      <c r="Q38" s="1127"/>
      <c r="R38" s="1128" t="str">
        <f>IF(AND(UPPER('DATA ENTRY SHEET'!$AH$7)="YES",UPPER('DATA ENTRY SHEET'!AU43)="X",'DATA ENTRY SHEET'!AF43&lt;&gt;""),'DATA ENTRY SHEET'!AF43,"")</f>
        <v/>
      </c>
      <c r="S38" s="1128"/>
      <c r="T38" s="1128"/>
      <c r="U38" s="1123"/>
      <c r="V38" s="1123"/>
      <c r="W38" s="1123"/>
      <c r="X38" s="1123"/>
      <c r="Y38" s="1123"/>
      <c r="AC38" s="69" t="b">
        <f t="shared" si="0"/>
        <v>1</v>
      </c>
    </row>
    <row r="39" spans="1:29" s="69" customFormat="1" ht="12" customHeight="1" x14ac:dyDescent="0.2">
      <c r="A39" s="82">
        <v>25</v>
      </c>
      <c r="B39" s="1124" t="str">
        <f>IF(AND(UPPER('DATA ENTRY SHEET'!$AH$7)="YES",UPPER('DATA ENTRY SHEET'!AU44)="X",'DATA ENTRY SHEET'!B44&lt;&gt;""),'DATA ENTRY SHEET'!B44,"")</f>
        <v/>
      </c>
      <c r="C39" s="1124"/>
      <c r="D39" s="1124"/>
      <c r="E39" s="1124"/>
      <c r="F39" s="1124" t="str">
        <f>IF(AND(UPPER('DATA ENTRY SHEET'!$AH$7)="YES",UPPER('DATA ENTRY SHEET'!AU44)="X",NOT('DATA ENTRY SHEET'!C44="")),'DATA ENTRY SHEET'!C44,"")</f>
        <v/>
      </c>
      <c r="G39" s="1124"/>
      <c r="H39" s="1124"/>
      <c r="I39" s="1124"/>
      <c r="J39" s="1124"/>
      <c r="K39" s="1124"/>
      <c r="L39" s="1125" t="str">
        <f>IF(AND(UPPER('DATA ENTRY SHEET'!$AH$7)="YES",UPPER('DATA ENTRY SHEET'!AU44)="X",'DATA ENTRY SHEET'!F44&lt;&gt;"",'DATA ENTRY SHEET'!H44&lt;&gt;""),CONCATENATE('DATA ENTRY SHEET'!F44," / ",'DATA ENTRY SHEET'!H44),"")</f>
        <v/>
      </c>
      <c r="M39" s="1125"/>
      <c r="N39" s="1126" t="str">
        <f>IF(AND(UPPER('DATA ENTRY SHEET'!$AH$7)="YES",UPPER('DATA ENTRY SHEET'!AU44)="X",'DATA ENTRY SHEET'!G44&lt;&gt;"",'DATA ENTRY SHEET'!I44&lt;&gt;""),CONCATENATE('DATA ENTRY SHEET'!G44," / ",'DATA ENTRY SHEET'!I44),"")</f>
        <v/>
      </c>
      <c r="O39" s="1126"/>
      <c r="P39" s="1127" t="str">
        <f>IF(AND(UPPER('DATA ENTRY SHEET'!$AH$7)="YES",UPPER('DATA ENTRY SHEET'!AU44)="X",'DATA ENTRY SHEET'!AD44&lt;&gt;""),'DATA ENTRY SHEET'!AD44,"")</f>
        <v/>
      </c>
      <c r="Q39" s="1127"/>
      <c r="R39" s="1128" t="str">
        <f>IF(AND(UPPER('DATA ENTRY SHEET'!$AH$7)="YES",UPPER('DATA ENTRY SHEET'!AU44)="X",'DATA ENTRY SHEET'!AF44&lt;&gt;""),'DATA ENTRY SHEET'!AF44,"")</f>
        <v/>
      </c>
      <c r="S39" s="1128"/>
      <c r="T39" s="1128"/>
      <c r="U39" s="1123"/>
      <c r="V39" s="1123"/>
      <c r="W39" s="1123"/>
      <c r="X39" s="1123"/>
      <c r="Y39" s="1123"/>
      <c r="AC39" s="69" t="b">
        <f t="shared" si="0"/>
        <v>1</v>
      </c>
    </row>
    <row r="40" spans="1:29" s="69" customFormat="1" ht="12" customHeight="1" x14ac:dyDescent="0.2">
      <c r="A40" s="82">
        <v>26</v>
      </c>
      <c r="B40" s="1124" t="str">
        <f>IF(AND(UPPER('DATA ENTRY SHEET'!$AH$7)="YES",UPPER('DATA ENTRY SHEET'!AU45)="X",'DATA ENTRY SHEET'!B45&lt;&gt;""),'DATA ENTRY SHEET'!B45,"")</f>
        <v/>
      </c>
      <c r="C40" s="1124"/>
      <c r="D40" s="1124"/>
      <c r="E40" s="1124"/>
      <c r="F40" s="1124" t="str">
        <f>IF(AND(UPPER('DATA ENTRY SHEET'!$AH$7)="YES",UPPER('DATA ENTRY SHEET'!AU45)="X",NOT('DATA ENTRY SHEET'!C45="")),'DATA ENTRY SHEET'!C45,"")</f>
        <v/>
      </c>
      <c r="G40" s="1124"/>
      <c r="H40" s="1124"/>
      <c r="I40" s="1124"/>
      <c r="J40" s="1124"/>
      <c r="K40" s="1124"/>
      <c r="L40" s="1125" t="str">
        <f>IF(AND(UPPER('DATA ENTRY SHEET'!$AH$7)="YES",UPPER('DATA ENTRY SHEET'!AU45)="X",'DATA ENTRY SHEET'!F45&lt;&gt;"",'DATA ENTRY SHEET'!H45&lt;&gt;""),CONCATENATE('DATA ENTRY SHEET'!F45," / ",'DATA ENTRY SHEET'!H45),"")</f>
        <v/>
      </c>
      <c r="M40" s="1125"/>
      <c r="N40" s="1126" t="str">
        <f>IF(AND(UPPER('DATA ENTRY SHEET'!$AH$7)="YES",UPPER('DATA ENTRY SHEET'!AU45)="X",'DATA ENTRY SHEET'!G45&lt;&gt;"",'DATA ENTRY SHEET'!I45&lt;&gt;""),CONCATENATE('DATA ENTRY SHEET'!G45," / ",'DATA ENTRY SHEET'!I45),"")</f>
        <v/>
      </c>
      <c r="O40" s="1126"/>
      <c r="P40" s="1127" t="str">
        <f>IF(AND(UPPER('DATA ENTRY SHEET'!$AH$7)="YES",UPPER('DATA ENTRY SHEET'!AU45)="X",'DATA ENTRY SHEET'!AD45&lt;&gt;""),'DATA ENTRY SHEET'!AD45,"")</f>
        <v/>
      </c>
      <c r="Q40" s="1127"/>
      <c r="R40" s="1128" t="str">
        <f>IF(AND(UPPER('DATA ENTRY SHEET'!$AH$7)="YES",UPPER('DATA ENTRY SHEET'!AU45)="X",'DATA ENTRY SHEET'!AF45&lt;&gt;""),'DATA ENTRY SHEET'!AF45,"")</f>
        <v/>
      </c>
      <c r="S40" s="1128"/>
      <c r="T40" s="1128"/>
      <c r="U40" s="1123"/>
      <c r="V40" s="1123"/>
      <c r="W40" s="1123"/>
      <c r="X40" s="1123"/>
      <c r="Y40" s="1123"/>
      <c r="AC40" s="69" t="b">
        <f t="shared" si="0"/>
        <v>1</v>
      </c>
    </row>
    <row r="41" spans="1:29" s="69" customFormat="1" ht="12" customHeight="1" x14ac:dyDescent="0.2">
      <c r="A41" s="82">
        <v>27</v>
      </c>
      <c r="B41" s="1124" t="str">
        <f>IF(AND(UPPER('DATA ENTRY SHEET'!$AH$7)="YES",UPPER('DATA ENTRY SHEET'!AU46)="X",'DATA ENTRY SHEET'!B46&lt;&gt;""),'DATA ENTRY SHEET'!B46,"")</f>
        <v/>
      </c>
      <c r="C41" s="1124"/>
      <c r="D41" s="1124"/>
      <c r="E41" s="1124"/>
      <c r="F41" s="1124" t="str">
        <f>IF(AND(UPPER('DATA ENTRY SHEET'!$AH$7)="YES",UPPER('DATA ENTRY SHEET'!AU46)="X",NOT('DATA ENTRY SHEET'!C46="")),'DATA ENTRY SHEET'!C46,"")</f>
        <v/>
      </c>
      <c r="G41" s="1124"/>
      <c r="H41" s="1124"/>
      <c r="I41" s="1124"/>
      <c r="J41" s="1124"/>
      <c r="K41" s="1124"/>
      <c r="L41" s="1125" t="str">
        <f>IF(AND(UPPER('DATA ENTRY SHEET'!$AH$7)="YES",UPPER('DATA ENTRY SHEET'!AU46)="X",'DATA ENTRY SHEET'!F46&lt;&gt;"",'DATA ENTRY SHEET'!H46&lt;&gt;""),CONCATENATE('DATA ENTRY SHEET'!F46," / ",'DATA ENTRY SHEET'!H46),"")</f>
        <v/>
      </c>
      <c r="M41" s="1125"/>
      <c r="N41" s="1126" t="str">
        <f>IF(AND(UPPER('DATA ENTRY SHEET'!$AH$7)="YES",UPPER('DATA ENTRY SHEET'!AU46)="X",'DATA ENTRY SHEET'!G46&lt;&gt;"",'DATA ENTRY SHEET'!I46&lt;&gt;""),CONCATENATE('DATA ENTRY SHEET'!G46," / ",'DATA ENTRY SHEET'!I46),"")</f>
        <v/>
      </c>
      <c r="O41" s="1126"/>
      <c r="P41" s="1127" t="str">
        <f>IF(AND(UPPER('DATA ENTRY SHEET'!$AH$7)="YES",UPPER('DATA ENTRY SHEET'!AU46)="X",'DATA ENTRY SHEET'!AD46&lt;&gt;""),'DATA ENTRY SHEET'!AD46,"")</f>
        <v/>
      </c>
      <c r="Q41" s="1127"/>
      <c r="R41" s="1128" t="str">
        <f>IF(AND(UPPER('DATA ENTRY SHEET'!$AH$7)="YES",UPPER('DATA ENTRY SHEET'!AU46)="X",'DATA ENTRY SHEET'!AF46&lt;&gt;""),'DATA ENTRY SHEET'!AF46,"")</f>
        <v/>
      </c>
      <c r="S41" s="1128"/>
      <c r="T41" s="1128"/>
      <c r="U41" s="1123"/>
      <c r="V41" s="1123"/>
      <c r="W41" s="1123"/>
      <c r="X41" s="1123"/>
      <c r="Y41" s="1123"/>
      <c r="AC41" s="69" t="b">
        <f t="shared" si="0"/>
        <v>1</v>
      </c>
    </row>
    <row r="42" spans="1:29" s="69" customFormat="1" ht="12" customHeight="1" x14ac:dyDescent="0.2">
      <c r="A42" s="82">
        <v>28</v>
      </c>
      <c r="B42" s="1124" t="str">
        <f>IF(AND(UPPER('DATA ENTRY SHEET'!$AH$7)="YES",UPPER('DATA ENTRY SHEET'!AU47)="X",'DATA ENTRY SHEET'!B47&lt;&gt;""),'DATA ENTRY SHEET'!B47,"")</f>
        <v/>
      </c>
      <c r="C42" s="1124"/>
      <c r="D42" s="1124"/>
      <c r="E42" s="1124"/>
      <c r="F42" s="1124" t="str">
        <f>IF(AND(UPPER('DATA ENTRY SHEET'!$AH$7)="YES",UPPER('DATA ENTRY SHEET'!AU47)="X",NOT('DATA ENTRY SHEET'!C47="")),'DATA ENTRY SHEET'!C47,"")</f>
        <v/>
      </c>
      <c r="G42" s="1124"/>
      <c r="H42" s="1124"/>
      <c r="I42" s="1124"/>
      <c r="J42" s="1124"/>
      <c r="K42" s="1124"/>
      <c r="L42" s="1125" t="str">
        <f>IF(AND(UPPER('DATA ENTRY SHEET'!$AH$7)="YES",UPPER('DATA ENTRY SHEET'!AU47)="X",'DATA ENTRY SHEET'!F47&lt;&gt;"",'DATA ENTRY SHEET'!H47&lt;&gt;""),CONCATENATE('DATA ENTRY SHEET'!F47," / ",'DATA ENTRY SHEET'!H47),"")</f>
        <v/>
      </c>
      <c r="M42" s="1125"/>
      <c r="N42" s="1126" t="str">
        <f>IF(AND(UPPER('DATA ENTRY SHEET'!$AH$7)="YES",UPPER('DATA ENTRY SHEET'!AU47)="X",'DATA ENTRY SHEET'!G47&lt;&gt;"",'DATA ENTRY SHEET'!I47&lt;&gt;""),CONCATENATE('DATA ENTRY SHEET'!G47," / ",'DATA ENTRY SHEET'!I47),"")</f>
        <v/>
      </c>
      <c r="O42" s="1126"/>
      <c r="P42" s="1127" t="str">
        <f>IF(AND(UPPER('DATA ENTRY SHEET'!$AH$7)="YES",UPPER('DATA ENTRY SHEET'!AU47)="X",'DATA ENTRY SHEET'!AD47&lt;&gt;""),'DATA ENTRY SHEET'!AD47,"")</f>
        <v/>
      </c>
      <c r="Q42" s="1127"/>
      <c r="R42" s="1128" t="str">
        <f>IF(AND(UPPER('DATA ENTRY SHEET'!$AH$7)="YES",UPPER('DATA ENTRY SHEET'!AU47)="X",'DATA ENTRY SHEET'!AF47&lt;&gt;""),'DATA ENTRY SHEET'!AF47,"")</f>
        <v/>
      </c>
      <c r="S42" s="1128"/>
      <c r="T42" s="1128"/>
      <c r="U42" s="1123"/>
      <c r="V42" s="1123"/>
      <c r="W42" s="1123"/>
      <c r="X42" s="1123"/>
      <c r="Y42" s="1123"/>
      <c r="AC42" s="69" t="b">
        <f t="shared" si="0"/>
        <v>1</v>
      </c>
    </row>
    <row r="43" spans="1:29" s="2" customFormat="1" ht="3" customHeight="1" x14ac:dyDescent="0.2">
      <c r="A43" s="286"/>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2.75" x14ac:dyDescent="0.2">
      <c r="A44" s="286"/>
      <c r="B44" s="1117" t="s">
        <v>439</v>
      </c>
      <c r="C44" s="1117"/>
      <c r="D44" s="1117"/>
      <c r="E44" s="1117"/>
      <c r="F44" s="1117"/>
      <c r="G44" s="1117"/>
      <c r="H44" s="1117"/>
      <c r="I44" s="1117"/>
      <c r="J44" s="1117"/>
      <c r="K44" s="1117"/>
      <c r="L44" s="1117"/>
      <c r="M44" s="1117"/>
      <c r="N44" s="1117"/>
      <c r="O44" s="1117"/>
      <c r="P44" s="1117"/>
      <c r="Q44" s="1117"/>
      <c r="R44" s="1117"/>
      <c r="S44" s="1117"/>
      <c r="T44" s="1117"/>
      <c r="U44" s="1117"/>
      <c r="V44" s="1117"/>
      <c r="W44" s="1117"/>
      <c r="X44" s="1117"/>
      <c r="Y44" s="1117"/>
    </row>
    <row r="45" spans="1:29" s="2" customFormat="1" ht="12.75" x14ac:dyDescent="0.2">
      <c r="A45" s="286"/>
      <c r="B45" s="1117"/>
      <c r="C45" s="1117"/>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row>
    <row r="46" spans="1:29" s="2" customFormat="1" ht="18" customHeight="1" x14ac:dyDescent="0.2">
      <c r="A46" s="286"/>
      <c r="B46" s="1117"/>
      <c r="C46" s="1117"/>
      <c r="D46" s="1117"/>
      <c r="E46" s="1117"/>
      <c r="F46" s="1117"/>
      <c r="G46" s="1117"/>
      <c r="H46" s="1117"/>
      <c r="I46" s="1117"/>
      <c r="J46" s="1117"/>
      <c r="K46" s="1117"/>
      <c r="L46" s="1117"/>
      <c r="M46" s="1117"/>
      <c r="N46" s="1117"/>
      <c r="O46" s="1117"/>
      <c r="P46" s="1117"/>
      <c r="Q46" s="1117"/>
      <c r="R46" s="1117"/>
      <c r="S46" s="1117"/>
      <c r="T46" s="1117"/>
      <c r="U46" s="1117"/>
      <c r="V46" s="1117"/>
      <c r="W46" s="1117"/>
      <c r="X46" s="1117"/>
      <c r="Y46" s="1117"/>
    </row>
    <row r="47" spans="1:29" s="2" customFormat="1" ht="3" customHeight="1" x14ac:dyDescent="0.2">
      <c r="A47" s="286"/>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35">
      <c r="A48" s="286"/>
      <c r="B48" s="1118"/>
      <c r="C48" s="1118"/>
      <c r="D48" s="1118"/>
      <c r="E48" s="1118"/>
      <c r="F48" s="1118"/>
      <c r="G48" s="1118"/>
      <c r="H48" s="1118"/>
      <c r="I48" s="1118"/>
      <c r="J48" s="1118"/>
      <c r="K48" s="1118"/>
      <c r="L48" s="1118"/>
      <c r="M48" s="1118"/>
      <c r="N48" s="1118"/>
      <c r="O48" s="1118"/>
      <c r="P48" s="268"/>
      <c r="Q48" s="268"/>
      <c r="R48" s="1119" t="str">
        <f>IF('40-15 PRES - MANDATORY'!$I$59&gt;0,'40-15 PRES - MANDATORY'!$I$59,"")</f>
        <v/>
      </c>
      <c r="S48" s="1119"/>
      <c r="T48" s="1119"/>
      <c r="U48" s="1119"/>
      <c r="V48" s="1119"/>
      <c r="W48" s="1119"/>
      <c r="X48" s="1119"/>
      <c r="Y48" s="268"/>
    </row>
    <row r="49" spans="1:25" s="2" customFormat="1" ht="15.75" customHeight="1" x14ac:dyDescent="0.2">
      <c r="A49" s="286"/>
      <c r="B49" s="268" t="s">
        <v>440</v>
      </c>
      <c r="C49" s="268"/>
      <c r="D49" s="268"/>
      <c r="E49" s="268"/>
      <c r="F49" s="268"/>
      <c r="G49" s="268"/>
      <c r="H49" s="268"/>
      <c r="I49" s="268"/>
      <c r="J49" s="268"/>
      <c r="K49" s="268"/>
      <c r="L49" s="268"/>
      <c r="M49" s="268"/>
      <c r="N49" s="271"/>
      <c r="O49" s="271"/>
      <c r="P49" s="268"/>
      <c r="Q49" s="268"/>
      <c r="R49" s="1120" t="s">
        <v>442</v>
      </c>
      <c r="S49" s="1120"/>
      <c r="T49" s="1120"/>
      <c r="U49" s="1120"/>
      <c r="V49" s="1120"/>
      <c r="W49" s="1120"/>
      <c r="X49" s="1120"/>
      <c r="Y49" s="268"/>
    </row>
    <row r="50" spans="1:25" s="2" customFormat="1" ht="23.25" customHeight="1" x14ac:dyDescent="0.2">
      <c r="A50" s="286"/>
      <c r="B50" s="1121" t="str">
        <f>IF(NOT('40-15 PRES - MANDATORY'!E8=""),'40-15 PRES - MANDATORY'!E8,"")</f>
        <v/>
      </c>
      <c r="C50" s="1121"/>
      <c r="D50" s="1121"/>
      <c r="E50" s="1121"/>
      <c r="F50" s="1121"/>
      <c r="G50" s="1121"/>
      <c r="H50" s="1121"/>
      <c r="I50" s="1121"/>
      <c r="J50" s="1121"/>
      <c r="K50" s="1121"/>
      <c r="L50" s="1121"/>
      <c r="M50" s="1121"/>
      <c r="N50" s="1121"/>
      <c r="O50" s="1121"/>
      <c r="P50" s="268"/>
      <c r="Q50" s="268"/>
      <c r="R50" s="1122"/>
      <c r="S50" s="1122"/>
      <c r="T50" s="1122"/>
      <c r="U50" s="1122"/>
      <c r="V50" s="1122"/>
      <c r="W50" s="1122"/>
      <c r="X50" s="1122"/>
      <c r="Y50" s="268"/>
    </row>
    <row r="51" spans="1:25" ht="15.75" customHeight="1" x14ac:dyDescent="0.35">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115" t="str">
        <f>IF('40-15 PRES - MANDATORY'!$I$59&gt;0,'40-15 PRES - MANDATORY'!$I$59,"")</f>
        <v/>
      </c>
      <c r="U52" s="1115"/>
      <c r="V52" s="275" t="s">
        <v>40</v>
      </c>
      <c r="W52" s="731"/>
      <c r="X52" s="275" t="s">
        <v>41</v>
      </c>
      <c r="Y52" s="93"/>
    </row>
    <row r="53" spans="1:25" s="2" customFormat="1" ht="11.25" customHeight="1" x14ac:dyDescent="0.2">
      <c r="B53" s="12"/>
      <c r="C53" s="12"/>
      <c r="D53" s="12"/>
      <c r="E53" s="12"/>
      <c r="F53" s="12"/>
      <c r="G53" s="12"/>
      <c r="H53" s="12"/>
      <c r="I53" s="12"/>
      <c r="J53" s="12"/>
      <c r="K53" s="12"/>
      <c r="L53" s="12"/>
      <c r="M53" s="12"/>
      <c r="N53" s="12"/>
      <c r="O53" s="12"/>
      <c r="P53" s="18"/>
      <c r="Q53" s="18"/>
      <c r="R53" s="18"/>
      <c r="S53" s="1115"/>
      <c r="T53" s="1115"/>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28515625" defaultRowHeight="15.75" x14ac:dyDescent="0.25"/>
  <cols>
    <col min="1" max="1" width="3.7109375" style="1" customWidth="1"/>
    <col min="2" max="2" width="10.7109375" style="1" customWidth="1"/>
    <col min="3" max="3" width="2.7109375" style="1" customWidth="1"/>
    <col min="4" max="4" width="3.7109375" style="1" customWidth="1"/>
    <col min="5" max="5" width="2.42578125" style="1" customWidth="1"/>
    <col min="6" max="6" width="3.28515625" style="1" customWidth="1"/>
    <col min="7" max="7" width="10.7109375" style="1" customWidth="1"/>
    <col min="8" max="10" width="5.7109375" style="1" customWidth="1"/>
    <col min="11" max="11" width="3.42578125" style="1" customWidth="1"/>
    <col min="12" max="12" width="1.42578125" style="1" customWidth="1"/>
    <col min="13" max="13" width="7" style="1" customWidth="1"/>
    <col min="14" max="14" width="7.7109375" style="1" bestFit="1" customWidth="1"/>
    <col min="15" max="15" width="7.7109375" style="1" customWidth="1"/>
    <col min="16" max="16" width="5" style="1" customWidth="1"/>
    <col min="17" max="17" width="11.28515625" style="1" customWidth="1"/>
    <col min="18" max="18" width="4.28515625" style="1" customWidth="1"/>
    <col min="19" max="19" width="6.7109375" style="1" customWidth="1"/>
    <col min="20" max="20" width="3.7109375" style="1" customWidth="1"/>
    <col min="21" max="21" width="5.7109375" style="1" customWidth="1"/>
    <col min="22" max="22" width="8.42578125" style="1" customWidth="1"/>
    <col min="23" max="23" width="2.7109375" style="1" customWidth="1"/>
    <col min="24" max="24" width="3.5703125" style="1" customWidth="1"/>
    <col min="25" max="25" width="2.7109375" style="1" customWidth="1"/>
    <col min="26" max="26" width="1.7109375" style="1" customWidth="1"/>
    <col min="27" max="27" width="9.28515625" style="1" hidden="1" customWidth="1"/>
    <col min="28" max="28" width="9.28515625" style="1"/>
    <col min="29" max="29" width="0" style="1" hidden="1" customWidth="1"/>
    <col min="30" max="30" width="20.7109375" style="1" bestFit="1" customWidth="1"/>
    <col min="31" max="16384" width="9.28515625" style="1"/>
  </cols>
  <sheetData>
    <row r="1" spans="1:30" s="2" customFormat="1" ht="2.25" customHeight="1" x14ac:dyDescent="0.2">
      <c r="A1" s="12"/>
      <c r="B1" s="703"/>
      <c r="C1" s="703"/>
      <c r="D1" s="703"/>
      <c r="E1" s="703"/>
      <c r="F1" s="703"/>
      <c r="G1" s="715"/>
      <c r="H1" s="715"/>
      <c r="I1" s="715"/>
      <c r="J1" s="715"/>
      <c r="K1" s="715"/>
      <c r="L1" s="715"/>
      <c r="M1" s="715"/>
      <c r="N1" s="715"/>
      <c r="O1" s="12"/>
      <c r="P1" s="12"/>
      <c r="Q1" s="12"/>
      <c r="R1" s="12"/>
      <c r="S1" s="12"/>
      <c r="T1" s="12"/>
      <c r="U1" s="12"/>
      <c r="V1" s="12"/>
      <c r="W1" s="12"/>
      <c r="X1" s="12"/>
      <c r="Y1" s="12"/>
    </row>
    <row r="2" spans="1:30" s="23" customFormat="1" ht="9.75" customHeight="1" x14ac:dyDescent="0.2">
      <c r="A2" s="14"/>
      <c r="B2" s="114" t="s">
        <v>7</v>
      </c>
      <c r="C2" s="114"/>
      <c r="D2" s="1109" t="str">
        <f>IF('40-15 PRES - MANDATORY'!$E$8&gt;0,'40-15 PRES - MANDATORY'!$E$8,"")</f>
        <v/>
      </c>
      <c r="E2" s="1109"/>
      <c r="F2" s="1109"/>
      <c r="G2" s="1109"/>
      <c r="H2" s="1109"/>
      <c r="I2" s="1109"/>
      <c r="J2" s="1109"/>
      <c r="K2" s="1109"/>
      <c r="L2" s="26"/>
      <c r="M2" s="113"/>
      <c r="N2" s="113" t="s">
        <v>525</v>
      </c>
      <c r="O2" s="113"/>
      <c r="P2" s="26"/>
      <c r="Q2" s="1110" t="str">
        <f>IF(NOT('40-15 PRES - MANDATORY'!Y6=""),'40-15 PRES - MANDATORY'!Y6,"")</f>
        <v/>
      </c>
      <c r="R2" s="1110"/>
      <c r="S2" s="1110"/>
      <c r="T2" s="1110"/>
      <c r="U2" s="705"/>
      <c r="V2" s="705"/>
      <c r="W2" s="705"/>
      <c r="X2" s="705"/>
      <c r="Y2" s="77"/>
      <c r="Z2" s="115"/>
    </row>
    <row r="3" spans="1:30" s="2" customFormat="1" ht="2.25" customHeight="1" x14ac:dyDescent="0.2">
      <c r="A3" s="714"/>
      <c r="B3" s="704"/>
      <c r="C3" s="704"/>
      <c r="D3" s="704"/>
      <c r="E3" s="704"/>
      <c r="F3" s="704"/>
      <c r="G3" s="705"/>
      <c r="H3" s="705"/>
      <c r="I3" s="705"/>
      <c r="J3" s="705"/>
      <c r="K3" s="705"/>
      <c r="L3" s="705"/>
      <c r="M3" s="705"/>
      <c r="N3" s="705"/>
      <c r="O3" s="77"/>
      <c r="P3" s="77"/>
      <c r="Q3" s="77"/>
      <c r="R3" s="77"/>
      <c r="S3" s="77"/>
      <c r="T3" s="77"/>
      <c r="U3" s="77"/>
      <c r="V3" s="77"/>
      <c r="W3" s="77"/>
      <c r="X3" s="77"/>
      <c r="Y3" s="77"/>
      <c r="Z3" s="13"/>
    </row>
    <row r="4" spans="1:30" s="23" customFormat="1" ht="9.75" customHeight="1" x14ac:dyDescent="1.1000000000000001">
      <c r="A4" s="14"/>
      <c r="B4" s="1135" t="s">
        <v>8</v>
      </c>
      <c r="C4" s="1135"/>
      <c r="D4" s="127" t="str">
        <f>IF('40-15 PRES - MANDATORY'!$E$10&gt;0,'40-15 PRES - MANDATORY'!$E$10,"")</f>
        <v/>
      </c>
      <c r="E4" s="127"/>
      <c r="F4" s="127"/>
      <c r="G4" s="127"/>
      <c r="H4" s="127"/>
      <c r="I4" s="127"/>
      <c r="J4" s="1142" t="s">
        <v>51</v>
      </c>
      <c r="K4" s="1142"/>
      <c r="L4" s="1143" t="str">
        <f>IF('DATA ENTRY SHEET'!C8&lt;&gt;"",IF('DATA ENTRY SHEET'!E8&lt;&gt;"",'DATA ENTRY SHEET'!H8&amp;"-01/"&amp;'DATA ENTRY SHEET'!H8&amp;"-02",'DATA ENTRY SHEET'!H8&amp;"-01"),IF('DATA ENTRY SHEET'!E8&lt;&gt;"",'DATA ENTRY SHEET'!H8&amp;"-02",""))</f>
        <v/>
      </c>
      <c r="M4" s="1143"/>
      <c r="N4" s="1143"/>
      <c r="O4" s="1140" t="s">
        <v>1195</v>
      </c>
      <c r="P4" s="1140"/>
      <c r="Q4" s="1140"/>
      <c r="R4" s="1139" t="str">
        <f>IF('40-15 PRES - MANDATORY'!$G$12&gt;0,'40-15 PRES - MANDATORY'!$G$12,"")</f>
        <v/>
      </c>
      <c r="S4" s="1139"/>
      <c r="T4" s="1139"/>
      <c r="U4" s="127" t="s">
        <v>50</v>
      </c>
      <c r="V4" s="1139" t="str">
        <f>IF('40-15 PRES - MANDATORY'!$M$12&gt;0,'40-15 PRES - MANDATORY'!$M$12,"")</f>
        <v/>
      </c>
      <c r="W4" s="1139"/>
      <c r="X4" s="1139"/>
      <c r="Y4" s="1139"/>
      <c r="Z4" s="116"/>
      <c r="AA4" s="68"/>
      <c r="AB4" s="125" t="s">
        <v>533</v>
      </c>
    </row>
    <row r="5" spans="1:30" ht="2.25" customHeight="1" x14ac:dyDescent="0.5">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35">
      <c r="A6" s="70"/>
      <c r="B6" s="1136" t="s">
        <v>437</v>
      </c>
      <c r="C6" s="1136"/>
      <c r="D6" s="1136"/>
      <c r="E6" s="1136"/>
      <c r="F6" s="1136"/>
      <c r="G6" s="1136"/>
      <c r="H6" s="1136"/>
      <c r="I6" s="1137" t="str">
        <f>IF('DATA ENTRY SHEET'!C6&gt;0,CONCATENATE('DATA ENTRY SHEET'!C6,", "),"")</f>
        <v/>
      </c>
      <c r="J6" s="1137"/>
      <c r="K6" s="1137"/>
      <c r="L6" s="1137"/>
      <c r="M6" s="1137"/>
      <c r="N6" s="1137"/>
      <c r="O6" s="1137"/>
      <c r="P6" s="1137"/>
      <c r="Q6" s="1137"/>
      <c r="R6" s="1137"/>
      <c r="S6" s="1137"/>
      <c r="T6" s="1137"/>
      <c r="U6" s="1138" t="s">
        <v>444</v>
      </c>
      <c r="V6" s="1138"/>
      <c r="W6" s="1138"/>
      <c r="X6" s="1138"/>
      <c r="Y6" s="1138"/>
      <c r="Z6" s="7"/>
      <c r="AA6" s="97" t="str">
        <f>IF('40-15 PRES - MANDATORY'!$S$2="NEW ITEM",'40-15 PRES - MANDATORY'!$S$2,"")</f>
        <v/>
      </c>
      <c r="AD6" s="734" t="s">
        <v>1106</v>
      </c>
    </row>
    <row r="7" spans="1:30" ht="15.75" customHeight="1" x14ac:dyDescent="0.25">
      <c r="A7" s="70"/>
      <c r="B7" s="1117" t="s">
        <v>445</v>
      </c>
      <c r="C7" s="1117"/>
      <c r="D7" s="1117"/>
      <c r="E7" s="1117"/>
      <c r="F7" s="1117"/>
      <c r="G7" s="1117"/>
      <c r="H7" s="1117"/>
      <c r="I7" s="1117"/>
      <c r="J7" s="1117"/>
      <c r="K7" s="1117"/>
      <c r="L7" s="1117"/>
      <c r="M7" s="1117"/>
      <c r="N7" s="1117"/>
      <c r="O7" s="1117"/>
      <c r="P7" s="1117"/>
      <c r="Q7" s="1117"/>
      <c r="R7" s="1117"/>
      <c r="S7" s="1117"/>
      <c r="T7" s="1117"/>
      <c r="U7" s="1117"/>
      <c r="V7" s="1117"/>
      <c r="W7" s="1117"/>
      <c r="X7" s="1117"/>
      <c r="Y7" s="1117"/>
    </row>
    <row r="8" spans="1:30" ht="23.25" customHeight="1" x14ac:dyDescent="0.25">
      <c r="A8" s="70"/>
      <c r="B8" s="1117"/>
      <c r="C8" s="1117"/>
      <c r="D8" s="1117"/>
      <c r="E8" s="1117"/>
      <c r="F8" s="1117"/>
      <c r="G8" s="1117"/>
      <c r="H8" s="1117"/>
      <c r="I8" s="1117"/>
      <c r="J8" s="1117"/>
      <c r="K8" s="1117"/>
      <c r="L8" s="1117"/>
      <c r="M8" s="1117"/>
      <c r="N8" s="1117"/>
      <c r="O8" s="1117"/>
      <c r="P8" s="1117"/>
      <c r="Q8" s="1117"/>
      <c r="R8" s="1117"/>
      <c r="S8" s="1117"/>
      <c r="T8" s="1117"/>
      <c r="U8" s="1117"/>
      <c r="V8" s="1117"/>
      <c r="W8" s="1117"/>
      <c r="X8" s="1117"/>
      <c r="Y8" s="1117"/>
    </row>
    <row r="9" spans="1:30" ht="18" customHeight="1" x14ac:dyDescent="0.25">
      <c r="A9" s="70"/>
      <c r="B9" s="1117"/>
      <c r="C9" s="1117"/>
      <c r="D9" s="1117"/>
      <c r="E9" s="1117"/>
      <c r="F9" s="1117"/>
      <c r="G9" s="1117"/>
      <c r="H9" s="1117"/>
      <c r="I9" s="1117"/>
      <c r="J9" s="1117"/>
      <c r="K9" s="1117"/>
      <c r="L9" s="1117"/>
      <c r="M9" s="1117"/>
      <c r="N9" s="1117"/>
      <c r="O9" s="1117"/>
      <c r="P9" s="1117"/>
      <c r="Q9" s="1117"/>
      <c r="R9" s="1117"/>
      <c r="S9" s="1117"/>
      <c r="T9" s="1117"/>
      <c r="U9" s="1117"/>
      <c r="V9" s="1117"/>
      <c r="W9" s="1117"/>
      <c r="X9" s="1117"/>
      <c r="Y9" s="1117"/>
    </row>
    <row r="10" spans="1:30" ht="4.5" customHeight="1" x14ac:dyDescent="0.25">
      <c r="A10" s="70"/>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row>
    <row r="11" spans="1:30" s="2" customFormat="1" ht="12.75" x14ac:dyDescent="0.2">
      <c r="A11" s="714"/>
      <c r="B11" s="1129" t="s">
        <v>438</v>
      </c>
      <c r="C11" s="1129"/>
      <c r="D11" s="1129"/>
      <c r="E11" s="1129"/>
      <c r="F11" s="1129"/>
      <c r="G11" s="1129"/>
      <c r="H11" s="1129"/>
      <c r="I11" s="1129"/>
      <c r="J11" s="1129"/>
      <c r="K11" s="1129"/>
      <c r="L11" s="1129"/>
      <c r="M11" s="1129"/>
      <c r="N11" s="1129"/>
      <c r="O11" s="1129"/>
      <c r="P11" s="1129"/>
      <c r="Q11" s="1129"/>
      <c r="R11" s="1129"/>
      <c r="S11" s="1129"/>
      <c r="T11" s="1129"/>
      <c r="U11" s="1129"/>
      <c r="V11" s="1129"/>
      <c r="W11" s="1129"/>
      <c r="X11" s="1129"/>
      <c r="Y11" s="1129"/>
    </row>
    <row r="12" spans="1:30" s="2" customFormat="1" ht="12.75" x14ac:dyDescent="0.2">
      <c r="A12" s="714"/>
      <c r="B12" s="1129"/>
      <c r="C12" s="1129"/>
      <c r="D12" s="1129"/>
      <c r="E12" s="1129"/>
      <c r="F12" s="1129"/>
      <c r="G12" s="1129"/>
      <c r="H12" s="1129"/>
      <c r="I12" s="1129"/>
      <c r="J12" s="1129"/>
      <c r="K12" s="1129"/>
      <c r="L12" s="1129"/>
      <c r="M12" s="1129"/>
      <c r="N12" s="1129"/>
      <c r="O12" s="1129"/>
      <c r="P12" s="1129"/>
      <c r="Q12" s="1129"/>
      <c r="R12" s="1129"/>
      <c r="S12" s="1129"/>
      <c r="T12" s="1129"/>
      <c r="U12" s="1129"/>
      <c r="V12" s="1129"/>
      <c r="W12" s="1129"/>
      <c r="X12" s="1129"/>
      <c r="Y12" s="1129"/>
    </row>
    <row r="13" spans="1:30" ht="3" customHeight="1" x14ac:dyDescent="0.25">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25">
      <c r="A14" s="298"/>
      <c r="B14" s="707" t="s">
        <v>13</v>
      </c>
      <c r="C14" s="171"/>
      <c r="D14" s="171"/>
      <c r="E14" s="172"/>
      <c r="F14" s="1130" t="s">
        <v>14</v>
      </c>
      <c r="G14" s="1131"/>
      <c r="H14" s="1131"/>
      <c r="I14" s="1131"/>
      <c r="J14" s="1131"/>
      <c r="K14" s="1132"/>
      <c r="L14" s="1130" t="s">
        <v>829</v>
      </c>
      <c r="M14" s="1132"/>
      <c r="N14" s="1133" t="s">
        <v>823</v>
      </c>
      <c r="O14" s="1134"/>
      <c r="P14" s="1130" t="s">
        <v>458</v>
      </c>
      <c r="Q14" s="1132"/>
      <c r="R14" s="1130" t="s">
        <v>865</v>
      </c>
      <c r="S14" s="1131"/>
      <c r="T14" s="1132"/>
      <c r="U14" s="1130" t="s">
        <v>457</v>
      </c>
      <c r="V14" s="1131"/>
      <c r="W14" s="1131"/>
      <c r="X14" s="1131"/>
      <c r="Y14" s="1132"/>
    </row>
    <row r="15" spans="1:30" s="69" customFormat="1" ht="12" customHeight="1" x14ac:dyDescent="0.2">
      <c r="A15" s="82">
        <v>29</v>
      </c>
      <c r="B15" s="1124" t="str">
        <f>IF(AND(UPPER('DATA ENTRY SHEET'!$AH$7)="YES",UPPER('DATA ENTRY SHEET'!AU48)="X",'DATA ENTRY SHEET'!B48&lt;&gt;""),'DATA ENTRY SHEET'!B48,"")</f>
        <v/>
      </c>
      <c r="C15" s="1124"/>
      <c r="D15" s="1124"/>
      <c r="E15" s="1124"/>
      <c r="F15" s="1124" t="str">
        <f>IF(AND(UPPER('DATA ENTRY SHEET'!$AH$7)="YES",UPPER('DATA ENTRY SHEET'!AU48)="X",'DATA ENTRY SHEET'!C48&lt;&gt;""),'DATA ENTRY SHEET'!C48,"")</f>
        <v/>
      </c>
      <c r="G15" s="1124"/>
      <c r="H15" s="1124"/>
      <c r="I15" s="1124"/>
      <c r="J15" s="1124"/>
      <c r="K15" s="1124"/>
      <c r="L15" s="1125" t="str">
        <f>IF(AND(UPPER('DATA ENTRY SHEET'!$AH$7)="YES",UPPER('DATA ENTRY SHEET'!AU48)="X",'DATA ENTRY SHEET'!F48&lt;&gt;"",'DATA ENTRY SHEET'!H48&lt;&gt;""),CONCATENATE('DATA ENTRY SHEET'!F48," / ",'DATA ENTRY SHEET'!H48),"")</f>
        <v/>
      </c>
      <c r="M15" s="1125"/>
      <c r="N15" s="1126" t="str">
        <f>IF(AND(UPPER('DATA ENTRY SHEET'!$AH$7)="YES",UPPER('DATA ENTRY SHEET'!AU48)="X",'DATA ENTRY SHEET'!G48&lt;&gt;"",'DATA ENTRY SHEET'!I48&lt;&gt;""),CONCATENATE('DATA ENTRY SHEET'!G48," / ",'DATA ENTRY SHEET'!I48),"")</f>
        <v/>
      </c>
      <c r="O15" s="1126"/>
      <c r="P15" s="1127" t="str">
        <f>IF(AND(UPPER('DATA ENTRY SHEET'!$AH$7)="YES",UPPER('DATA ENTRY SHEET'!AU48)="X",'DATA ENTRY SHEET'!AD48&lt;&gt;""),'DATA ENTRY SHEET'!AD48,"")</f>
        <v/>
      </c>
      <c r="Q15" s="1127"/>
      <c r="R15" s="1128" t="str">
        <f>IF(AND(UPPER('DATA ENTRY SHEET'!$AH$7)="YES",UPPER('DATA ENTRY SHEET'!AU48)="X",'DATA ENTRY SHEET'!AF48&lt;&gt;""),'DATA ENTRY SHEET'!AF48,"")</f>
        <v/>
      </c>
      <c r="S15" s="1128"/>
      <c r="T15" s="1128"/>
      <c r="U15" s="1123"/>
      <c r="V15" s="1123"/>
      <c r="W15" s="1123"/>
      <c r="X15" s="1123"/>
      <c r="Y15" s="1123"/>
      <c r="AC15" s="69" t="b">
        <f>AND(B15="",F15="",L15="",N15="",P15="",R15="",U15="")</f>
        <v>1</v>
      </c>
    </row>
    <row r="16" spans="1:30" s="69" customFormat="1" ht="12" customHeight="1" x14ac:dyDescent="0.2">
      <c r="A16" s="82">
        <f>A15+1</f>
        <v>30</v>
      </c>
      <c r="B16" s="1124" t="str">
        <f>IF(AND(UPPER('DATA ENTRY SHEET'!$AH$7)="YES",UPPER('DATA ENTRY SHEET'!AU49)="X",'DATA ENTRY SHEET'!B49&lt;&gt;""),'DATA ENTRY SHEET'!B49,"")</f>
        <v/>
      </c>
      <c r="C16" s="1124"/>
      <c r="D16" s="1124"/>
      <c r="E16" s="1124"/>
      <c r="F16" s="1124" t="str">
        <f>IF(AND(UPPER('DATA ENTRY SHEET'!$AH$7)="YES",UPPER('DATA ENTRY SHEET'!AU49)="X",'DATA ENTRY SHEET'!C49&lt;&gt;""),'DATA ENTRY SHEET'!C49,"")</f>
        <v/>
      </c>
      <c r="G16" s="1124"/>
      <c r="H16" s="1124"/>
      <c r="I16" s="1124"/>
      <c r="J16" s="1124"/>
      <c r="K16" s="1124"/>
      <c r="L16" s="1125" t="str">
        <f>IF(AND(UPPER('DATA ENTRY SHEET'!$AH$7)="YES",UPPER('DATA ENTRY SHEET'!AU49)="X",'DATA ENTRY SHEET'!F49&lt;&gt;"",'DATA ENTRY SHEET'!H49&lt;&gt;""),CONCATENATE('DATA ENTRY SHEET'!F49," / ",'DATA ENTRY SHEET'!H49),"")</f>
        <v/>
      </c>
      <c r="M16" s="1125"/>
      <c r="N16" s="1126" t="str">
        <f>IF(AND(UPPER('DATA ENTRY SHEET'!$AH$7)="YES",UPPER('DATA ENTRY SHEET'!AU49)="X",'DATA ENTRY SHEET'!G49&lt;&gt;"",'DATA ENTRY SHEET'!I49&lt;&gt;""),CONCATENATE('DATA ENTRY SHEET'!G49," / ",'DATA ENTRY SHEET'!I49),"")</f>
        <v/>
      </c>
      <c r="O16" s="1126"/>
      <c r="P16" s="1127" t="str">
        <f>IF(AND(UPPER('DATA ENTRY SHEET'!$AH$7)="YES",UPPER('DATA ENTRY SHEET'!AU49)="X",'DATA ENTRY SHEET'!AD49&lt;&gt;""),'DATA ENTRY SHEET'!AD49,"")</f>
        <v/>
      </c>
      <c r="Q16" s="1127"/>
      <c r="R16" s="1128" t="str">
        <f>IF(AND(UPPER('DATA ENTRY SHEET'!$AH$7)="YES",UPPER('DATA ENTRY SHEET'!AU49)="X",'DATA ENTRY SHEET'!AF49&lt;&gt;""),'DATA ENTRY SHEET'!AF49,"")</f>
        <v/>
      </c>
      <c r="S16" s="1128"/>
      <c r="T16" s="1128"/>
      <c r="U16" s="1123"/>
      <c r="V16" s="1123"/>
      <c r="W16" s="1123"/>
      <c r="X16" s="1123"/>
      <c r="Y16" s="1123"/>
      <c r="AC16" s="69" t="b">
        <f t="shared" ref="AC16:AC42" si="0">AND(B16="",F16="",L16="",N16="",P16="",R16="",U16="")</f>
        <v>1</v>
      </c>
    </row>
    <row r="17" spans="1:29" s="69" customFormat="1" ht="12" customHeight="1" x14ac:dyDescent="0.2">
      <c r="A17" s="82">
        <f t="shared" ref="A17:A50" si="1">A16+1</f>
        <v>31</v>
      </c>
      <c r="B17" s="1124" t="str">
        <f>IF(AND(UPPER('DATA ENTRY SHEET'!$AH$7)="YES",UPPER('DATA ENTRY SHEET'!AU50)="X",'DATA ENTRY SHEET'!B50&lt;&gt;""),'DATA ENTRY SHEET'!B50,"")</f>
        <v/>
      </c>
      <c r="C17" s="1124"/>
      <c r="D17" s="1124"/>
      <c r="E17" s="1124"/>
      <c r="F17" s="1124" t="str">
        <f>IF(AND(UPPER('DATA ENTRY SHEET'!$AH$7)="YES",UPPER('DATA ENTRY SHEET'!AU50)="X",'DATA ENTRY SHEET'!C50&lt;&gt;""),'DATA ENTRY SHEET'!C50,"")</f>
        <v/>
      </c>
      <c r="G17" s="1124"/>
      <c r="H17" s="1124"/>
      <c r="I17" s="1124"/>
      <c r="J17" s="1124"/>
      <c r="K17" s="1124"/>
      <c r="L17" s="1125" t="str">
        <f>IF(AND(UPPER('DATA ENTRY SHEET'!$AH$7)="YES",UPPER('DATA ENTRY SHEET'!AU50)="X",'DATA ENTRY SHEET'!F50&lt;&gt;"",'DATA ENTRY SHEET'!H50&lt;&gt;""),CONCATENATE('DATA ENTRY SHEET'!F50," / ",'DATA ENTRY SHEET'!H50),"")</f>
        <v/>
      </c>
      <c r="M17" s="1125"/>
      <c r="N17" s="1126" t="str">
        <f>IF(AND(UPPER('DATA ENTRY SHEET'!$AH$7)="YES",UPPER('DATA ENTRY SHEET'!AU50)="X",'DATA ENTRY SHEET'!G50&lt;&gt;"",'DATA ENTRY SHEET'!I50&lt;&gt;""),CONCATENATE('DATA ENTRY SHEET'!G50," / ",'DATA ENTRY SHEET'!I50),"")</f>
        <v/>
      </c>
      <c r="O17" s="1126"/>
      <c r="P17" s="1127" t="str">
        <f>IF(AND(UPPER('DATA ENTRY SHEET'!$AH$7)="YES",UPPER('DATA ENTRY SHEET'!AU50)="X",'DATA ENTRY SHEET'!AD50&lt;&gt;""),'DATA ENTRY SHEET'!AD50,"")</f>
        <v/>
      </c>
      <c r="Q17" s="1127"/>
      <c r="R17" s="1128" t="str">
        <f>IF(AND(UPPER('DATA ENTRY SHEET'!$AH$7)="YES",UPPER('DATA ENTRY SHEET'!AU50)="X",'DATA ENTRY SHEET'!AF50&lt;&gt;""),'DATA ENTRY SHEET'!AF50,"")</f>
        <v/>
      </c>
      <c r="S17" s="1128"/>
      <c r="T17" s="1128"/>
      <c r="U17" s="1123"/>
      <c r="V17" s="1123"/>
      <c r="W17" s="1123"/>
      <c r="X17" s="1123"/>
      <c r="Y17" s="1123"/>
      <c r="AC17" s="69" t="b">
        <f t="shared" si="0"/>
        <v>1</v>
      </c>
    </row>
    <row r="18" spans="1:29" s="69" customFormat="1" ht="12" customHeight="1" x14ac:dyDescent="0.2">
      <c r="A18" s="82">
        <f t="shared" si="1"/>
        <v>32</v>
      </c>
      <c r="B18" s="1124" t="str">
        <f>IF(AND(UPPER('DATA ENTRY SHEET'!$AH$7)="YES",UPPER('DATA ENTRY SHEET'!AU51)="X",'DATA ENTRY SHEET'!B51&lt;&gt;""),'DATA ENTRY SHEET'!B51,"")</f>
        <v/>
      </c>
      <c r="C18" s="1124"/>
      <c r="D18" s="1124"/>
      <c r="E18" s="1124"/>
      <c r="F18" s="1124" t="str">
        <f>IF(AND(UPPER('DATA ENTRY SHEET'!$AH$7)="YES",UPPER('DATA ENTRY SHEET'!AU51)="X",'DATA ENTRY SHEET'!C51&lt;&gt;""),'DATA ENTRY SHEET'!C51,"")</f>
        <v/>
      </c>
      <c r="G18" s="1124"/>
      <c r="H18" s="1124"/>
      <c r="I18" s="1124"/>
      <c r="J18" s="1124"/>
      <c r="K18" s="1124"/>
      <c r="L18" s="1125" t="str">
        <f>IF(AND(UPPER('DATA ENTRY SHEET'!$AH$7)="YES",UPPER('DATA ENTRY SHEET'!AU51)="X",'DATA ENTRY SHEET'!F51&lt;&gt;"",'DATA ENTRY SHEET'!H51&lt;&gt;""),CONCATENATE('DATA ENTRY SHEET'!F51," / ",'DATA ENTRY SHEET'!H51),"")</f>
        <v/>
      </c>
      <c r="M18" s="1125"/>
      <c r="N18" s="1126" t="str">
        <f>IF(AND(UPPER('DATA ENTRY SHEET'!$AH$7)="YES",UPPER('DATA ENTRY SHEET'!AU51)="X",'DATA ENTRY SHEET'!G51&lt;&gt;"",'DATA ENTRY SHEET'!I51&lt;&gt;""),CONCATENATE('DATA ENTRY SHEET'!G51," / ",'DATA ENTRY SHEET'!I51),"")</f>
        <v/>
      </c>
      <c r="O18" s="1126"/>
      <c r="P18" s="1127" t="str">
        <f>IF(AND(UPPER('DATA ENTRY SHEET'!$AH$7)="YES",UPPER('DATA ENTRY SHEET'!AU51)="X",'DATA ENTRY SHEET'!AD51&lt;&gt;""),'DATA ENTRY SHEET'!AD51,"")</f>
        <v/>
      </c>
      <c r="Q18" s="1127"/>
      <c r="R18" s="1128" t="str">
        <f>IF(AND(UPPER('DATA ENTRY SHEET'!$AH$7)="YES",UPPER('DATA ENTRY SHEET'!AU51)="X",'DATA ENTRY SHEET'!AF51&lt;&gt;""),'DATA ENTRY SHEET'!AF51,"")</f>
        <v/>
      </c>
      <c r="S18" s="1128"/>
      <c r="T18" s="1128"/>
      <c r="U18" s="1123"/>
      <c r="V18" s="1123"/>
      <c r="W18" s="1123"/>
      <c r="X18" s="1123"/>
      <c r="Y18" s="1123"/>
      <c r="AC18" s="69" t="b">
        <f t="shared" si="0"/>
        <v>1</v>
      </c>
    </row>
    <row r="19" spans="1:29" s="69" customFormat="1" ht="12" customHeight="1" x14ac:dyDescent="0.2">
      <c r="A19" s="82">
        <f t="shared" si="1"/>
        <v>33</v>
      </c>
      <c r="B19" s="1124" t="str">
        <f>IF(AND(UPPER('DATA ENTRY SHEET'!$AH$7)="YES",UPPER('DATA ENTRY SHEET'!AU52)="X",'DATA ENTRY SHEET'!B52&lt;&gt;""),'DATA ENTRY SHEET'!B52,"")</f>
        <v/>
      </c>
      <c r="C19" s="1124"/>
      <c r="D19" s="1124"/>
      <c r="E19" s="1124"/>
      <c r="F19" s="1124" t="str">
        <f>IF(AND(UPPER('DATA ENTRY SHEET'!$AH$7)="YES",UPPER('DATA ENTRY SHEET'!AU52)="X",'DATA ENTRY SHEET'!C52&lt;&gt;""),'DATA ENTRY SHEET'!C52,"")</f>
        <v/>
      </c>
      <c r="G19" s="1124"/>
      <c r="H19" s="1124"/>
      <c r="I19" s="1124"/>
      <c r="J19" s="1124"/>
      <c r="K19" s="1124"/>
      <c r="L19" s="1125" t="str">
        <f>IF(AND(UPPER('DATA ENTRY SHEET'!$AH$7)="YES",UPPER('DATA ENTRY SHEET'!AU52)="X",'DATA ENTRY SHEET'!F52&lt;&gt;"",'DATA ENTRY SHEET'!H52&lt;&gt;""),CONCATENATE('DATA ENTRY SHEET'!F52," / ",'DATA ENTRY SHEET'!H52),"")</f>
        <v/>
      </c>
      <c r="M19" s="1125"/>
      <c r="N19" s="1126" t="str">
        <f>IF(AND(UPPER('DATA ENTRY SHEET'!$AH$7)="YES",UPPER('DATA ENTRY SHEET'!AU52)="X",'DATA ENTRY SHEET'!G52&lt;&gt;"",'DATA ENTRY SHEET'!I52&lt;&gt;""),CONCATENATE('DATA ENTRY SHEET'!G52," / ",'DATA ENTRY SHEET'!I52),"")</f>
        <v/>
      </c>
      <c r="O19" s="1126"/>
      <c r="P19" s="1127" t="str">
        <f>IF(AND(UPPER('DATA ENTRY SHEET'!$AH$7)="YES",UPPER('DATA ENTRY SHEET'!AU52)="X",'DATA ENTRY SHEET'!AD52&lt;&gt;""),'DATA ENTRY SHEET'!AD52,"")</f>
        <v/>
      </c>
      <c r="Q19" s="1127"/>
      <c r="R19" s="1128" t="str">
        <f>IF(AND(UPPER('DATA ENTRY SHEET'!$AH$7)="YES",UPPER('DATA ENTRY SHEET'!AU52)="X",'DATA ENTRY SHEET'!AF52&lt;&gt;""),'DATA ENTRY SHEET'!AF52,"")</f>
        <v/>
      </c>
      <c r="S19" s="1128"/>
      <c r="T19" s="1128"/>
      <c r="U19" s="1123"/>
      <c r="V19" s="1123"/>
      <c r="W19" s="1123"/>
      <c r="X19" s="1123"/>
      <c r="Y19" s="1123"/>
      <c r="AC19" s="69" t="b">
        <f t="shared" si="0"/>
        <v>1</v>
      </c>
    </row>
    <row r="20" spans="1:29" s="69" customFormat="1" ht="12" customHeight="1" x14ac:dyDescent="0.2">
      <c r="A20" s="82">
        <f t="shared" si="1"/>
        <v>34</v>
      </c>
      <c r="B20" s="1124" t="str">
        <f>IF(AND(UPPER('DATA ENTRY SHEET'!$AH$7)="YES",UPPER('DATA ENTRY SHEET'!AU53)="X",'DATA ENTRY SHEET'!B53&lt;&gt;""),'DATA ENTRY SHEET'!B53,"")</f>
        <v/>
      </c>
      <c r="C20" s="1124"/>
      <c r="D20" s="1124"/>
      <c r="E20" s="1124"/>
      <c r="F20" s="1124" t="str">
        <f>IF(AND(UPPER('DATA ENTRY SHEET'!$AH$7)="YES",UPPER('DATA ENTRY SHEET'!AU53)="X",'DATA ENTRY SHEET'!C53&lt;&gt;""),'DATA ENTRY SHEET'!C53,"")</f>
        <v/>
      </c>
      <c r="G20" s="1124"/>
      <c r="H20" s="1124"/>
      <c r="I20" s="1124"/>
      <c r="J20" s="1124"/>
      <c r="K20" s="1124"/>
      <c r="L20" s="1125" t="str">
        <f>IF(AND(UPPER('DATA ENTRY SHEET'!$AH$7)="YES",UPPER('DATA ENTRY SHEET'!AU53)="X",'DATA ENTRY SHEET'!F53&lt;&gt;"",'DATA ENTRY SHEET'!H53&lt;&gt;""),CONCATENATE('DATA ENTRY SHEET'!F53," / ",'DATA ENTRY SHEET'!H53),"")</f>
        <v/>
      </c>
      <c r="M20" s="1125"/>
      <c r="N20" s="1126" t="str">
        <f>IF(AND(UPPER('DATA ENTRY SHEET'!$AH$7)="YES",UPPER('DATA ENTRY SHEET'!AU53)="X",'DATA ENTRY SHEET'!G53&lt;&gt;"",'DATA ENTRY SHEET'!I53&lt;&gt;""),CONCATENATE('DATA ENTRY SHEET'!G53," / ",'DATA ENTRY SHEET'!I53),"")</f>
        <v/>
      </c>
      <c r="O20" s="1126"/>
      <c r="P20" s="1127" t="str">
        <f>IF(AND(UPPER('DATA ENTRY SHEET'!$AH$7)="YES",UPPER('DATA ENTRY SHEET'!AU53)="X",'DATA ENTRY SHEET'!AD53&lt;&gt;""),'DATA ENTRY SHEET'!AD53,"")</f>
        <v/>
      </c>
      <c r="Q20" s="1127"/>
      <c r="R20" s="1128" t="str">
        <f>IF(AND(UPPER('DATA ENTRY SHEET'!$AH$7)="YES",UPPER('DATA ENTRY SHEET'!AU53)="X",'DATA ENTRY SHEET'!AF53&lt;&gt;""),'DATA ENTRY SHEET'!AF53,"")</f>
        <v/>
      </c>
      <c r="S20" s="1128"/>
      <c r="T20" s="1128"/>
      <c r="U20" s="1123"/>
      <c r="V20" s="1123"/>
      <c r="W20" s="1123"/>
      <c r="X20" s="1123"/>
      <c r="Y20" s="1123"/>
      <c r="AC20" s="69" t="b">
        <f t="shared" si="0"/>
        <v>1</v>
      </c>
    </row>
    <row r="21" spans="1:29" s="69" customFormat="1" ht="12" customHeight="1" x14ac:dyDescent="0.2">
      <c r="A21" s="82">
        <f t="shared" si="1"/>
        <v>35</v>
      </c>
      <c r="B21" s="1124" t="str">
        <f>IF(AND(UPPER('DATA ENTRY SHEET'!$AH$7)="YES",UPPER('DATA ENTRY SHEET'!AU54)="X",'DATA ENTRY SHEET'!B54&lt;&gt;""),'DATA ENTRY SHEET'!B54,"")</f>
        <v/>
      </c>
      <c r="C21" s="1124"/>
      <c r="D21" s="1124"/>
      <c r="E21" s="1124"/>
      <c r="F21" s="1124" t="str">
        <f>IF(AND(UPPER('DATA ENTRY SHEET'!$AH$7)="YES",UPPER('DATA ENTRY SHEET'!AU54)="X",'DATA ENTRY SHEET'!C54&lt;&gt;""),'DATA ENTRY SHEET'!C54,"")</f>
        <v/>
      </c>
      <c r="G21" s="1124"/>
      <c r="H21" s="1124"/>
      <c r="I21" s="1124"/>
      <c r="J21" s="1124"/>
      <c r="K21" s="1124"/>
      <c r="L21" s="1125" t="str">
        <f>IF(AND(UPPER('DATA ENTRY SHEET'!$AH$7)="YES",UPPER('DATA ENTRY SHEET'!AU54)="X",'DATA ENTRY SHEET'!F54&lt;&gt;"",'DATA ENTRY SHEET'!H54&lt;&gt;""),CONCATENATE('DATA ENTRY SHEET'!F54," / ",'DATA ENTRY SHEET'!H54),"")</f>
        <v/>
      </c>
      <c r="M21" s="1125"/>
      <c r="N21" s="1126" t="str">
        <f>IF(AND(UPPER('DATA ENTRY SHEET'!$AH$7)="YES",UPPER('DATA ENTRY SHEET'!AU54)="X",'DATA ENTRY SHEET'!G54&lt;&gt;"",'DATA ENTRY SHEET'!I54&lt;&gt;""),CONCATENATE('DATA ENTRY SHEET'!G54," / ",'DATA ENTRY SHEET'!I54),"")</f>
        <v/>
      </c>
      <c r="O21" s="1126"/>
      <c r="P21" s="1127" t="str">
        <f>IF(AND(UPPER('DATA ENTRY SHEET'!$AH$7)="YES",UPPER('DATA ENTRY SHEET'!AU54)="X",'DATA ENTRY SHEET'!AD54&lt;&gt;""),'DATA ENTRY SHEET'!AD54,"")</f>
        <v/>
      </c>
      <c r="Q21" s="1127"/>
      <c r="R21" s="1128" t="str">
        <f>IF(AND(UPPER('DATA ENTRY SHEET'!$AH$7)="YES",UPPER('DATA ENTRY SHEET'!AU54)="X",'DATA ENTRY SHEET'!AF54&lt;&gt;""),'DATA ENTRY SHEET'!AF54,"")</f>
        <v/>
      </c>
      <c r="S21" s="1128"/>
      <c r="T21" s="1128"/>
      <c r="U21" s="1123"/>
      <c r="V21" s="1123"/>
      <c r="W21" s="1123"/>
      <c r="X21" s="1123"/>
      <c r="Y21" s="1123"/>
      <c r="AC21" s="69" t="b">
        <f t="shared" si="0"/>
        <v>1</v>
      </c>
    </row>
    <row r="22" spans="1:29" s="69" customFormat="1" ht="12" customHeight="1" x14ac:dyDescent="0.2">
      <c r="A22" s="82">
        <f t="shared" si="1"/>
        <v>36</v>
      </c>
      <c r="B22" s="1124" t="str">
        <f>IF(AND(UPPER('DATA ENTRY SHEET'!$AH$7)="YES",UPPER('DATA ENTRY SHEET'!AU55)="X",'DATA ENTRY SHEET'!B55&lt;&gt;""),'DATA ENTRY SHEET'!B55,"")</f>
        <v/>
      </c>
      <c r="C22" s="1124"/>
      <c r="D22" s="1124"/>
      <c r="E22" s="1124"/>
      <c r="F22" s="1124" t="str">
        <f>IF(AND(UPPER('DATA ENTRY SHEET'!$AH$7)="YES",UPPER('DATA ENTRY SHEET'!AU55)="X",'DATA ENTRY SHEET'!C55&lt;&gt;""),'DATA ENTRY SHEET'!C55,"")</f>
        <v/>
      </c>
      <c r="G22" s="1124"/>
      <c r="H22" s="1124"/>
      <c r="I22" s="1124"/>
      <c r="J22" s="1124"/>
      <c r="K22" s="1124"/>
      <c r="L22" s="1125" t="str">
        <f>IF(AND(UPPER('DATA ENTRY SHEET'!$AH$7)="YES",UPPER('DATA ENTRY SHEET'!AU55)="X",'DATA ENTRY SHEET'!F55&lt;&gt;"",'DATA ENTRY SHEET'!H55&lt;&gt;""),CONCATENATE('DATA ENTRY SHEET'!F55," / ",'DATA ENTRY SHEET'!H55),"")</f>
        <v/>
      </c>
      <c r="M22" s="1125"/>
      <c r="N22" s="1126" t="str">
        <f>IF(AND(UPPER('DATA ENTRY SHEET'!$AH$7)="YES",UPPER('DATA ENTRY SHEET'!AU55)="X",'DATA ENTRY SHEET'!G55&lt;&gt;"",'DATA ENTRY SHEET'!I55&lt;&gt;""),CONCATENATE('DATA ENTRY SHEET'!G55," / ",'DATA ENTRY SHEET'!I55),"")</f>
        <v/>
      </c>
      <c r="O22" s="1126"/>
      <c r="P22" s="1127" t="str">
        <f>IF(AND(UPPER('DATA ENTRY SHEET'!$AH$7)="YES",UPPER('DATA ENTRY SHEET'!AU55)="X",'DATA ENTRY SHEET'!AD55&lt;&gt;""),'DATA ENTRY SHEET'!AD55,"")</f>
        <v/>
      </c>
      <c r="Q22" s="1127"/>
      <c r="R22" s="1128" t="str">
        <f>IF(AND(UPPER('DATA ENTRY SHEET'!$AH$7)="YES",UPPER('DATA ENTRY SHEET'!AU55)="X",'DATA ENTRY SHEET'!AF55&lt;&gt;""),'DATA ENTRY SHEET'!AF55,"")</f>
        <v/>
      </c>
      <c r="S22" s="1128"/>
      <c r="T22" s="1128"/>
      <c r="U22" s="1123"/>
      <c r="V22" s="1123"/>
      <c r="W22" s="1123"/>
      <c r="X22" s="1123"/>
      <c r="Y22" s="1123"/>
      <c r="AC22" s="69" t="b">
        <f t="shared" si="0"/>
        <v>1</v>
      </c>
    </row>
    <row r="23" spans="1:29" s="69" customFormat="1" ht="12" customHeight="1" x14ac:dyDescent="0.2">
      <c r="A23" s="82">
        <f t="shared" si="1"/>
        <v>37</v>
      </c>
      <c r="B23" s="1124" t="str">
        <f>IF(AND(UPPER('DATA ENTRY SHEET'!$AH$7)="YES",UPPER('DATA ENTRY SHEET'!AU56)="X",'DATA ENTRY SHEET'!B56&lt;&gt;""),'DATA ENTRY SHEET'!B56,"")</f>
        <v/>
      </c>
      <c r="C23" s="1124"/>
      <c r="D23" s="1124"/>
      <c r="E23" s="1124"/>
      <c r="F23" s="1124" t="str">
        <f>IF(AND(UPPER('DATA ENTRY SHEET'!$AH$7)="YES",UPPER('DATA ENTRY SHEET'!AU56)="X",'DATA ENTRY SHEET'!C56&lt;&gt;""),'DATA ENTRY SHEET'!C56,"")</f>
        <v/>
      </c>
      <c r="G23" s="1124"/>
      <c r="H23" s="1124"/>
      <c r="I23" s="1124"/>
      <c r="J23" s="1124"/>
      <c r="K23" s="1124"/>
      <c r="L23" s="1125" t="str">
        <f>IF(AND(UPPER('DATA ENTRY SHEET'!$AH$7)="YES",UPPER('DATA ENTRY SHEET'!AU56)="X",'DATA ENTRY SHEET'!F56&lt;&gt;"",'DATA ENTRY SHEET'!H56&lt;&gt;""),CONCATENATE('DATA ENTRY SHEET'!F56," / ",'DATA ENTRY SHEET'!H56),"")</f>
        <v/>
      </c>
      <c r="M23" s="1125"/>
      <c r="N23" s="1126" t="str">
        <f>IF(AND(UPPER('DATA ENTRY SHEET'!$AH$7)="YES",UPPER('DATA ENTRY SHEET'!AU56)="X",'DATA ENTRY SHEET'!G56&lt;&gt;"",'DATA ENTRY SHEET'!I56&lt;&gt;""),CONCATENATE('DATA ENTRY SHEET'!G56," / ",'DATA ENTRY SHEET'!I56),"")</f>
        <v/>
      </c>
      <c r="O23" s="1126"/>
      <c r="P23" s="1127" t="str">
        <f>IF(AND(UPPER('DATA ENTRY SHEET'!$AH$7)="YES",UPPER('DATA ENTRY SHEET'!AU56)="X",'DATA ENTRY SHEET'!AD56&lt;&gt;""),'DATA ENTRY SHEET'!AD56,"")</f>
        <v/>
      </c>
      <c r="Q23" s="1127"/>
      <c r="R23" s="1128" t="str">
        <f>IF(AND(UPPER('DATA ENTRY SHEET'!$AH$7)="YES",UPPER('DATA ENTRY SHEET'!AU56)="X",'DATA ENTRY SHEET'!AF56&lt;&gt;""),'DATA ENTRY SHEET'!AF56,"")</f>
        <v/>
      </c>
      <c r="S23" s="1128"/>
      <c r="T23" s="1128"/>
      <c r="U23" s="1123"/>
      <c r="V23" s="1123"/>
      <c r="W23" s="1123"/>
      <c r="X23" s="1123"/>
      <c r="Y23" s="1123"/>
      <c r="AC23" s="69" t="b">
        <f t="shared" si="0"/>
        <v>1</v>
      </c>
    </row>
    <row r="24" spans="1:29" s="69" customFormat="1" ht="12" customHeight="1" x14ac:dyDescent="0.2">
      <c r="A24" s="82">
        <f t="shared" si="1"/>
        <v>38</v>
      </c>
      <c r="B24" s="1124" t="str">
        <f>IF(AND(UPPER('DATA ENTRY SHEET'!$AH$7)="YES",UPPER('DATA ENTRY SHEET'!AU57)="X",'DATA ENTRY SHEET'!B57&lt;&gt;""),'DATA ENTRY SHEET'!B57,"")</f>
        <v/>
      </c>
      <c r="C24" s="1124"/>
      <c r="D24" s="1124"/>
      <c r="E24" s="1124"/>
      <c r="F24" s="1124" t="str">
        <f>IF(AND(UPPER('DATA ENTRY SHEET'!$AH$7)="YES",UPPER('DATA ENTRY SHEET'!AU57)="X",'DATA ENTRY SHEET'!C57&lt;&gt;""),'DATA ENTRY SHEET'!C57,"")</f>
        <v/>
      </c>
      <c r="G24" s="1124"/>
      <c r="H24" s="1124"/>
      <c r="I24" s="1124"/>
      <c r="J24" s="1124"/>
      <c r="K24" s="1124"/>
      <c r="L24" s="1125" t="str">
        <f>IF(AND(UPPER('DATA ENTRY SHEET'!$AH$7)="YES",UPPER('DATA ENTRY SHEET'!AU57)="X",'DATA ENTRY SHEET'!F57&lt;&gt;"",'DATA ENTRY SHEET'!H57&lt;&gt;""),CONCATENATE('DATA ENTRY SHEET'!F57," / ",'DATA ENTRY SHEET'!H57),"")</f>
        <v/>
      </c>
      <c r="M24" s="1125"/>
      <c r="N24" s="1126" t="str">
        <f>IF(AND(UPPER('DATA ENTRY SHEET'!$AH$7)="YES",UPPER('DATA ENTRY SHEET'!AU57)="X",'DATA ENTRY SHEET'!G57&lt;&gt;"",'DATA ENTRY SHEET'!I57&lt;&gt;""),CONCATENATE('DATA ENTRY SHEET'!G57," / ",'DATA ENTRY SHEET'!I57),"")</f>
        <v/>
      </c>
      <c r="O24" s="1126"/>
      <c r="P24" s="1127" t="str">
        <f>IF(AND(UPPER('DATA ENTRY SHEET'!$AH$7)="YES",UPPER('DATA ENTRY SHEET'!AU57)="X",'DATA ENTRY SHEET'!AD57&lt;&gt;""),'DATA ENTRY SHEET'!AD57,"")</f>
        <v/>
      </c>
      <c r="Q24" s="1127"/>
      <c r="R24" s="1128" t="str">
        <f>IF(AND(UPPER('DATA ENTRY SHEET'!$AH$7)="YES",UPPER('DATA ENTRY SHEET'!AU57)="X",'DATA ENTRY SHEET'!AF57&lt;&gt;""),'DATA ENTRY SHEET'!AF57,"")</f>
        <v/>
      </c>
      <c r="S24" s="1128"/>
      <c r="T24" s="1128"/>
      <c r="U24" s="1123"/>
      <c r="V24" s="1123"/>
      <c r="W24" s="1123"/>
      <c r="X24" s="1123"/>
      <c r="Y24" s="1123"/>
      <c r="AC24" s="69" t="b">
        <f t="shared" si="0"/>
        <v>1</v>
      </c>
    </row>
    <row r="25" spans="1:29" s="69" customFormat="1" ht="12" customHeight="1" x14ac:dyDescent="0.2">
      <c r="A25" s="82">
        <f t="shared" si="1"/>
        <v>39</v>
      </c>
      <c r="B25" s="1124" t="str">
        <f>IF(AND(UPPER('DATA ENTRY SHEET'!$AH$7)="YES",UPPER('DATA ENTRY SHEET'!AU58)="X",'DATA ENTRY SHEET'!B58&lt;&gt;""),'DATA ENTRY SHEET'!B58,"")</f>
        <v/>
      </c>
      <c r="C25" s="1124"/>
      <c r="D25" s="1124"/>
      <c r="E25" s="1124"/>
      <c r="F25" s="1124" t="str">
        <f>IF(AND(UPPER('DATA ENTRY SHEET'!$AH$7)="YES",UPPER('DATA ENTRY SHEET'!AU58)="X",'DATA ENTRY SHEET'!C58&lt;&gt;""),'DATA ENTRY SHEET'!C58,"")</f>
        <v/>
      </c>
      <c r="G25" s="1124"/>
      <c r="H25" s="1124"/>
      <c r="I25" s="1124"/>
      <c r="J25" s="1124"/>
      <c r="K25" s="1124"/>
      <c r="L25" s="1125" t="str">
        <f>IF(AND(UPPER('DATA ENTRY SHEET'!$AH$7)="YES",UPPER('DATA ENTRY SHEET'!AU58)="X",'DATA ENTRY SHEET'!F58&lt;&gt;"",'DATA ENTRY SHEET'!H58&lt;&gt;""),CONCATENATE('DATA ENTRY SHEET'!F58," / ",'DATA ENTRY SHEET'!H58),"")</f>
        <v/>
      </c>
      <c r="M25" s="1125"/>
      <c r="N25" s="1126" t="str">
        <f>IF(AND(UPPER('DATA ENTRY SHEET'!$AH$7)="YES",UPPER('DATA ENTRY SHEET'!AU58)="X",'DATA ENTRY SHEET'!G58&lt;&gt;"",'DATA ENTRY SHEET'!I58&lt;&gt;""),CONCATENATE('DATA ENTRY SHEET'!G58," / ",'DATA ENTRY SHEET'!I58),"")</f>
        <v/>
      </c>
      <c r="O25" s="1126"/>
      <c r="P25" s="1127" t="str">
        <f>IF(AND(UPPER('DATA ENTRY SHEET'!$AH$7)="YES",UPPER('DATA ENTRY SHEET'!AU58)="X",'DATA ENTRY SHEET'!AD58&lt;&gt;""),'DATA ENTRY SHEET'!AD58,"")</f>
        <v/>
      </c>
      <c r="Q25" s="1127"/>
      <c r="R25" s="1128" t="str">
        <f>IF(AND(UPPER('DATA ENTRY SHEET'!$AH$7)="YES",UPPER('DATA ENTRY SHEET'!AU58)="X",'DATA ENTRY SHEET'!AF58&lt;&gt;""),'DATA ENTRY SHEET'!AF58,"")</f>
        <v/>
      </c>
      <c r="S25" s="1128"/>
      <c r="T25" s="1128"/>
      <c r="U25" s="1123"/>
      <c r="V25" s="1123"/>
      <c r="W25" s="1123"/>
      <c r="X25" s="1123"/>
      <c r="Y25" s="1123"/>
      <c r="AC25" s="69" t="b">
        <f t="shared" si="0"/>
        <v>1</v>
      </c>
    </row>
    <row r="26" spans="1:29" s="69" customFormat="1" ht="12" customHeight="1" x14ac:dyDescent="0.2">
      <c r="A26" s="82">
        <f t="shared" si="1"/>
        <v>40</v>
      </c>
      <c r="B26" s="1124" t="str">
        <f>IF(AND(UPPER('DATA ENTRY SHEET'!$AH$7)="YES",UPPER('DATA ENTRY SHEET'!AU59)="X",'DATA ENTRY SHEET'!B59&lt;&gt;""),'DATA ENTRY SHEET'!B59,"")</f>
        <v/>
      </c>
      <c r="C26" s="1124"/>
      <c r="D26" s="1124"/>
      <c r="E26" s="1124"/>
      <c r="F26" s="1124" t="str">
        <f>IF(AND(UPPER('DATA ENTRY SHEET'!$AH$7)="YES",UPPER('DATA ENTRY SHEET'!AU59)="X",'DATA ENTRY SHEET'!C59&lt;&gt;""),'DATA ENTRY SHEET'!C59,"")</f>
        <v/>
      </c>
      <c r="G26" s="1124"/>
      <c r="H26" s="1124"/>
      <c r="I26" s="1124"/>
      <c r="J26" s="1124"/>
      <c r="K26" s="1124"/>
      <c r="L26" s="1125" t="str">
        <f>IF(AND(UPPER('DATA ENTRY SHEET'!$AH$7)="YES",UPPER('DATA ENTRY SHEET'!AU59)="X",'DATA ENTRY SHEET'!F59&lt;&gt;"",'DATA ENTRY SHEET'!H59&lt;&gt;""),CONCATENATE('DATA ENTRY SHEET'!F59," / ",'DATA ENTRY SHEET'!H59),"")</f>
        <v/>
      </c>
      <c r="M26" s="1125"/>
      <c r="N26" s="1126" t="str">
        <f>IF(AND(UPPER('DATA ENTRY SHEET'!$AH$7)="YES",UPPER('DATA ENTRY SHEET'!AU59)="X",'DATA ENTRY SHEET'!G59&lt;&gt;"",'DATA ENTRY SHEET'!I59&lt;&gt;""),CONCATENATE('DATA ENTRY SHEET'!G59," / ",'DATA ENTRY SHEET'!I59),"")</f>
        <v/>
      </c>
      <c r="O26" s="1126"/>
      <c r="P26" s="1127" t="str">
        <f>IF(AND(UPPER('DATA ENTRY SHEET'!$AH$7)="YES",UPPER('DATA ENTRY SHEET'!AU59)="X",'DATA ENTRY SHEET'!AD59&lt;&gt;""),'DATA ENTRY SHEET'!AD59,"")</f>
        <v/>
      </c>
      <c r="Q26" s="1127"/>
      <c r="R26" s="1128" t="str">
        <f>IF(AND(UPPER('DATA ENTRY SHEET'!$AH$7)="YES",UPPER('DATA ENTRY SHEET'!AU59)="X",'DATA ENTRY SHEET'!AF59&lt;&gt;""),'DATA ENTRY SHEET'!AF59,"")</f>
        <v/>
      </c>
      <c r="S26" s="1128"/>
      <c r="T26" s="1128"/>
      <c r="U26" s="1123"/>
      <c r="V26" s="1123"/>
      <c r="W26" s="1123"/>
      <c r="X26" s="1123"/>
      <c r="Y26" s="1123"/>
      <c r="Z26" s="244"/>
      <c r="AA26" s="244"/>
      <c r="AB26" s="244"/>
      <c r="AC26" s="69" t="b">
        <f t="shared" si="0"/>
        <v>1</v>
      </c>
    </row>
    <row r="27" spans="1:29" s="69" customFormat="1" ht="12" customHeight="1" x14ac:dyDescent="0.2">
      <c r="A27" s="82">
        <f t="shared" si="1"/>
        <v>41</v>
      </c>
      <c r="B27" s="1124" t="str">
        <f>IF(AND(UPPER('DATA ENTRY SHEET'!$AH$7)="YES",UPPER('DATA ENTRY SHEET'!AU60)="X",'DATA ENTRY SHEET'!B60&lt;&gt;""),'DATA ENTRY SHEET'!B60,"")</f>
        <v/>
      </c>
      <c r="C27" s="1124"/>
      <c r="D27" s="1124"/>
      <c r="E27" s="1124"/>
      <c r="F27" s="1124" t="str">
        <f>IF(AND(UPPER('DATA ENTRY SHEET'!$AH$7)="YES",UPPER('DATA ENTRY SHEET'!AU60)="X",'DATA ENTRY SHEET'!C60&lt;&gt;""),'DATA ENTRY SHEET'!C60,"")</f>
        <v/>
      </c>
      <c r="G27" s="1124"/>
      <c r="H27" s="1124"/>
      <c r="I27" s="1124"/>
      <c r="J27" s="1124"/>
      <c r="K27" s="1124"/>
      <c r="L27" s="1125" t="str">
        <f>IF(AND(UPPER('DATA ENTRY SHEET'!$AH$7)="YES",UPPER('DATA ENTRY SHEET'!AU60)="X",'DATA ENTRY SHEET'!F60&lt;&gt;"",'DATA ENTRY SHEET'!H60&lt;&gt;""),CONCATENATE('DATA ENTRY SHEET'!F60," / ",'DATA ENTRY SHEET'!H60),"")</f>
        <v/>
      </c>
      <c r="M27" s="1125"/>
      <c r="N27" s="1126" t="str">
        <f>IF(AND(UPPER('DATA ENTRY SHEET'!$AH$7)="YES",UPPER('DATA ENTRY SHEET'!AU60)="X",'DATA ENTRY SHEET'!G60&lt;&gt;"",'DATA ENTRY SHEET'!I60&lt;&gt;""),CONCATENATE('DATA ENTRY SHEET'!G60," / ",'DATA ENTRY SHEET'!I60),"")</f>
        <v/>
      </c>
      <c r="O27" s="1126"/>
      <c r="P27" s="1127" t="str">
        <f>IF(AND(UPPER('DATA ENTRY SHEET'!$AH$7)="YES",UPPER('DATA ENTRY SHEET'!AU60)="X",'DATA ENTRY SHEET'!AD60&lt;&gt;""),'DATA ENTRY SHEET'!AD60,"")</f>
        <v/>
      </c>
      <c r="Q27" s="1127"/>
      <c r="R27" s="1128" t="str">
        <f>IF(AND(UPPER('DATA ENTRY SHEET'!$AH$7)="YES",UPPER('DATA ENTRY SHEET'!AU60)="X",'DATA ENTRY SHEET'!AF60&lt;&gt;""),'DATA ENTRY SHEET'!AF60,"")</f>
        <v/>
      </c>
      <c r="S27" s="1128"/>
      <c r="T27" s="1128"/>
      <c r="U27" s="1123"/>
      <c r="V27" s="1123"/>
      <c r="W27" s="1123"/>
      <c r="X27" s="1123"/>
      <c r="Y27" s="1123"/>
      <c r="AC27" s="69" t="b">
        <f t="shared" si="0"/>
        <v>1</v>
      </c>
    </row>
    <row r="28" spans="1:29" s="69" customFormat="1" ht="12" customHeight="1" x14ac:dyDescent="0.2">
      <c r="A28" s="82">
        <f t="shared" si="1"/>
        <v>42</v>
      </c>
      <c r="B28" s="1124" t="str">
        <f>IF(AND(UPPER('DATA ENTRY SHEET'!$AH$7)="YES",UPPER('DATA ENTRY SHEET'!AU61)="X",'DATA ENTRY SHEET'!B61&lt;&gt;""),'DATA ENTRY SHEET'!B61,"")</f>
        <v/>
      </c>
      <c r="C28" s="1124"/>
      <c r="D28" s="1124"/>
      <c r="E28" s="1124"/>
      <c r="F28" s="1124" t="str">
        <f>IF(AND(UPPER('DATA ENTRY SHEET'!$AH$7)="YES",UPPER('DATA ENTRY SHEET'!AU61)="X",'DATA ENTRY SHEET'!C61&lt;&gt;""),'DATA ENTRY SHEET'!C61,"")</f>
        <v/>
      </c>
      <c r="G28" s="1124"/>
      <c r="H28" s="1124"/>
      <c r="I28" s="1124"/>
      <c r="J28" s="1124"/>
      <c r="K28" s="1124"/>
      <c r="L28" s="1125" t="str">
        <f>IF(AND(UPPER('DATA ENTRY SHEET'!$AH$7)="YES",UPPER('DATA ENTRY SHEET'!AU61)="X",'DATA ENTRY SHEET'!F61&lt;&gt;"",'DATA ENTRY SHEET'!H61&lt;&gt;""),CONCATENATE('DATA ENTRY SHEET'!F61," / ",'DATA ENTRY SHEET'!H61),"")</f>
        <v/>
      </c>
      <c r="M28" s="1125"/>
      <c r="N28" s="1126" t="str">
        <f>IF(AND(UPPER('DATA ENTRY SHEET'!$AH$7)="YES",UPPER('DATA ENTRY SHEET'!AU61)="X",'DATA ENTRY SHEET'!G61&lt;&gt;"",'DATA ENTRY SHEET'!I61&lt;&gt;""),CONCATENATE('DATA ENTRY SHEET'!G61," / ",'DATA ENTRY SHEET'!I61),"")</f>
        <v/>
      </c>
      <c r="O28" s="1126"/>
      <c r="P28" s="1127" t="str">
        <f>IF(AND(UPPER('DATA ENTRY SHEET'!$AH$7)="YES",UPPER('DATA ENTRY SHEET'!AU61)="X",'DATA ENTRY SHEET'!AD61&lt;&gt;""),'DATA ENTRY SHEET'!AD61,"")</f>
        <v/>
      </c>
      <c r="Q28" s="1127"/>
      <c r="R28" s="1128" t="str">
        <f>IF(AND(UPPER('DATA ENTRY SHEET'!$AH$7)="YES",UPPER('DATA ENTRY SHEET'!AU61)="X",'DATA ENTRY SHEET'!AF61&lt;&gt;""),'DATA ENTRY SHEET'!AF61,"")</f>
        <v/>
      </c>
      <c r="S28" s="1128"/>
      <c r="T28" s="1128"/>
      <c r="U28" s="1123"/>
      <c r="V28" s="1123"/>
      <c r="W28" s="1123"/>
      <c r="X28" s="1123"/>
      <c r="Y28" s="1123"/>
      <c r="AC28" s="69" t="b">
        <f t="shared" si="0"/>
        <v>1</v>
      </c>
    </row>
    <row r="29" spans="1:29" s="69" customFormat="1" ht="12" customHeight="1" x14ac:dyDescent="0.2">
      <c r="A29" s="82">
        <f t="shared" si="1"/>
        <v>43</v>
      </c>
      <c r="B29" s="1124" t="str">
        <f>IF(AND(UPPER('DATA ENTRY SHEET'!$AH$7)="YES",UPPER('DATA ENTRY SHEET'!AU62)="X",'DATA ENTRY SHEET'!B62&lt;&gt;""),'DATA ENTRY SHEET'!B62,"")</f>
        <v/>
      </c>
      <c r="C29" s="1124"/>
      <c r="D29" s="1124"/>
      <c r="E29" s="1124"/>
      <c r="F29" s="1124" t="str">
        <f>IF(AND(UPPER('DATA ENTRY SHEET'!$AH$7)="YES",UPPER('DATA ENTRY SHEET'!AU62)="X",'DATA ENTRY SHEET'!C62&lt;&gt;""),'DATA ENTRY SHEET'!C62,"")</f>
        <v/>
      </c>
      <c r="G29" s="1124"/>
      <c r="H29" s="1124"/>
      <c r="I29" s="1124"/>
      <c r="J29" s="1124"/>
      <c r="K29" s="1124"/>
      <c r="L29" s="1125" t="str">
        <f>IF(AND(UPPER('DATA ENTRY SHEET'!$AH$7)="YES",UPPER('DATA ENTRY SHEET'!AU62)="X",'DATA ENTRY SHEET'!F62&lt;&gt;"",'DATA ENTRY SHEET'!H62&lt;&gt;""),CONCATENATE('DATA ENTRY SHEET'!F62," / ",'DATA ENTRY SHEET'!H62),"")</f>
        <v/>
      </c>
      <c r="M29" s="1125"/>
      <c r="N29" s="1126" t="str">
        <f>IF(AND(UPPER('DATA ENTRY SHEET'!$AH$7)="YES",UPPER('DATA ENTRY SHEET'!AU62)="X",'DATA ENTRY SHEET'!G62&lt;&gt;"",'DATA ENTRY SHEET'!I62&lt;&gt;""),CONCATENATE('DATA ENTRY SHEET'!G62," / ",'DATA ENTRY SHEET'!I62),"")</f>
        <v/>
      </c>
      <c r="O29" s="1126"/>
      <c r="P29" s="1127" t="str">
        <f>IF(AND(UPPER('DATA ENTRY SHEET'!$AH$7)="YES",UPPER('DATA ENTRY SHEET'!AU62)="X",'DATA ENTRY SHEET'!AD62&lt;&gt;""),'DATA ENTRY SHEET'!AD62,"")</f>
        <v/>
      </c>
      <c r="Q29" s="1127"/>
      <c r="R29" s="1128" t="str">
        <f>IF(AND(UPPER('DATA ENTRY SHEET'!$AH$7)="YES",UPPER('DATA ENTRY SHEET'!AU62)="X",'DATA ENTRY SHEET'!AF62&lt;&gt;""),'DATA ENTRY SHEET'!AF62,"")</f>
        <v/>
      </c>
      <c r="S29" s="1128"/>
      <c r="T29" s="1128"/>
      <c r="U29" s="1123"/>
      <c r="V29" s="1123"/>
      <c r="W29" s="1123"/>
      <c r="X29" s="1123"/>
      <c r="Y29" s="1123"/>
      <c r="AC29" s="69" t="b">
        <f t="shared" si="0"/>
        <v>1</v>
      </c>
    </row>
    <row r="30" spans="1:29" s="69" customFormat="1" ht="12" customHeight="1" x14ac:dyDescent="0.2">
      <c r="A30" s="82">
        <f t="shared" si="1"/>
        <v>44</v>
      </c>
      <c r="B30" s="1124" t="str">
        <f>IF(AND(UPPER('DATA ENTRY SHEET'!$AH$7)="YES",UPPER('DATA ENTRY SHEET'!AU63)="X",'DATA ENTRY SHEET'!B63&lt;&gt;""),'DATA ENTRY SHEET'!B63,"")</f>
        <v/>
      </c>
      <c r="C30" s="1124"/>
      <c r="D30" s="1124"/>
      <c r="E30" s="1124"/>
      <c r="F30" s="1124" t="str">
        <f>IF(AND(UPPER('DATA ENTRY SHEET'!$AH$7)="YES",UPPER('DATA ENTRY SHEET'!AU63)="X",'DATA ENTRY SHEET'!C63&lt;&gt;""),'DATA ENTRY SHEET'!C63,"")</f>
        <v/>
      </c>
      <c r="G30" s="1124"/>
      <c r="H30" s="1124"/>
      <c r="I30" s="1124"/>
      <c r="J30" s="1124"/>
      <c r="K30" s="1124"/>
      <c r="L30" s="1125" t="str">
        <f>IF(AND(UPPER('DATA ENTRY SHEET'!$AH$7)="YES",UPPER('DATA ENTRY SHEET'!AU63)="X",'DATA ENTRY SHEET'!F63&lt;&gt;"",'DATA ENTRY SHEET'!H63&lt;&gt;""),CONCATENATE('DATA ENTRY SHEET'!F63," / ",'DATA ENTRY SHEET'!H63),"")</f>
        <v/>
      </c>
      <c r="M30" s="1125"/>
      <c r="N30" s="1126" t="str">
        <f>IF(AND(UPPER('DATA ENTRY SHEET'!$AH$7)="YES",UPPER('DATA ENTRY SHEET'!AU63)="X",'DATA ENTRY SHEET'!G63&lt;&gt;"",'DATA ENTRY SHEET'!I63&lt;&gt;""),CONCATENATE('DATA ENTRY SHEET'!G63," / ",'DATA ENTRY SHEET'!I63),"")</f>
        <v/>
      </c>
      <c r="O30" s="1126"/>
      <c r="P30" s="1127" t="str">
        <f>IF(AND(UPPER('DATA ENTRY SHEET'!$AH$7)="YES",UPPER('DATA ENTRY SHEET'!AU63)="X",'DATA ENTRY SHEET'!AD63&lt;&gt;""),'DATA ENTRY SHEET'!AD63,"")</f>
        <v/>
      </c>
      <c r="Q30" s="1127"/>
      <c r="R30" s="1128" t="str">
        <f>IF(AND(UPPER('DATA ENTRY SHEET'!$AH$7)="YES",UPPER('DATA ENTRY SHEET'!AU63)="X",'DATA ENTRY SHEET'!AF63&lt;&gt;""),'DATA ENTRY SHEET'!AF63,"")</f>
        <v/>
      </c>
      <c r="S30" s="1128"/>
      <c r="T30" s="1128"/>
      <c r="U30" s="1123"/>
      <c r="V30" s="1123"/>
      <c r="W30" s="1123"/>
      <c r="X30" s="1123"/>
      <c r="Y30" s="1123"/>
      <c r="AC30" s="69" t="b">
        <f t="shared" si="0"/>
        <v>1</v>
      </c>
    </row>
    <row r="31" spans="1:29" s="69" customFormat="1" ht="12" customHeight="1" x14ac:dyDescent="0.2">
      <c r="A31" s="82">
        <f t="shared" si="1"/>
        <v>45</v>
      </c>
      <c r="B31" s="1124" t="str">
        <f>IF(AND(UPPER('DATA ENTRY SHEET'!$AH$7)="YES",UPPER('DATA ENTRY SHEET'!AU64)="X",'DATA ENTRY SHEET'!B64&lt;&gt;""),'DATA ENTRY SHEET'!B64,"")</f>
        <v/>
      </c>
      <c r="C31" s="1124"/>
      <c r="D31" s="1124"/>
      <c r="E31" s="1124"/>
      <c r="F31" s="1124" t="str">
        <f>IF(AND(UPPER('DATA ENTRY SHEET'!$AH$7)="YES",UPPER('DATA ENTRY SHEET'!AU64)="X",'DATA ENTRY SHEET'!C64&lt;&gt;""),'DATA ENTRY SHEET'!C64,"")</f>
        <v/>
      </c>
      <c r="G31" s="1124"/>
      <c r="H31" s="1124"/>
      <c r="I31" s="1124"/>
      <c r="J31" s="1124"/>
      <c r="K31" s="1124"/>
      <c r="L31" s="1125" t="str">
        <f>IF(AND(UPPER('DATA ENTRY SHEET'!$AH$7)="YES",UPPER('DATA ENTRY SHEET'!AU64)="X",'DATA ENTRY SHEET'!F64&lt;&gt;"",'DATA ENTRY SHEET'!H64&lt;&gt;""),CONCATENATE('DATA ENTRY SHEET'!F64," / ",'DATA ENTRY SHEET'!H64),"")</f>
        <v/>
      </c>
      <c r="M31" s="1125"/>
      <c r="N31" s="1126" t="str">
        <f>IF(AND(UPPER('DATA ENTRY SHEET'!$AH$7)="YES",UPPER('DATA ENTRY SHEET'!AU64)="X",'DATA ENTRY SHEET'!G64&lt;&gt;"",'DATA ENTRY SHEET'!I64&lt;&gt;""),CONCATENATE('DATA ENTRY SHEET'!G64," / ",'DATA ENTRY SHEET'!I64),"")</f>
        <v/>
      </c>
      <c r="O31" s="1126"/>
      <c r="P31" s="1127" t="str">
        <f>IF(AND(UPPER('DATA ENTRY SHEET'!$AH$7)="YES",UPPER('DATA ENTRY SHEET'!AU64)="X",'DATA ENTRY SHEET'!AD64&lt;&gt;""),'DATA ENTRY SHEET'!AD64,"")</f>
        <v/>
      </c>
      <c r="Q31" s="1127"/>
      <c r="R31" s="1128" t="str">
        <f>IF(AND(UPPER('DATA ENTRY SHEET'!$AH$7)="YES",UPPER('DATA ENTRY SHEET'!AU64)="X",'DATA ENTRY SHEET'!AF64&lt;&gt;""),'DATA ENTRY SHEET'!AF64,"")</f>
        <v/>
      </c>
      <c r="S31" s="1128"/>
      <c r="T31" s="1128"/>
      <c r="U31" s="1123"/>
      <c r="V31" s="1123"/>
      <c r="W31" s="1123"/>
      <c r="X31" s="1123"/>
      <c r="Y31" s="1123"/>
      <c r="AC31" s="69" t="b">
        <f t="shared" si="0"/>
        <v>1</v>
      </c>
    </row>
    <row r="32" spans="1:29" s="69" customFormat="1" ht="12" customHeight="1" x14ac:dyDescent="0.2">
      <c r="A32" s="82">
        <f t="shared" si="1"/>
        <v>46</v>
      </c>
      <c r="B32" s="1124" t="str">
        <f>IF(AND(UPPER('DATA ENTRY SHEET'!$AH$7)="YES",UPPER('DATA ENTRY SHEET'!AU65)="X",'DATA ENTRY SHEET'!B65&lt;&gt;""),'DATA ENTRY SHEET'!B65,"")</f>
        <v/>
      </c>
      <c r="C32" s="1124"/>
      <c r="D32" s="1124"/>
      <c r="E32" s="1124"/>
      <c r="F32" s="1124" t="str">
        <f>IF(AND(UPPER('DATA ENTRY SHEET'!$AH$7)="YES",UPPER('DATA ENTRY SHEET'!AU65)="X",'DATA ENTRY SHEET'!C65&lt;&gt;""),'DATA ENTRY SHEET'!C65,"")</f>
        <v/>
      </c>
      <c r="G32" s="1124"/>
      <c r="H32" s="1124"/>
      <c r="I32" s="1124"/>
      <c r="J32" s="1124"/>
      <c r="K32" s="1124"/>
      <c r="L32" s="1125" t="str">
        <f>IF(AND(UPPER('DATA ENTRY SHEET'!$AH$7)="YES",UPPER('DATA ENTRY SHEET'!AU65)="X",'DATA ENTRY SHEET'!F65&lt;&gt;"",'DATA ENTRY SHEET'!H65&lt;&gt;""),CONCATENATE('DATA ENTRY SHEET'!F65," / ",'DATA ENTRY SHEET'!H65),"")</f>
        <v/>
      </c>
      <c r="M32" s="1125"/>
      <c r="N32" s="1126" t="str">
        <f>IF(AND(UPPER('DATA ENTRY SHEET'!$AH$7)="YES",UPPER('DATA ENTRY SHEET'!AU65)="X",'DATA ENTRY SHEET'!G65&lt;&gt;"",'DATA ENTRY SHEET'!I65&lt;&gt;""),CONCATENATE('DATA ENTRY SHEET'!G65," / ",'DATA ENTRY SHEET'!I65),"")</f>
        <v/>
      </c>
      <c r="O32" s="1126"/>
      <c r="P32" s="1127" t="str">
        <f>IF(AND(UPPER('DATA ENTRY SHEET'!$AH$7)="YES",UPPER('DATA ENTRY SHEET'!AU65)="X",'DATA ENTRY SHEET'!AD65&lt;&gt;""),'DATA ENTRY SHEET'!AD65,"")</f>
        <v/>
      </c>
      <c r="Q32" s="1127"/>
      <c r="R32" s="1128" t="str">
        <f>IF(AND(UPPER('DATA ENTRY SHEET'!$AH$7)="YES",UPPER('DATA ENTRY SHEET'!AU65)="X",'DATA ENTRY SHEET'!AF65&lt;&gt;""),'DATA ENTRY SHEET'!AF65,"")</f>
        <v/>
      </c>
      <c r="S32" s="1128"/>
      <c r="T32" s="1128"/>
      <c r="U32" s="1123"/>
      <c r="V32" s="1123"/>
      <c r="W32" s="1123"/>
      <c r="X32" s="1123"/>
      <c r="Y32" s="1123"/>
      <c r="AC32" s="69" t="b">
        <f t="shared" si="0"/>
        <v>1</v>
      </c>
    </row>
    <row r="33" spans="1:29" s="69" customFormat="1" ht="12" customHeight="1" x14ac:dyDescent="0.2">
      <c r="A33" s="82">
        <f t="shared" si="1"/>
        <v>47</v>
      </c>
      <c r="B33" s="1124" t="str">
        <f>IF(AND(UPPER('DATA ENTRY SHEET'!$AH$7)="YES",UPPER('DATA ENTRY SHEET'!AU66)="X",'DATA ENTRY SHEET'!B66&lt;&gt;""),'DATA ENTRY SHEET'!B66,"")</f>
        <v/>
      </c>
      <c r="C33" s="1124"/>
      <c r="D33" s="1124"/>
      <c r="E33" s="1124"/>
      <c r="F33" s="1124" t="str">
        <f>IF(AND(UPPER('DATA ENTRY SHEET'!$AH$7)="YES",UPPER('DATA ENTRY SHEET'!AU66)="X",'DATA ENTRY SHEET'!C66&lt;&gt;""),'DATA ENTRY SHEET'!C66,"")</f>
        <v/>
      </c>
      <c r="G33" s="1124"/>
      <c r="H33" s="1124"/>
      <c r="I33" s="1124"/>
      <c r="J33" s="1124"/>
      <c r="K33" s="1124"/>
      <c r="L33" s="1125" t="str">
        <f>IF(AND(UPPER('DATA ENTRY SHEET'!$AH$7)="YES",UPPER('DATA ENTRY SHEET'!AU66)="X",'DATA ENTRY SHEET'!F66&lt;&gt;"",'DATA ENTRY SHEET'!H66&lt;&gt;""),CONCATENATE('DATA ENTRY SHEET'!F66," / ",'DATA ENTRY SHEET'!H66),"")</f>
        <v/>
      </c>
      <c r="M33" s="1125"/>
      <c r="N33" s="1126" t="str">
        <f>IF(AND(UPPER('DATA ENTRY SHEET'!$AH$7)="YES",UPPER('DATA ENTRY SHEET'!AU66)="X",'DATA ENTRY SHEET'!G66&lt;&gt;"",'DATA ENTRY SHEET'!I66&lt;&gt;""),CONCATENATE('DATA ENTRY SHEET'!G66," / ",'DATA ENTRY SHEET'!I66),"")</f>
        <v/>
      </c>
      <c r="O33" s="1126"/>
      <c r="P33" s="1127" t="str">
        <f>IF(AND(UPPER('DATA ENTRY SHEET'!$AH$7)="YES",UPPER('DATA ENTRY SHEET'!AU66)="X",'DATA ENTRY SHEET'!AD66&lt;&gt;""),'DATA ENTRY SHEET'!AD66,"")</f>
        <v/>
      </c>
      <c r="Q33" s="1127"/>
      <c r="R33" s="1128" t="str">
        <f>IF(AND(UPPER('DATA ENTRY SHEET'!$AH$7)="YES",UPPER('DATA ENTRY SHEET'!AU66)="X",'DATA ENTRY SHEET'!AF66&lt;&gt;""),'DATA ENTRY SHEET'!AF66,"")</f>
        <v/>
      </c>
      <c r="S33" s="1128"/>
      <c r="T33" s="1128"/>
      <c r="U33" s="1123"/>
      <c r="V33" s="1123"/>
      <c r="W33" s="1123"/>
      <c r="X33" s="1123"/>
      <c r="Y33" s="1123"/>
      <c r="AC33" s="69" t="b">
        <f t="shared" si="0"/>
        <v>1</v>
      </c>
    </row>
    <row r="34" spans="1:29" s="69" customFormat="1" ht="12" customHeight="1" x14ac:dyDescent="0.2">
      <c r="A34" s="82">
        <f t="shared" si="1"/>
        <v>48</v>
      </c>
      <c r="B34" s="1124" t="str">
        <f>IF(AND(UPPER('DATA ENTRY SHEET'!$AH$7)="YES",UPPER('DATA ENTRY SHEET'!AU67)="X",'DATA ENTRY SHEET'!B67&lt;&gt;""),'DATA ENTRY SHEET'!B67,"")</f>
        <v/>
      </c>
      <c r="C34" s="1124"/>
      <c r="D34" s="1124"/>
      <c r="E34" s="1124"/>
      <c r="F34" s="1124" t="str">
        <f>IF(AND(UPPER('DATA ENTRY SHEET'!$AH$7)="YES",UPPER('DATA ENTRY SHEET'!AU67)="X",'DATA ENTRY SHEET'!C67&lt;&gt;""),'DATA ENTRY SHEET'!C67,"")</f>
        <v/>
      </c>
      <c r="G34" s="1124"/>
      <c r="H34" s="1124"/>
      <c r="I34" s="1124"/>
      <c r="J34" s="1124"/>
      <c r="K34" s="1124"/>
      <c r="L34" s="1125" t="str">
        <f>IF(AND(UPPER('DATA ENTRY SHEET'!$AH$7)="YES",UPPER('DATA ENTRY SHEET'!AU67)="X",'DATA ENTRY SHEET'!F67&lt;&gt;"",'DATA ENTRY SHEET'!H67&lt;&gt;""),CONCATENATE('DATA ENTRY SHEET'!F67," / ",'DATA ENTRY SHEET'!H67),"")</f>
        <v/>
      </c>
      <c r="M34" s="1125"/>
      <c r="N34" s="1126" t="str">
        <f>IF(AND(UPPER('DATA ENTRY SHEET'!$AH$7)="YES",UPPER('DATA ENTRY SHEET'!AU67)="X",'DATA ENTRY SHEET'!G67&lt;&gt;"",'DATA ENTRY SHEET'!I67&lt;&gt;""),CONCATENATE('DATA ENTRY SHEET'!G67," / ",'DATA ENTRY SHEET'!I67),"")</f>
        <v/>
      </c>
      <c r="O34" s="1126"/>
      <c r="P34" s="1127" t="str">
        <f>IF(AND(UPPER('DATA ENTRY SHEET'!$AH$7)="YES",UPPER('DATA ENTRY SHEET'!AU67)="X",'DATA ENTRY SHEET'!AD67&lt;&gt;""),'DATA ENTRY SHEET'!AD67,"")</f>
        <v/>
      </c>
      <c r="Q34" s="1127"/>
      <c r="R34" s="1128" t="str">
        <f>IF(AND(UPPER('DATA ENTRY SHEET'!$AH$7)="YES",UPPER('DATA ENTRY SHEET'!AU67)="X",'DATA ENTRY SHEET'!AF67&lt;&gt;""),'DATA ENTRY SHEET'!AF67,"")</f>
        <v/>
      </c>
      <c r="S34" s="1128"/>
      <c r="T34" s="1128"/>
      <c r="U34" s="1123"/>
      <c r="V34" s="1123"/>
      <c r="W34" s="1123"/>
      <c r="X34" s="1123"/>
      <c r="Y34" s="1123"/>
      <c r="AC34" s="69" t="b">
        <f t="shared" si="0"/>
        <v>1</v>
      </c>
    </row>
    <row r="35" spans="1:29" s="69" customFormat="1" ht="12" customHeight="1" x14ac:dyDescent="0.2">
      <c r="A35" s="82">
        <f t="shared" si="1"/>
        <v>49</v>
      </c>
      <c r="B35" s="1124" t="str">
        <f>IF(AND(UPPER('DATA ENTRY SHEET'!$AH$7)="YES",UPPER('DATA ENTRY SHEET'!AU68)="X",'DATA ENTRY SHEET'!B68&lt;&gt;""),'DATA ENTRY SHEET'!B68,"")</f>
        <v/>
      </c>
      <c r="C35" s="1124"/>
      <c r="D35" s="1124"/>
      <c r="E35" s="1124"/>
      <c r="F35" s="1124" t="str">
        <f>IF(AND(UPPER('DATA ENTRY SHEET'!$AH$7)="YES",UPPER('DATA ENTRY SHEET'!AU68)="X",'DATA ENTRY SHEET'!C68&lt;&gt;""),'DATA ENTRY SHEET'!C68,"")</f>
        <v/>
      </c>
      <c r="G35" s="1124"/>
      <c r="H35" s="1124"/>
      <c r="I35" s="1124"/>
      <c r="J35" s="1124"/>
      <c r="K35" s="1124"/>
      <c r="L35" s="1125" t="str">
        <f>IF(AND(UPPER('DATA ENTRY SHEET'!$AH$7)="YES",UPPER('DATA ENTRY SHEET'!AU68)="X",'DATA ENTRY SHEET'!F68&lt;&gt;"",'DATA ENTRY SHEET'!H68&lt;&gt;""),CONCATENATE('DATA ENTRY SHEET'!F68," / ",'DATA ENTRY SHEET'!H68),"")</f>
        <v/>
      </c>
      <c r="M35" s="1125"/>
      <c r="N35" s="1126" t="str">
        <f>IF(AND(UPPER('DATA ENTRY SHEET'!$AH$7)="YES",UPPER('DATA ENTRY SHEET'!AU68)="X",'DATA ENTRY SHEET'!G68&lt;&gt;"",'DATA ENTRY SHEET'!I68&lt;&gt;""),CONCATENATE('DATA ENTRY SHEET'!G68," / ",'DATA ENTRY SHEET'!I68),"")</f>
        <v/>
      </c>
      <c r="O35" s="1126"/>
      <c r="P35" s="1127" t="str">
        <f>IF(AND(UPPER('DATA ENTRY SHEET'!$AH$7)="YES",UPPER('DATA ENTRY SHEET'!AU68)="X",'DATA ENTRY SHEET'!AD68&lt;&gt;""),'DATA ENTRY SHEET'!AD68,"")</f>
        <v/>
      </c>
      <c r="Q35" s="1127"/>
      <c r="R35" s="1128" t="str">
        <f>IF(AND(UPPER('DATA ENTRY SHEET'!$AH$7)="YES",UPPER('DATA ENTRY SHEET'!AU68)="X",'DATA ENTRY SHEET'!AF68&lt;&gt;""),'DATA ENTRY SHEET'!AF68,"")</f>
        <v/>
      </c>
      <c r="S35" s="1128"/>
      <c r="T35" s="1128"/>
      <c r="U35" s="1123"/>
      <c r="V35" s="1123"/>
      <c r="W35" s="1123"/>
      <c r="X35" s="1123"/>
      <c r="Y35" s="1123"/>
      <c r="AC35" s="69" t="b">
        <f t="shared" si="0"/>
        <v>1</v>
      </c>
    </row>
    <row r="36" spans="1:29" s="69" customFormat="1" ht="12" customHeight="1" x14ac:dyDescent="0.2">
      <c r="A36" s="82">
        <f t="shared" si="1"/>
        <v>50</v>
      </c>
      <c r="B36" s="1124" t="str">
        <f>IF(AND(UPPER('DATA ENTRY SHEET'!$AH$7)="YES",UPPER('DATA ENTRY SHEET'!AU69)="X",'DATA ENTRY SHEET'!B69&lt;&gt;""),'DATA ENTRY SHEET'!B69,"")</f>
        <v/>
      </c>
      <c r="C36" s="1124"/>
      <c r="D36" s="1124"/>
      <c r="E36" s="1124"/>
      <c r="F36" s="1124" t="str">
        <f>IF(AND(UPPER('DATA ENTRY SHEET'!$AH$7)="YES",UPPER('DATA ENTRY SHEET'!AU69)="X",'DATA ENTRY SHEET'!C69&lt;&gt;""),'DATA ENTRY SHEET'!C69,"")</f>
        <v/>
      </c>
      <c r="G36" s="1124"/>
      <c r="H36" s="1124"/>
      <c r="I36" s="1124"/>
      <c r="J36" s="1124"/>
      <c r="K36" s="1124"/>
      <c r="L36" s="1125" t="str">
        <f>IF(AND(UPPER('DATA ENTRY SHEET'!$AH$7)="YES",UPPER('DATA ENTRY SHEET'!AU69)="X",'DATA ENTRY SHEET'!F69&lt;&gt;"",'DATA ENTRY SHEET'!H69&lt;&gt;""),CONCATENATE('DATA ENTRY SHEET'!F69," / ",'DATA ENTRY SHEET'!H69),"")</f>
        <v/>
      </c>
      <c r="M36" s="1125"/>
      <c r="N36" s="1126" t="str">
        <f>IF(AND(UPPER('DATA ENTRY SHEET'!$AH$7)="YES",UPPER('DATA ENTRY SHEET'!AU69)="X",'DATA ENTRY SHEET'!G69&lt;&gt;"",'DATA ENTRY SHEET'!I69&lt;&gt;""),CONCATENATE('DATA ENTRY SHEET'!G69," / ",'DATA ENTRY SHEET'!I69),"")</f>
        <v/>
      </c>
      <c r="O36" s="1126"/>
      <c r="P36" s="1127" t="str">
        <f>IF(AND(UPPER('DATA ENTRY SHEET'!$AH$7)="YES",UPPER('DATA ENTRY SHEET'!AU69)="X",'DATA ENTRY SHEET'!AD69&lt;&gt;""),'DATA ENTRY SHEET'!AD69,"")</f>
        <v/>
      </c>
      <c r="Q36" s="1127"/>
      <c r="R36" s="1128" t="str">
        <f>IF(AND(UPPER('DATA ENTRY SHEET'!$AH$7)="YES",UPPER('DATA ENTRY SHEET'!AU69)="X",'DATA ENTRY SHEET'!AF69&lt;&gt;""),'DATA ENTRY SHEET'!AF69,"")</f>
        <v/>
      </c>
      <c r="S36" s="1128"/>
      <c r="T36" s="1128"/>
      <c r="U36" s="1123"/>
      <c r="V36" s="1123"/>
      <c r="W36" s="1123"/>
      <c r="X36" s="1123"/>
      <c r="Y36" s="1123"/>
      <c r="AC36" s="69" t="b">
        <f t="shared" si="0"/>
        <v>1</v>
      </c>
    </row>
    <row r="37" spans="1:29" s="69" customFormat="1" ht="12" customHeight="1" x14ac:dyDescent="0.2">
      <c r="A37" s="82">
        <f t="shared" si="1"/>
        <v>51</v>
      </c>
      <c r="B37" s="1124" t="str">
        <f>IF(AND(UPPER('DATA ENTRY SHEET'!$AH$7)="YES",UPPER('DATA ENTRY SHEET'!AU70)="X",'DATA ENTRY SHEET'!B70&lt;&gt;""),'DATA ENTRY SHEET'!B70,"")</f>
        <v/>
      </c>
      <c r="C37" s="1124"/>
      <c r="D37" s="1124"/>
      <c r="E37" s="1124"/>
      <c r="F37" s="1124" t="str">
        <f>IF(AND(UPPER('DATA ENTRY SHEET'!$AH$7)="YES",UPPER('DATA ENTRY SHEET'!AU70)="X",'DATA ENTRY SHEET'!C70&lt;&gt;""),'DATA ENTRY SHEET'!C70,"")</f>
        <v/>
      </c>
      <c r="G37" s="1124"/>
      <c r="H37" s="1124"/>
      <c r="I37" s="1124"/>
      <c r="J37" s="1124"/>
      <c r="K37" s="1124"/>
      <c r="L37" s="1125" t="str">
        <f>IF(AND(UPPER('DATA ENTRY SHEET'!$AH$7)="YES",UPPER('DATA ENTRY SHEET'!AU70)="X",'DATA ENTRY SHEET'!F70&lt;&gt;"",'DATA ENTRY SHEET'!H70&lt;&gt;""),CONCATENATE('DATA ENTRY SHEET'!F70," / ",'DATA ENTRY SHEET'!H70),"")</f>
        <v/>
      </c>
      <c r="M37" s="1125"/>
      <c r="N37" s="1126" t="str">
        <f>IF(AND(UPPER('DATA ENTRY SHEET'!$AH$7)="YES",UPPER('DATA ENTRY SHEET'!AU70)="X",'DATA ENTRY SHEET'!G70&lt;&gt;"",'DATA ENTRY SHEET'!I70&lt;&gt;""),CONCATENATE('DATA ENTRY SHEET'!G70," / ",'DATA ENTRY SHEET'!I70),"")</f>
        <v/>
      </c>
      <c r="O37" s="1126"/>
      <c r="P37" s="1127" t="str">
        <f>IF(AND(UPPER('DATA ENTRY SHEET'!$AH$7)="YES",UPPER('DATA ENTRY SHEET'!AU70)="X",'DATA ENTRY SHEET'!AD70&lt;&gt;""),'DATA ENTRY SHEET'!AD70,"")</f>
        <v/>
      </c>
      <c r="Q37" s="1127"/>
      <c r="R37" s="1128" t="str">
        <f>IF(AND(UPPER('DATA ENTRY SHEET'!$AH$7)="YES",UPPER('DATA ENTRY SHEET'!AU70)="X",'DATA ENTRY SHEET'!AF70&lt;&gt;""),'DATA ENTRY SHEET'!AF70,"")</f>
        <v/>
      </c>
      <c r="S37" s="1128"/>
      <c r="T37" s="1128"/>
      <c r="U37" s="1123"/>
      <c r="V37" s="1123"/>
      <c r="W37" s="1123"/>
      <c r="X37" s="1123"/>
      <c r="Y37" s="1123"/>
      <c r="AC37" s="69" t="b">
        <f t="shared" si="0"/>
        <v>1</v>
      </c>
    </row>
    <row r="38" spans="1:29" s="69" customFormat="1" ht="12" customHeight="1" x14ac:dyDescent="0.2">
      <c r="A38" s="82">
        <f t="shared" si="1"/>
        <v>52</v>
      </c>
      <c r="B38" s="1124" t="str">
        <f>IF(AND(UPPER('DATA ENTRY SHEET'!$AH$7)="YES",UPPER('DATA ENTRY SHEET'!AU71)="X",'DATA ENTRY SHEET'!B71&lt;&gt;""),'DATA ENTRY SHEET'!B71,"")</f>
        <v/>
      </c>
      <c r="C38" s="1124"/>
      <c r="D38" s="1124"/>
      <c r="E38" s="1124"/>
      <c r="F38" s="1124" t="str">
        <f>IF(AND(UPPER('DATA ENTRY SHEET'!$AH$7)="YES",UPPER('DATA ENTRY SHEET'!AU71)="X",'DATA ENTRY SHEET'!C71&lt;&gt;""),'DATA ENTRY SHEET'!C71,"")</f>
        <v/>
      </c>
      <c r="G38" s="1124"/>
      <c r="H38" s="1124"/>
      <c r="I38" s="1124"/>
      <c r="J38" s="1124"/>
      <c r="K38" s="1124"/>
      <c r="L38" s="1125" t="str">
        <f>IF(AND(UPPER('DATA ENTRY SHEET'!$AH$7)="YES",UPPER('DATA ENTRY SHEET'!AU71)="X",'DATA ENTRY SHEET'!F71&lt;&gt;"",'DATA ENTRY SHEET'!H71&lt;&gt;""),CONCATENATE('DATA ENTRY SHEET'!F71," / ",'DATA ENTRY SHEET'!H71),"")</f>
        <v/>
      </c>
      <c r="M38" s="1125"/>
      <c r="N38" s="1126" t="str">
        <f>IF(AND(UPPER('DATA ENTRY SHEET'!$AH$7)="YES",UPPER('DATA ENTRY SHEET'!AU71)="X",'DATA ENTRY SHEET'!G71&lt;&gt;"",'DATA ENTRY SHEET'!I71&lt;&gt;""),CONCATENATE('DATA ENTRY SHEET'!G71," / ",'DATA ENTRY SHEET'!I71),"")</f>
        <v/>
      </c>
      <c r="O38" s="1126"/>
      <c r="P38" s="1127" t="str">
        <f>IF(AND(UPPER('DATA ENTRY SHEET'!$AH$7)="YES",UPPER('DATA ENTRY SHEET'!AU71)="X",'DATA ENTRY SHEET'!AD71&lt;&gt;""),'DATA ENTRY SHEET'!AD71,"")</f>
        <v/>
      </c>
      <c r="Q38" s="1127"/>
      <c r="R38" s="1128" t="str">
        <f>IF(AND(UPPER('DATA ENTRY SHEET'!$AH$7)="YES",UPPER('DATA ENTRY SHEET'!AU71)="X",'DATA ENTRY SHEET'!AF71&lt;&gt;""),'DATA ENTRY SHEET'!AF71,"")</f>
        <v/>
      </c>
      <c r="S38" s="1128"/>
      <c r="T38" s="1128"/>
      <c r="U38" s="1123"/>
      <c r="V38" s="1123"/>
      <c r="W38" s="1123"/>
      <c r="X38" s="1123"/>
      <c r="Y38" s="1123"/>
      <c r="AC38" s="69" t="b">
        <f t="shared" si="0"/>
        <v>1</v>
      </c>
    </row>
    <row r="39" spans="1:29" s="69" customFormat="1" ht="12" customHeight="1" x14ac:dyDescent="0.2">
      <c r="A39" s="82">
        <f t="shared" si="1"/>
        <v>53</v>
      </c>
      <c r="B39" s="1124" t="str">
        <f>IF(AND(UPPER('DATA ENTRY SHEET'!$AH$7)="YES",UPPER('DATA ENTRY SHEET'!AU72)="X",'DATA ENTRY SHEET'!B72&lt;&gt;""),'DATA ENTRY SHEET'!B72,"")</f>
        <v/>
      </c>
      <c r="C39" s="1124"/>
      <c r="D39" s="1124"/>
      <c r="E39" s="1124"/>
      <c r="F39" s="1124" t="str">
        <f>IF(AND(UPPER('DATA ENTRY SHEET'!$AH$7)="YES",UPPER('DATA ENTRY SHEET'!AU72)="X",'DATA ENTRY SHEET'!C72&lt;&gt;""),'DATA ENTRY SHEET'!C72,"")</f>
        <v/>
      </c>
      <c r="G39" s="1124"/>
      <c r="H39" s="1124"/>
      <c r="I39" s="1124"/>
      <c r="J39" s="1124"/>
      <c r="K39" s="1124"/>
      <c r="L39" s="1125" t="str">
        <f>IF(AND(UPPER('DATA ENTRY SHEET'!$AH$7)="YES",UPPER('DATA ENTRY SHEET'!AU72)="X",'DATA ENTRY SHEET'!F72&lt;&gt;"",'DATA ENTRY SHEET'!H72&lt;&gt;""),CONCATENATE('DATA ENTRY SHEET'!F72," / ",'DATA ENTRY SHEET'!H72),"")</f>
        <v/>
      </c>
      <c r="M39" s="1125"/>
      <c r="N39" s="1126" t="str">
        <f>IF(AND(UPPER('DATA ENTRY SHEET'!$AH$7)="YES",UPPER('DATA ENTRY SHEET'!AU72)="X",'DATA ENTRY SHEET'!G72&lt;&gt;"",'DATA ENTRY SHEET'!I72&lt;&gt;""),CONCATENATE('DATA ENTRY SHEET'!G72," / ",'DATA ENTRY SHEET'!I72),"")</f>
        <v/>
      </c>
      <c r="O39" s="1126"/>
      <c r="P39" s="1127" t="str">
        <f>IF(AND(UPPER('DATA ENTRY SHEET'!$AH$7)="YES",UPPER('DATA ENTRY SHEET'!AU72)="X",'DATA ENTRY SHEET'!AD72&lt;&gt;""),'DATA ENTRY SHEET'!AD72,"")</f>
        <v/>
      </c>
      <c r="Q39" s="1127"/>
      <c r="R39" s="1128" t="str">
        <f>IF(AND(UPPER('DATA ENTRY SHEET'!$AH$7)="YES",UPPER('DATA ENTRY SHEET'!AU72)="X",'DATA ENTRY SHEET'!AF72&lt;&gt;""),'DATA ENTRY SHEET'!AF72,"")</f>
        <v/>
      </c>
      <c r="S39" s="1128"/>
      <c r="T39" s="1128"/>
      <c r="U39" s="1123"/>
      <c r="V39" s="1123"/>
      <c r="W39" s="1123"/>
      <c r="X39" s="1123"/>
      <c r="Y39" s="1123"/>
      <c r="AC39" s="69" t="b">
        <f t="shared" si="0"/>
        <v>1</v>
      </c>
    </row>
    <row r="40" spans="1:29" s="69" customFormat="1" ht="12" customHeight="1" x14ac:dyDescent="0.2">
      <c r="A40" s="82">
        <f t="shared" si="1"/>
        <v>54</v>
      </c>
      <c r="B40" s="1124" t="str">
        <f>IF(AND(UPPER('DATA ENTRY SHEET'!$AH$7)="YES",UPPER('DATA ENTRY SHEET'!AU73)="X",'DATA ENTRY SHEET'!B73&lt;&gt;""),'DATA ENTRY SHEET'!B73,"")</f>
        <v/>
      </c>
      <c r="C40" s="1124"/>
      <c r="D40" s="1124"/>
      <c r="E40" s="1124"/>
      <c r="F40" s="1124" t="str">
        <f>IF(AND(UPPER('DATA ENTRY SHEET'!$AH$7)="YES",UPPER('DATA ENTRY SHEET'!AU73)="X",'DATA ENTRY SHEET'!C73&lt;&gt;""),'DATA ENTRY SHEET'!C73,"")</f>
        <v/>
      </c>
      <c r="G40" s="1124"/>
      <c r="H40" s="1124"/>
      <c r="I40" s="1124"/>
      <c r="J40" s="1124"/>
      <c r="K40" s="1124"/>
      <c r="L40" s="1125" t="str">
        <f>IF(AND(UPPER('DATA ENTRY SHEET'!$AH$7)="YES",UPPER('DATA ENTRY SHEET'!AU73)="X",'DATA ENTRY SHEET'!F73&lt;&gt;"",'DATA ENTRY SHEET'!H73&lt;&gt;""),CONCATENATE('DATA ENTRY SHEET'!F73," / ",'DATA ENTRY SHEET'!H73),"")</f>
        <v/>
      </c>
      <c r="M40" s="1125"/>
      <c r="N40" s="1126" t="str">
        <f>IF(AND(UPPER('DATA ENTRY SHEET'!$AH$7)="YES",UPPER('DATA ENTRY SHEET'!AU73)="X",'DATA ENTRY SHEET'!G73&lt;&gt;"",'DATA ENTRY SHEET'!I73&lt;&gt;""),CONCATENATE('DATA ENTRY SHEET'!G73," / ",'DATA ENTRY SHEET'!I73),"")</f>
        <v/>
      </c>
      <c r="O40" s="1126"/>
      <c r="P40" s="1127" t="str">
        <f>IF(AND(UPPER('DATA ENTRY SHEET'!$AH$7)="YES",UPPER('DATA ENTRY SHEET'!AU73)="X",'DATA ENTRY SHEET'!AD73&lt;&gt;""),'DATA ENTRY SHEET'!AD73,"")</f>
        <v/>
      </c>
      <c r="Q40" s="1127"/>
      <c r="R40" s="1128" t="str">
        <f>IF(AND(UPPER('DATA ENTRY SHEET'!$AH$7)="YES",UPPER('DATA ENTRY SHEET'!AU73)="X",'DATA ENTRY SHEET'!AF73&lt;&gt;""),'DATA ENTRY SHEET'!AF73,"")</f>
        <v/>
      </c>
      <c r="S40" s="1128"/>
      <c r="T40" s="1128"/>
      <c r="U40" s="1123"/>
      <c r="V40" s="1123"/>
      <c r="W40" s="1123"/>
      <c r="X40" s="1123"/>
      <c r="Y40" s="1123"/>
      <c r="AC40" s="69" t="b">
        <f t="shared" si="0"/>
        <v>1</v>
      </c>
    </row>
    <row r="41" spans="1:29" s="69" customFormat="1" ht="12" customHeight="1" x14ac:dyDescent="0.2">
      <c r="A41" s="82">
        <f t="shared" si="1"/>
        <v>55</v>
      </c>
      <c r="B41" s="1124" t="str">
        <f>IF(AND(UPPER('DATA ENTRY SHEET'!$AH$7)="YES",UPPER('DATA ENTRY SHEET'!AU74)="X",'DATA ENTRY SHEET'!B74&lt;&gt;""),'DATA ENTRY SHEET'!B74,"")</f>
        <v/>
      </c>
      <c r="C41" s="1124"/>
      <c r="D41" s="1124"/>
      <c r="E41" s="1124"/>
      <c r="F41" s="1124" t="str">
        <f>IF(AND(UPPER('DATA ENTRY SHEET'!$AH$7)="YES",UPPER('DATA ENTRY SHEET'!AU74)="X",'DATA ENTRY SHEET'!C74&lt;&gt;""),'DATA ENTRY SHEET'!C74,"")</f>
        <v/>
      </c>
      <c r="G41" s="1124"/>
      <c r="H41" s="1124"/>
      <c r="I41" s="1124"/>
      <c r="J41" s="1124"/>
      <c r="K41" s="1124"/>
      <c r="L41" s="1125" t="str">
        <f>IF(AND(UPPER('DATA ENTRY SHEET'!$AH$7)="YES",UPPER('DATA ENTRY SHEET'!AU74)="X",'DATA ENTRY SHEET'!F74&lt;&gt;"",'DATA ENTRY SHEET'!H74&lt;&gt;""),CONCATENATE('DATA ENTRY SHEET'!F74," / ",'DATA ENTRY SHEET'!H74),"")</f>
        <v/>
      </c>
      <c r="M41" s="1125"/>
      <c r="N41" s="1126" t="str">
        <f>IF(AND(UPPER('DATA ENTRY SHEET'!$AH$7)="YES",UPPER('DATA ENTRY SHEET'!AU74)="X",'DATA ENTRY SHEET'!G74&lt;&gt;"",'DATA ENTRY SHEET'!I74&lt;&gt;""),CONCATENATE('DATA ENTRY SHEET'!G74," / ",'DATA ENTRY SHEET'!I74),"")</f>
        <v/>
      </c>
      <c r="O41" s="1126"/>
      <c r="P41" s="1127" t="str">
        <f>IF(AND(UPPER('DATA ENTRY SHEET'!$AH$7)="YES",UPPER('DATA ENTRY SHEET'!AU74)="X",'DATA ENTRY SHEET'!AD74&lt;&gt;""),'DATA ENTRY SHEET'!AD74,"")</f>
        <v/>
      </c>
      <c r="Q41" s="1127"/>
      <c r="R41" s="1128" t="str">
        <f>IF(AND(UPPER('DATA ENTRY SHEET'!$AH$7)="YES",UPPER('DATA ENTRY SHEET'!AU74)="X",'DATA ENTRY SHEET'!AF74&lt;&gt;""),'DATA ENTRY SHEET'!AF74,"")</f>
        <v/>
      </c>
      <c r="S41" s="1128"/>
      <c r="T41" s="1128"/>
      <c r="U41" s="1123"/>
      <c r="V41" s="1123"/>
      <c r="W41" s="1123"/>
      <c r="X41" s="1123"/>
      <c r="Y41" s="1123"/>
      <c r="AC41" s="69" t="b">
        <f t="shared" si="0"/>
        <v>1</v>
      </c>
    </row>
    <row r="42" spans="1:29" s="69" customFormat="1" ht="12.6" customHeight="1" x14ac:dyDescent="0.2">
      <c r="A42" s="82">
        <f t="shared" si="1"/>
        <v>56</v>
      </c>
      <c r="B42" s="1124" t="str">
        <f>IF(AND(UPPER('DATA ENTRY SHEET'!$AH$7)="YES",UPPER('DATA ENTRY SHEET'!AU75)="X",'DATA ENTRY SHEET'!B75&lt;&gt;""),'DATA ENTRY SHEET'!B75,"")</f>
        <v/>
      </c>
      <c r="C42" s="1124"/>
      <c r="D42" s="1124"/>
      <c r="E42" s="1124"/>
      <c r="F42" s="1124" t="str">
        <f>IF(AND(UPPER('DATA ENTRY SHEET'!$AH$7)="YES",UPPER('DATA ENTRY SHEET'!AU75)="X",'DATA ENTRY SHEET'!C75&lt;&gt;""),'DATA ENTRY SHEET'!C75,"")</f>
        <v/>
      </c>
      <c r="G42" s="1124"/>
      <c r="H42" s="1124"/>
      <c r="I42" s="1124"/>
      <c r="J42" s="1124"/>
      <c r="K42" s="1124"/>
      <c r="L42" s="1125" t="str">
        <f>IF(AND(UPPER('DATA ENTRY SHEET'!$AH$7)="YES",UPPER('DATA ENTRY SHEET'!AU75)="X",'DATA ENTRY SHEET'!F75&lt;&gt;"",'DATA ENTRY SHEET'!H75&lt;&gt;""),CONCATENATE('DATA ENTRY SHEET'!F75," / ",'DATA ENTRY SHEET'!H75),"")</f>
        <v/>
      </c>
      <c r="M42" s="1125"/>
      <c r="N42" s="1126" t="str">
        <f>IF(AND(UPPER('DATA ENTRY SHEET'!$AH$7)="YES",UPPER('DATA ENTRY SHEET'!AU75)="X",'DATA ENTRY SHEET'!G75&lt;&gt;"",'DATA ENTRY SHEET'!I75&lt;&gt;""),CONCATENATE('DATA ENTRY SHEET'!G75," / ",'DATA ENTRY SHEET'!I75),"")</f>
        <v/>
      </c>
      <c r="O42" s="1126"/>
      <c r="P42" s="1127" t="str">
        <f>IF(AND(UPPER('DATA ENTRY SHEET'!$AH$7)="YES",UPPER('DATA ENTRY SHEET'!AU75)="X",'DATA ENTRY SHEET'!AD75&lt;&gt;""),'DATA ENTRY SHEET'!AD75,"")</f>
        <v/>
      </c>
      <c r="Q42" s="1127"/>
      <c r="R42" s="1128" t="str">
        <f>IF(AND(UPPER('DATA ENTRY SHEET'!$AH$7)="YES",UPPER('DATA ENTRY SHEET'!AU75)="X",'DATA ENTRY SHEET'!AF75&lt;&gt;""),'DATA ENTRY SHEET'!AF75,"")</f>
        <v/>
      </c>
      <c r="S42" s="1128"/>
      <c r="T42" s="1128"/>
      <c r="U42" s="1123"/>
      <c r="V42" s="1123"/>
      <c r="W42" s="1123"/>
      <c r="X42" s="1123"/>
      <c r="Y42" s="1123"/>
      <c r="AC42" s="69" t="b">
        <f t="shared" si="0"/>
        <v>1</v>
      </c>
    </row>
    <row r="43" spans="1:29" s="69" customFormat="1" ht="12.6" customHeight="1" x14ac:dyDescent="0.2">
      <c r="A43" s="82">
        <f t="shared" si="1"/>
        <v>57</v>
      </c>
      <c r="B43" s="1124" t="str">
        <f>IF(AND(UPPER('DATA ENTRY SHEET'!$AH$7)="YES",UPPER('DATA ENTRY SHEET'!AU76)="X",'DATA ENTRY SHEET'!B76&lt;&gt;""),'DATA ENTRY SHEET'!B76,"")</f>
        <v/>
      </c>
      <c r="C43" s="1124"/>
      <c r="D43" s="1124"/>
      <c r="E43" s="1124"/>
      <c r="F43" s="1124" t="str">
        <f>IF(AND(UPPER('DATA ENTRY SHEET'!$AH$7)="YES",UPPER('DATA ENTRY SHEET'!AU76)="X",'DATA ENTRY SHEET'!C76&lt;&gt;""),'DATA ENTRY SHEET'!C76,"")</f>
        <v/>
      </c>
      <c r="G43" s="1124"/>
      <c r="H43" s="1124"/>
      <c r="I43" s="1124"/>
      <c r="J43" s="1124"/>
      <c r="K43" s="1124"/>
      <c r="L43" s="1125" t="str">
        <f>IF(AND(UPPER('DATA ENTRY SHEET'!$AH$7)="YES",UPPER('DATA ENTRY SHEET'!AU76)="X",'DATA ENTRY SHEET'!F76&lt;&gt;"",'DATA ENTRY SHEET'!H76&lt;&gt;""),CONCATENATE('DATA ENTRY SHEET'!F76," / ",'DATA ENTRY SHEET'!H76),"")</f>
        <v/>
      </c>
      <c r="M43" s="1125"/>
      <c r="N43" s="1126" t="str">
        <f>IF(AND(UPPER('DATA ENTRY SHEET'!$AH$7)="YES",UPPER('DATA ENTRY SHEET'!AU76)="X",'DATA ENTRY SHEET'!G76&lt;&gt;"",'DATA ENTRY SHEET'!I76&lt;&gt;""),CONCATENATE('DATA ENTRY SHEET'!G76," / ",'DATA ENTRY SHEET'!I76),"")</f>
        <v/>
      </c>
      <c r="O43" s="1126"/>
      <c r="P43" s="1127" t="str">
        <f>IF(AND(UPPER('DATA ENTRY SHEET'!$AH$7)="YES",UPPER('DATA ENTRY SHEET'!AU76)="X",'DATA ENTRY SHEET'!AD76&lt;&gt;""),'DATA ENTRY SHEET'!AD76,"")</f>
        <v/>
      </c>
      <c r="Q43" s="1127"/>
      <c r="R43" s="1128" t="str">
        <f>IF(AND(UPPER('DATA ENTRY SHEET'!$AH$7)="YES",UPPER('DATA ENTRY SHEET'!AU76)="X",'DATA ENTRY SHEET'!AF76&lt;&gt;""),'DATA ENTRY SHEET'!AF76,"")</f>
        <v/>
      </c>
      <c r="S43" s="1128"/>
      <c r="T43" s="1128"/>
      <c r="U43" s="1123"/>
      <c r="V43" s="1123"/>
      <c r="W43" s="1123"/>
      <c r="X43" s="1123"/>
      <c r="Y43" s="1123"/>
    </row>
    <row r="44" spans="1:29" s="69" customFormat="1" ht="12.6" customHeight="1" x14ac:dyDescent="0.2">
      <c r="A44" s="82">
        <f t="shared" si="1"/>
        <v>58</v>
      </c>
      <c r="B44" s="1124" t="str">
        <f>IF(AND(UPPER('DATA ENTRY SHEET'!$AH$7)="YES",UPPER('DATA ENTRY SHEET'!AU77)="X",'DATA ENTRY SHEET'!B77&lt;&gt;""),'DATA ENTRY SHEET'!B77,"")</f>
        <v/>
      </c>
      <c r="C44" s="1124"/>
      <c r="D44" s="1124"/>
      <c r="E44" s="1124"/>
      <c r="F44" s="1124" t="str">
        <f>IF(AND(UPPER('DATA ENTRY SHEET'!$AH$7)="YES",UPPER('DATA ENTRY SHEET'!AU77)="X",'DATA ENTRY SHEET'!C77&lt;&gt;""),'DATA ENTRY SHEET'!C77,"")</f>
        <v/>
      </c>
      <c r="G44" s="1124"/>
      <c r="H44" s="1124"/>
      <c r="I44" s="1124"/>
      <c r="J44" s="1124"/>
      <c r="K44" s="1124"/>
      <c r="L44" s="1125" t="str">
        <f>IF(AND(UPPER('DATA ENTRY SHEET'!$AH$7)="YES",UPPER('DATA ENTRY SHEET'!AU77)="X",'DATA ENTRY SHEET'!F77&lt;&gt;"",'DATA ENTRY SHEET'!H77&lt;&gt;""),CONCATENATE('DATA ENTRY SHEET'!F77," / ",'DATA ENTRY SHEET'!H77),"")</f>
        <v/>
      </c>
      <c r="M44" s="1125"/>
      <c r="N44" s="1126" t="str">
        <f>IF(AND(UPPER('DATA ENTRY SHEET'!$AH$7)="YES",UPPER('DATA ENTRY SHEET'!AU77)="X",'DATA ENTRY SHEET'!G77&lt;&gt;"",'DATA ENTRY SHEET'!I77&lt;&gt;""),CONCATENATE('DATA ENTRY SHEET'!G77," / ",'DATA ENTRY SHEET'!I77),"")</f>
        <v/>
      </c>
      <c r="O44" s="1126"/>
      <c r="P44" s="1127" t="str">
        <f>IF(AND(UPPER('DATA ENTRY SHEET'!$AH$7)="YES",UPPER('DATA ENTRY SHEET'!AU77)="X",'DATA ENTRY SHEET'!AD77&lt;&gt;""),'DATA ENTRY SHEET'!AD77,"")</f>
        <v/>
      </c>
      <c r="Q44" s="1127"/>
      <c r="R44" s="1128" t="str">
        <f>IF(AND(UPPER('DATA ENTRY SHEET'!$AH$7)="YES",UPPER('DATA ENTRY SHEET'!AU77)="X",'DATA ENTRY SHEET'!AF77&lt;&gt;""),'DATA ENTRY SHEET'!AF77,"")</f>
        <v/>
      </c>
      <c r="S44" s="1128"/>
      <c r="T44" s="1128"/>
      <c r="U44" s="1123"/>
      <c r="V44" s="1123"/>
      <c r="W44" s="1123"/>
      <c r="X44" s="1123"/>
      <c r="Y44" s="1123"/>
    </row>
    <row r="45" spans="1:29" s="69" customFormat="1" ht="12.6" customHeight="1" x14ac:dyDescent="0.2">
      <c r="A45" s="82">
        <f t="shared" si="1"/>
        <v>59</v>
      </c>
      <c r="B45" s="1124" t="str">
        <f>IF(AND(UPPER('DATA ENTRY SHEET'!$AH$7)="YES",UPPER('DATA ENTRY SHEET'!AU78)="X",'DATA ENTRY SHEET'!B78&lt;&gt;""),'DATA ENTRY SHEET'!B78,"")</f>
        <v/>
      </c>
      <c r="C45" s="1124"/>
      <c r="D45" s="1124"/>
      <c r="E45" s="1124"/>
      <c r="F45" s="1124" t="str">
        <f>IF(AND(UPPER('DATA ENTRY SHEET'!$AH$7)="YES",UPPER('DATA ENTRY SHEET'!AU78)="X",'DATA ENTRY SHEET'!C78&lt;&gt;""),'DATA ENTRY SHEET'!C78,"")</f>
        <v/>
      </c>
      <c r="G45" s="1124"/>
      <c r="H45" s="1124"/>
      <c r="I45" s="1124"/>
      <c r="J45" s="1124"/>
      <c r="K45" s="1124"/>
      <c r="L45" s="1125" t="str">
        <f>IF(AND(UPPER('DATA ENTRY SHEET'!$AH$7)="YES",UPPER('DATA ENTRY SHEET'!AU78)="X",'DATA ENTRY SHEET'!F78&lt;&gt;"",'DATA ENTRY SHEET'!H78&lt;&gt;""),CONCATENATE('DATA ENTRY SHEET'!F78," / ",'DATA ENTRY SHEET'!H78),"")</f>
        <v/>
      </c>
      <c r="M45" s="1125"/>
      <c r="N45" s="1126" t="str">
        <f>IF(AND(UPPER('DATA ENTRY SHEET'!$AH$7)="YES",UPPER('DATA ENTRY SHEET'!AU78)="X",'DATA ENTRY SHEET'!G78&lt;&gt;"",'DATA ENTRY SHEET'!I78&lt;&gt;""),CONCATENATE('DATA ENTRY SHEET'!G78," / ",'DATA ENTRY SHEET'!I78),"")</f>
        <v/>
      </c>
      <c r="O45" s="1126"/>
      <c r="P45" s="1127" t="str">
        <f>IF(AND(UPPER('DATA ENTRY SHEET'!$AH$7)="YES",UPPER('DATA ENTRY SHEET'!AU78)="X",'DATA ENTRY SHEET'!AD78&lt;&gt;""),'DATA ENTRY SHEET'!AD78,"")</f>
        <v/>
      </c>
      <c r="Q45" s="1127"/>
      <c r="R45" s="1128" t="str">
        <f>IF(AND(UPPER('DATA ENTRY SHEET'!$AH$7)="YES",UPPER('DATA ENTRY SHEET'!AU78)="X",'DATA ENTRY SHEET'!AF78&lt;&gt;""),'DATA ENTRY SHEET'!AF78,"")</f>
        <v/>
      </c>
      <c r="S45" s="1128"/>
      <c r="T45" s="1128"/>
      <c r="U45" s="1123"/>
      <c r="V45" s="1123"/>
      <c r="W45" s="1123"/>
      <c r="X45" s="1123"/>
      <c r="Y45" s="1123"/>
    </row>
    <row r="46" spans="1:29" s="69" customFormat="1" ht="12.6" customHeight="1" x14ac:dyDescent="0.2">
      <c r="A46" s="82">
        <f t="shared" si="1"/>
        <v>60</v>
      </c>
      <c r="B46" s="1124" t="str">
        <f>IF(AND(UPPER('DATA ENTRY SHEET'!$AH$7)="YES",UPPER('DATA ENTRY SHEET'!AU79)="X",'DATA ENTRY SHEET'!B79&lt;&gt;""),'DATA ENTRY SHEET'!B79,"")</f>
        <v/>
      </c>
      <c r="C46" s="1124"/>
      <c r="D46" s="1124"/>
      <c r="E46" s="1124"/>
      <c r="F46" s="1124" t="str">
        <f>IF(AND(UPPER('DATA ENTRY SHEET'!$AH$7)="YES",UPPER('DATA ENTRY SHEET'!AU79)="X",'DATA ENTRY SHEET'!C79&lt;&gt;""),'DATA ENTRY SHEET'!C79,"")</f>
        <v/>
      </c>
      <c r="G46" s="1124"/>
      <c r="H46" s="1124"/>
      <c r="I46" s="1124"/>
      <c r="J46" s="1124"/>
      <c r="K46" s="1124"/>
      <c r="L46" s="1125" t="str">
        <f>IF(AND(UPPER('DATA ENTRY SHEET'!$AH$7)="YES",UPPER('DATA ENTRY SHEET'!AU79)="X",'DATA ENTRY SHEET'!F79&lt;&gt;"",'DATA ENTRY SHEET'!H79&lt;&gt;""),CONCATENATE('DATA ENTRY SHEET'!F79," / ",'DATA ENTRY SHEET'!H79),"")</f>
        <v/>
      </c>
      <c r="M46" s="1125"/>
      <c r="N46" s="1126" t="str">
        <f>IF(AND(UPPER('DATA ENTRY SHEET'!$AH$7)="YES",UPPER('DATA ENTRY SHEET'!AU79)="X",'DATA ENTRY SHEET'!G79&lt;&gt;"",'DATA ENTRY SHEET'!I79&lt;&gt;""),CONCATENATE('DATA ENTRY SHEET'!G79," / ",'DATA ENTRY SHEET'!I79),"")</f>
        <v/>
      </c>
      <c r="O46" s="1126"/>
      <c r="P46" s="1127" t="str">
        <f>IF(AND(UPPER('DATA ENTRY SHEET'!$AH$7)="YES",UPPER('DATA ENTRY SHEET'!AU79)="X",'DATA ENTRY SHEET'!AD79&lt;&gt;""),'DATA ENTRY SHEET'!AD79,"")</f>
        <v/>
      </c>
      <c r="Q46" s="1127"/>
      <c r="R46" s="1128" t="str">
        <f>IF(AND(UPPER('DATA ENTRY SHEET'!$AH$7)="YES",UPPER('DATA ENTRY SHEET'!AU79)="X",'DATA ENTRY SHEET'!AF79&lt;&gt;""),'DATA ENTRY SHEET'!AF79,"")</f>
        <v/>
      </c>
      <c r="S46" s="1128"/>
      <c r="T46" s="1128"/>
      <c r="U46" s="1123"/>
      <c r="V46" s="1123"/>
      <c r="W46" s="1123"/>
      <c r="X46" s="1123"/>
      <c r="Y46" s="1123"/>
    </row>
    <row r="47" spans="1:29" s="69" customFormat="1" ht="12.6" customHeight="1" x14ac:dyDescent="0.2">
      <c r="A47" s="82">
        <f t="shared" si="1"/>
        <v>61</v>
      </c>
      <c r="B47" s="1124" t="str">
        <f>IF(AND(UPPER('DATA ENTRY SHEET'!$AH$7)="YES",UPPER('DATA ENTRY SHEET'!AU80)="X",'DATA ENTRY SHEET'!B80&lt;&gt;""),'DATA ENTRY SHEET'!B80,"")</f>
        <v/>
      </c>
      <c r="C47" s="1124"/>
      <c r="D47" s="1124"/>
      <c r="E47" s="1124"/>
      <c r="F47" s="1124" t="str">
        <f>IF(AND(UPPER('DATA ENTRY SHEET'!$AH$7)="YES",UPPER('DATA ENTRY SHEET'!AU80)="X",'DATA ENTRY SHEET'!C80&lt;&gt;""),'DATA ENTRY SHEET'!C80,"")</f>
        <v/>
      </c>
      <c r="G47" s="1124"/>
      <c r="H47" s="1124"/>
      <c r="I47" s="1124"/>
      <c r="J47" s="1124"/>
      <c r="K47" s="1124"/>
      <c r="L47" s="1125" t="str">
        <f>IF(AND(UPPER('DATA ENTRY SHEET'!$AH$7)="YES",UPPER('DATA ENTRY SHEET'!AU80)="X",'DATA ENTRY SHEET'!F80&lt;&gt;"",'DATA ENTRY SHEET'!H80&lt;&gt;""),CONCATENATE('DATA ENTRY SHEET'!F80," / ",'DATA ENTRY SHEET'!H80),"")</f>
        <v/>
      </c>
      <c r="M47" s="1125"/>
      <c r="N47" s="1126" t="str">
        <f>IF(AND(UPPER('DATA ENTRY SHEET'!$AH$7)="YES",UPPER('DATA ENTRY SHEET'!AU80)="X",'DATA ENTRY SHEET'!G80&lt;&gt;"",'DATA ENTRY SHEET'!I80&lt;&gt;""),CONCATENATE('DATA ENTRY SHEET'!G80," / ",'DATA ENTRY SHEET'!I80),"")</f>
        <v/>
      </c>
      <c r="O47" s="1126"/>
      <c r="P47" s="1127" t="str">
        <f>IF(AND(UPPER('DATA ENTRY SHEET'!$AH$7)="YES",UPPER('DATA ENTRY SHEET'!AU80)="X",'DATA ENTRY SHEET'!AD80&lt;&gt;""),'DATA ENTRY SHEET'!AD80,"")</f>
        <v/>
      </c>
      <c r="Q47" s="1127"/>
      <c r="R47" s="1128" t="str">
        <f>IF(AND(UPPER('DATA ENTRY SHEET'!$AH$7)="YES",UPPER('DATA ENTRY SHEET'!AU80)="X",'DATA ENTRY SHEET'!AF80&lt;&gt;""),'DATA ENTRY SHEET'!AF80,"")</f>
        <v/>
      </c>
      <c r="S47" s="1128"/>
      <c r="T47" s="1128"/>
      <c r="U47" s="1123"/>
      <c r="V47" s="1123"/>
      <c r="W47" s="1123"/>
      <c r="X47" s="1123"/>
      <c r="Y47" s="1123"/>
    </row>
    <row r="48" spans="1:29" s="69" customFormat="1" ht="12.6" customHeight="1" x14ac:dyDescent="0.2">
      <c r="A48" s="82">
        <f t="shared" si="1"/>
        <v>62</v>
      </c>
      <c r="B48" s="1124" t="str">
        <f>IF(AND(UPPER('DATA ENTRY SHEET'!$AH$7)="YES",UPPER('DATA ENTRY SHEET'!AU81)="X",'DATA ENTRY SHEET'!B81&lt;&gt;""),'DATA ENTRY SHEET'!B81,"")</f>
        <v/>
      </c>
      <c r="C48" s="1124"/>
      <c r="D48" s="1124"/>
      <c r="E48" s="1124"/>
      <c r="F48" s="1124" t="str">
        <f>IF(AND(UPPER('DATA ENTRY SHEET'!$AH$7)="YES",UPPER('DATA ENTRY SHEET'!AU81)="X",'DATA ENTRY SHEET'!C81&lt;&gt;""),'DATA ENTRY SHEET'!C81,"")</f>
        <v/>
      </c>
      <c r="G48" s="1124"/>
      <c r="H48" s="1124"/>
      <c r="I48" s="1124"/>
      <c r="J48" s="1124"/>
      <c r="K48" s="1124"/>
      <c r="L48" s="1125" t="str">
        <f>IF(AND(UPPER('DATA ENTRY SHEET'!$AH$7)="YES",UPPER('DATA ENTRY SHEET'!AU81)="X",'DATA ENTRY SHEET'!F81&lt;&gt;"",'DATA ENTRY SHEET'!H81&lt;&gt;""),CONCATENATE('DATA ENTRY SHEET'!F81," / ",'DATA ENTRY SHEET'!H81),"")</f>
        <v/>
      </c>
      <c r="M48" s="1125"/>
      <c r="N48" s="1126" t="str">
        <f>IF(AND(UPPER('DATA ENTRY SHEET'!$AH$7)="YES",UPPER('DATA ENTRY SHEET'!AU81)="X",'DATA ENTRY SHEET'!G81&lt;&gt;"",'DATA ENTRY SHEET'!I81&lt;&gt;""),CONCATENATE('DATA ENTRY SHEET'!G81," / ",'DATA ENTRY SHEET'!I81),"")</f>
        <v/>
      </c>
      <c r="O48" s="1126"/>
      <c r="P48" s="1127" t="str">
        <f>IF(AND(UPPER('DATA ENTRY SHEET'!$AH$7)="YES",UPPER('DATA ENTRY SHEET'!AU81)="X",'DATA ENTRY SHEET'!AD81&lt;&gt;""),'DATA ENTRY SHEET'!AD81,"")</f>
        <v/>
      </c>
      <c r="Q48" s="1127"/>
      <c r="R48" s="1128" t="str">
        <f>IF(AND(UPPER('DATA ENTRY SHEET'!$AH$7)="YES",UPPER('DATA ENTRY SHEET'!AU81)="X",'DATA ENTRY SHEET'!AF81&lt;&gt;""),'DATA ENTRY SHEET'!AF81,"")</f>
        <v/>
      </c>
      <c r="S48" s="1128"/>
      <c r="T48" s="1128"/>
      <c r="U48" s="1123"/>
      <c r="V48" s="1123"/>
      <c r="W48" s="1123"/>
      <c r="X48" s="1123"/>
      <c r="Y48" s="1123"/>
    </row>
    <row r="49" spans="1:25" s="69" customFormat="1" ht="12.6" customHeight="1" x14ac:dyDescent="0.2">
      <c r="A49" s="82">
        <f t="shared" si="1"/>
        <v>63</v>
      </c>
      <c r="B49" s="1124" t="str">
        <f>IF(AND(UPPER('DATA ENTRY SHEET'!$AH$7)="YES",UPPER('DATA ENTRY SHEET'!AU82)="X",'DATA ENTRY SHEET'!B82&lt;&gt;""),'DATA ENTRY SHEET'!B82,"")</f>
        <v/>
      </c>
      <c r="C49" s="1124"/>
      <c r="D49" s="1124"/>
      <c r="E49" s="1124"/>
      <c r="F49" s="1124" t="str">
        <f>IF(AND(UPPER('DATA ENTRY SHEET'!$AH$7)="YES",UPPER('DATA ENTRY SHEET'!AU82)="X",'DATA ENTRY SHEET'!C82&lt;&gt;""),'DATA ENTRY SHEET'!C82,"")</f>
        <v/>
      </c>
      <c r="G49" s="1124"/>
      <c r="H49" s="1124"/>
      <c r="I49" s="1124"/>
      <c r="J49" s="1124"/>
      <c r="K49" s="1124"/>
      <c r="L49" s="1125" t="str">
        <f>IF(AND(UPPER('DATA ENTRY SHEET'!$AH$7)="YES",UPPER('DATA ENTRY SHEET'!AU82)="X",'DATA ENTRY SHEET'!F82&lt;&gt;"",'DATA ENTRY SHEET'!H82&lt;&gt;""),CONCATENATE('DATA ENTRY SHEET'!F82," / ",'DATA ENTRY SHEET'!H82),"")</f>
        <v/>
      </c>
      <c r="M49" s="1125"/>
      <c r="N49" s="1126" t="str">
        <f>IF(AND(UPPER('DATA ENTRY SHEET'!$AH$7)="YES",UPPER('DATA ENTRY SHEET'!AU82)="X",'DATA ENTRY SHEET'!G82&lt;&gt;"",'DATA ENTRY SHEET'!I82&lt;&gt;""),CONCATENATE('DATA ENTRY SHEET'!G82," / ",'DATA ENTRY SHEET'!I82),"")</f>
        <v/>
      </c>
      <c r="O49" s="1126"/>
      <c r="P49" s="1127" t="str">
        <f>IF(AND(UPPER('DATA ENTRY SHEET'!$AH$7)="YES",UPPER('DATA ENTRY SHEET'!AU82)="X",'DATA ENTRY SHEET'!AD82&lt;&gt;""),'DATA ENTRY SHEET'!AD82,"")</f>
        <v/>
      </c>
      <c r="Q49" s="1127"/>
      <c r="R49" s="1128" t="str">
        <f>IF(AND(UPPER('DATA ENTRY SHEET'!$AH$7)="YES",UPPER('DATA ENTRY SHEET'!AU82)="X",'DATA ENTRY SHEET'!AF82&lt;&gt;""),'DATA ENTRY SHEET'!AF82,"")</f>
        <v/>
      </c>
      <c r="S49" s="1128"/>
      <c r="T49" s="1128"/>
      <c r="U49" s="1123"/>
      <c r="V49" s="1123"/>
      <c r="W49" s="1123"/>
      <c r="X49" s="1123"/>
      <c r="Y49" s="1123"/>
    </row>
    <row r="50" spans="1:25" s="2" customFormat="1" ht="13.9" customHeight="1" x14ac:dyDescent="0.2">
      <c r="A50" s="82">
        <f t="shared" si="1"/>
        <v>64</v>
      </c>
      <c r="B50" s="1124" t="str">
        <f>IF(AND(UPPER('DATA ENTRY SHEET'!$AH$7)="YES",UPPER('DATA ENTRY SHEET'!AU83)="X",'DATA ENTRY SHEET'!B83&lt;&gt;""),'DATA ENTRY SHEET'!B83,"")</f>
        <v/>
      </c>
      <c r="C50" s="1124"/>
      <c r="D50" s="1124"/>
      <c r="E50" s="1124"/>
      <c r="F50" s="1124" t="str">
        <f>IF(AND(UPPER('DATA ENTRY SHEET'!$AH$7)="YES",UPPER('DATA ENTRY SHEET'!AU83)="X",'DATA ENTRY SHEET'!C83&lt;&gt;""),'DATA ENTRY SHEET'!C83,"")</f>
        <v/>
      </c>
      <c r="G50" s="1124"/>
      <c r="H50" s="1124"/>
      <c r="I50" s="1124"/>
      <c r="J50" s="1124"/>
      <c r="K50" s="1124"/>
      <c r="L50" s="1125" t="str">
        <f>IF(AND(UPPER('DATA ENTRY SHEET'!$AH$7)="YES",UPPER('DATA ENTRY SHEET'!AU83)="X",'DATA ENTRY SHEET'!F83&lt;&gt;"",'DATA ENTRY SHEET'!H83&lt;&gt;""),CONCATENATE('DATA ENTRY SHEET'!F83," / ",'DATA ENTRY SHEET'!H83),"")</f>
        <v/>
      </c>
      <c r="M50" s="1125"/>
      <c r="N50" s="1126" t="str">
        <f>IF(AND(UPPER('DATA ENTRY SHEET'!$AH$7)="YES",UPPER('DATA ENTRY SHEET'!AU83)="X",'DATA ENTRY SHEET'!G83&lt;&gt;"",'DATA ENTRY SHEET'!I83&lt;&gt;""),CONCATENATE('DATA ENTRY SHEET'!G83," / ",'DATA ENTRY SHEET'!I83),"")</f>
        <v/>
      </c>
      <c r="O50" s="1126"/>
      <c r="P50" s="1127" t="str">
        <f>IF(AND(UPPER('DATA ENTRY SHEET'!$AH$7)="YES",UPPER('DATA ENTRY SHEET'!AU83)="X",'DATA ENTRY SHEET'!AD83&lt;&gt;""),'DATA ENTRY SHEET'!AD83,"")</f>
        <v/>
      </c>
      <c r="Q50" s="1127"/>
      <c r="R50" s="1128" t="str">
        <f>IF(AND(UPPER('DATA ENTRY SHEET'!$AH$7)="YES",UPPER('DATA ENTRY SHEET'!AU83)="X",'DATA ENTRY SHEET'!AF83&lt;&gt;""),'DATA ENTRY SHEET'!AF83,"")</f>
        <v/>
      </c>
      <c r="S50" s="1128"/>
      <c r="T50" s="1128"/>
      <c r="U50" s="1123"/>
      <c r="V50" s="1123"/>
      <c r="W50" s="1123"/>
      <c r="X50" s="1123"/>
      <c r="Y50" s="1123"/>
    </row>
    <row r="51" spans="1:25" s="2" customFormat="1" ht="6" customHeight="1" x14ac:dyDescent="0.2">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2.75" x14ac:dyDescent="0.2">
      <c r="A52" s="714"/>
      <c r="B52" s="1117" t="s">
        <v>1159</v>
      </c>
      <c r="C52" s="1117"/>
      <c r="D52" s="1117"/>
      <c r="E52" s="1117"/>
      <c r="F52" s="1117"/>
      <c r="G52" s="1117"/>
      <c r="H52" s="1117"/>
      <c r="I52" s="1117"/>
      <c r="J52" s="1117"/>
      <c r="K52" s="1117"/>
      <c r="L52" s="1117"/>
      <c r="M52" s="1117"/>
      <c r="N52" s="1117"/>
      <c r="O52" s="1117"/>
      <c r="P52" s="1117"/>
      <c r="Q52" s="1117"/>
      <c r="R52" s="1117"/>
      <c r="S52" s="1117"/>
      <c r="T52" s="1117"/>
      <c r="U52" s="1117"/>
      <c r="V52" s="1117"/>
      <c r="W52" s="1117"/>
      <c r="X52" s="1117"/>
      <c r="Y52" s="1117"/>
    </row>
    <row r="53" spans="1:25" s="2" customFormat="1" ht="12.75" x14ac:dyDescent="0.2">
      <c r="A53" s="714"/>
      <c r="B53" s="1117"/>
      <c r="C53" s="1117"/>
      <c r="D53" s="1117"/>
      <c r="E53" s="1117"/>
      <c r="F53" s="1117"/>
      <c r="G53" s="1117"/>
      <c r="H53" s="1117"/>
      <c r="I53" s="1117"/>
      <c r="J53" s="1117"/>
      <c r="K53" s="1117"/>
      <c r="L53" s="1117"/>
      <c r="M53" s="1117"/>
      <c r="N53" s="1117"/>
      <c r="O53" s="1117"/>
      <c r="P53" s="1117"/>
      <c r="Q53" s="1117"/>
      <c r="R53" s="1117"/>
      <c r="S53" s="1117"/>
      <c r="T53" s="1117"/>
      <c r="U53" s="1117"/>
      <c r="V53" s="1117"/>
      <c r="W53" s="1117"/>
      <c r="X53" s="1117"/>
      <c r="Y53" s="1117"/>
    </row>
    <row r="54" spans="1:25" s="2" customFormat="1" ht="18" customHeight="1" x14ac:dyDescent="0.2">
      <c r="A54" s="714"/>
      <c r="B54" s="1117"/>
      <c r="C54" s="1117"/>
      <c r="D54" s="1117"/>
      <c r="E54" s="1117"/>
      <c r="F54" s="1117"/>
      <c r="G54" s="1117"/>
      <c r="H54" s="1117"/>
      <c r="I54" s="1117"/>
      <c r="J54" s="1117"/>
      <c r="K54" s="1117"/>
      <c r="L54" s="1117"/>
      <c r="M54" s="1117"/>
      <c r="N54" s="1117"/>
      <c r="O54" s="1117"/>
      <c r="P54" s="1117"/>
      <c r="Q54" s="1117"/>
      <c r="R54" s="1117"/>
      <c r="S54" s="1117"/>
      <c r="T54" s="1117"/>
      <c r="U54" s="1117"/>
      <c r="V54" s="1117"/>
      <c r="W54" s="1117"/>
      <c r="X54" s="1117"/>
      <c r="Y54" s="1117"/>
    </row>
    <row r="55" spans="1:25" ht="15.75" customHeight="1" x14ac:dyDescent="0.35">
      <c r="A55" s="70"/>
      <c r="B55" s="708"/>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2">
      <c r="A56" s="77"/>
      <c r="B56" s="77" t="str">
        <f>'40-15 PRES - MANDATORY'!$B$63</f>
        <v>DeCAF 40-15 + DeCAF 40-16, Apr 21, 2025</v>
      </c>
      <c r="C56" s="77"/>
      <c r="D56" s="77"/>
      <c r="E56" s="77"/>
      <c r="F56" s="77"/>
      <c r="G56" s="77"/>
      <c r="H56" s="77"/>
      <c r="I56" s="77"/>
      <c r="J56" s="77"/>
      <c r="K56" s="77"/>
      <c r="L56" s="77"/>
      <c r="M56" s="77"/>
      <c r="N56" s="77"/>
      <c r="O56" s="77"/>
      <c r="P56" s="77"/>
      <c r="Q56" s="77"/>
      <c r="R56" s="732" t="s">
        <v>52</v>
      </c>
      <c r="S56" s="717"/>
      <c r="T56" s="1144" t="str">
        <f>IF('40-15 PRES - MANDATORY'!$I$59&gt;0,'40-15 PRES - MANDATORY'!$I$59,"")</f>
        <v/>
      </c>
      <c r="U56" s="1144"/>
      <c r="V56" s="710" t="s">
        <v>40</v>
      </c>
      <c r="W56" s="731"/>
      <c r="X56" s="710" t="s">
        <v>41</v>
      </c>
      <c r="Y56" s="93"/>
    </row>
    <row r="57" spans="1:25" s="2" customFormat="1" ht="11.25" customHeight="1" x14ac:dyDescent="0.2">
      <c r="A57" s="716"/>
      <c r="B57" s="714"/>
      <c r="C57" s="714"/>
      <c r="D57" s="714"/>
      <c r="E57" s="714"/>
      <c r="F57" s="714"/>
      <c r="G57" s="714"/>
      <c r="H57" s="714"/>
      <c r="I57" s="714"/>
      <c r="J57" s="714"/>
      <c r="K57" s="714"/>
      <c r="L57" s="714"/>
      <c r="M57" s="714"/>
      <c r="N57" s="714"/>
      <c r="O57" s="714"/>
      <c r="P57" s="715"/>
      <c r="Q57" s="715"/>
      <c r="R57" s="715"/>
      <c r="S57" s="1144"/>
      <c r="T57" s="1144"/>
      <c r="U57" s="714"/>
      <c r="V57" s="714"/>
      <c r="W57" s="714"/>
      <c r="X57" s="714"/>
      <c r="Y57" s="714"/>
    </row>
  </sheetData>
  <sheetProtection algorithmName="SHA-512" hashValue="yDxvO3mvXt0HGH6kvab7LKxEnu2Z8j6kSyhluP3qLUNWDave71+cUputjNwu0A57TrmoJwYancTpKCIIzaSBAw==" saltValue="VwoFEN1yZadXTmBVfdla8A==" spinCount="100000" sheet="1" selectLockedCells="1"/>
  <mergeCells count="274">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 ref="N48:O48"/>
    <mergeCell ref="N49:O49"/>
    <mergeCell ref="N50:O50"/>
    <mergeCell ref="L43:M43"/>
    <mergeCell ref="N43:O43"/>
    <mergeCell ref="L44:M44"/>
    <mergeCell ref="L45:M45"/>
    <mergeCell ref="L46:M46"/>
    <mergeCell ref="L47:M47"/>
    <mergeCell ref="L48:M48"/>
    <mergeCell ref="L49:M49"/>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B18:E18"/>
    <mergeCell ref="F18:K18"/>
    <mergeCell ref="L18:M18"/>
    <mergeCell ref="N18:O18"/>
    <mergeCell ref="P18:Q18"/>
    <mergeCell ref="R18:T18"/>
    <mergeCell ref="U18:Y18"/>
    <mergeCell ref="B17:E17"/>
    <mergeCell ref="F17:K17"/>
    <mergeCell ref="L17:M17"/>
    <mergeCell ref="N17:O17"/>
    <mergeCell ref="P17:Q17"/>
    <mergeCell ref="R17:T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AF6" sqref="AF6"/>
    </sheetView>
  </sheetViews>
  <sheetFormatPr defaultColWidth="9.28515625" defaultRowHeight="15.75" x14ac:dyDescent="0.25"/>
  <cols>
    <col min="1" max="1" width="2.7109375" style="74" customWidth="1"/>
    <col min="2" max="2" width="6.7109375" style="74" customWidth="1"/>
    <col min="3" max="3" width="5.28515625" style="74" customWidth="1"/>
    <col min="4" max="4" width="5.7109375" style="74" customWidth="1"/>
    <col min="5" max="5" width="3.7109375" style="74" customWidth="1"/>
    <col min="6" max="6" width="2.7109375" style="74" customWidth="1"/>
    <col min="7" max="7" width="3.28515625" style="74" customWidth="1"/>
    <col min="8" max="8" width="3.7109375" style="74" customWidth="1"/>
    <col min="9" max="9" width="4.7109375" style="74" customWidth="1"/>
    <col min="10" max="10" width="3.7109375" style="74" customWidth="1"/>
    <col min="11" max="11" width="2.28515625" style="74" customWidth="1"/>
    <col min="12" max="12" width="3.7109375" style="74" customWidth="1"/>
    <col min="13" max="13" width="7.7109375" style="74" customWidth="1"/>
    <col min="14" max="14" width="1.7109375" style="74" customWidth="1"/>
    <col min="15" max="15" width="2.7109375" style="74" customWidth="1"/>
    <col min="16" max="16" width="0.7109375" style="74" customWidth="1"/>
    <col min="17" max="17" width="3" style="74" customWidth="1"/>
    <col min="18" max="18" width="8" style="74" customWidth="1"/>
    <col min="19" max="19" width="3.7109375" style="74" customWidth="1"/>
    <col min="20" max="20" width="2.7109375" style="74" customWidth="1"/>
    <col min="21" max="21" width="3.5703125" style="74" customWidth="1"/>
    <col min="22" max="22" width="2.7109375" style="74" customWidth="1"/>
    <col min="23" max="23" width="3.28515625" style="74" customWidth="1"/>
    <col min="24" max="24" width="2.5703125" style="74" customWidth="1"/>
    <col min="25" max="25" width="3" style="74" customWidth="1"/>
    <col min="26" max="26" width="2.7109375" style="74" customWidth="1"/>
    <col min="27" max="27" width="5.42578125" style="74" customWidth="1"/>
    <col min="28" max="28" width="4" style="74" customWidth="1"/>
    <col min="29" max="29" width="1.5703125" style="74" customWidth="1"/>
    <col min="30" max="30" width="3.7109375" style="74" customWidth="1"/>
    <col min="31" max="31" width="3.42578125" style="74" customWidth="1"/>
    <col min="32" max="32" width="4" style="74" customWidth="1"/>
    <col min="33" max="34" width="3.7109375" style="74" customWidth="1"/>
    <col min="35" max="36" width="4.28515625" style="74" customWidth="1"/>
    <col min="37" max="38" width="3.7109375" style="74" customWidth="1"/>
    <col min="39" max="39" width="3.28515625" style="74" customWidth="1"/>
    <col min="40" max="40" width="3" style="74" customWidth="1"/>
    <col min="41" max="41" width="2.7109375" style="74" customWidth="1"/>
    <col min="42" max="42" width="3.7109375" style="248" customWidth="1"/>
    <col min="43" max="43" width="30.140625" style="248" bestFit="1" customWidth="1"/>
    <col min="44" max="16384" width="9.28515625" style="74"/>
  </cols>
  <sheetData>
    <row r="1" spans="1:44" s="213" customFormat="1" ht="9.75" customHeight="1" x14ac:dyDescent="0.2">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10" t="str">
        <f>IF(NOT('40-15 PRES - MANDATORY'!Y6=""),'40-15 PRES - MANDATORY'!Y6,"")</f>
        <v/>
      </c>
      <c r="AA1" s="1110"/>
      <c r="AB1" s="1110"/>
      <c r="AC1" s="1110"/>
      <c r="AD1" s="287"/>
      <c r="AE1" s="287"/>
      <c r="AF1" s="287"/>
      <c r="AG1" s="287"/>
      <c r="AH1" s="287"/>
      <c r="AI1" s="287"/>
      <c r="AJ1" s="287"/>
      <c r="AK1" s="287"/>
      <c r="AL1" s="287"/>
      <c r="AM1" s="287"/>
      <c r="AN1" s="287"/>
      <c r="AO1" s="77"/>
      <c r="AP1" s="115"/>
      <c r="AQ1" s="115"/>
      <c r="AR1" s="115"/>
    </row>
    <row r="2" spans="1:44" s="213" customFormat="1" ht="9.75" customHeight="1" x14ac:dyDescent="0.2">
      <c r="A2" s="77"/>
      <c r="B2" s="113" t="s">
        <v>8</v>
      </c>
      <c r="C2" s="77"/>
      <c r="D2" s="77"/>
      <c r="E2" s="272" t="str">
        <f>IF('40-15 PRES - MANDATORY'!$E$10&gt;0,'40-15 PRES - MANDATORY'!$E$10,"")</f>
        <v/>
      </c>
      <c r="F2" s="110"/>
      <c r="G2" s="110"/>
      <c r="H2" s="110"/>
      <c r="I2" s="110"/>
      <c r="J2" s="110"/>
      <c r="K2" s="110"/>
      <c r="L2" s="110"/>
      <c r="M2" s="110"/>
      <c r="N2" s="1216" t="s">
        <v>51</v>
      </c>
      <c r="O2" s="1216"/>
      <c r="P2" s="1216"/>
      <c r="Q2" s="1216"/>
      <c r="R2" s="1209" t="str">
        <f>IF('DATA ENTRY SHEET'!C8&lt;&gt;"",IF('DATA ENTRY SHEET'!E8&lt;&gt;"",'DATA ENTRY SHEET'!H8&amp;"-01/"&amp;'DATA ENTRY SHEET'!H8&amp;"-02",'DATA ENTRY SHEET'!H8&amp;"-01"),IF('DATA ENTRY SHEET'!E8&lt;&gt;"",'DATA ENTRY SHEET'!H8&amp;"-02",""))</f>
        <v/>
      </c>
      <c r="S2" s="1209"/>
      <c r="T2" s="1209"/>
      <c r="U2" s="1209"/>
      <c r="V2" s="1209"/>
      <c r="W2" s="272"/>
      <c r="X2" s="266"/>
      <c r="Y2" s="272"/>
      <c r="Z2" s="1208" t="s">
        <v>1195</v>
      </c>
      <c r="AA2" s="1208"/>
      <c r="AB2" s="1208"/>
      <c r="AC2" s="1208"/>
      <c r="AD2" s="1208"/>
      <c r="AE2" s="1109" t="str">
        <f>IF('40-15 PRES - MANDATORY'!$G$12&gt;0,'40-15 PRES - MANDATORY'!$G$12,"")</f>
        <v/>
      </c>
      <c r="AF2" s="1109"/>
      <c r="AG2" s="1109"/>
      <c r="AH2" s="1109"/>
      <c r="AI2" s="1208" t="s">
        <v>50</v>
      </c>
      <c r="AJ2" s="1208"/>
      <c r="AK2" s="1109" t="str">
        <f>IF('40-15 PRES - MANDATORY'!$M$12&gt;0,'40-15 PRES - MANDATORY'!$M$12,"")</f>
        <v/>
      </c>
      <c r="AL2" s="1109"/>
      <c r="AM2" s="1109"/>
      <c r="AN2" s="1109"/>
      <c r="AO2" s="1109"/>
      <c r="AP2" s="115"/>
      <c r="AQ2" s="115"/>
      <c r="AR2" s="115"/>
    </row>
    <row r="3" spans="1:44" ht="1.5" customHeight="1" x14ac:dyDescent="0.2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2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25">
      <c r="A5" s="286"/>
      <c r="B5" s="1217" t="s">
        <v>12</v>
      </c>
      <c r="C5" s="1218"/>
      <c r="D5" s="1218"/>
      <c r="E5" s="1218"/>
      <c r="F5" s="1218"/>
      <c r="G5" s="1218"/>
      <c r="H5" s="1218"/>
      <c r="I5" s="1218"/>
      <c r="J5" s="1218"/>
      <c r="K5" s="1219"/>
      <c r="L5" s="1217" t="s">
        <v>16</v>
      </c>
      <c r="M5" s="1219"/>
      <c r="N5" s="1217" t="s">
        <v>142</v>
      </c>
      <c r="O5" s="1218"/>
      <c r="P5" s="1218"/>
      <c r="Q5" s="1218"/>
      <c r="R5" s="1219"/>
      <c r="S5" s="277" t="s">
        <v>30</v>
      </c>
      <c r="T5" s="277"/>
      <c r="U5" s="277" t="s">
        <v>31</v>
      </c>
      <c r="V5" s="277"/>
      <c r="W5" s="277" t="s">
        <v>19</v>
      </c>
      <c r="X5" s="277"/>
      <c r="Y5" s="277"/>
      <c r="Z5" s="1220" t="s">
        <v>539</v>
      </c>
      <c r="AA5" s="1220"/>
      <c r="AB5" s="1220"/>
      <c r="AC5" s="1221" t="s">
        <v>541</v>
      </c>
      <c r="AD5" s="1221"/>
      <c r="AE5" s="1221"/>
      <c r="AF5" s="1222"/>
      <c r="AG5" s="1067" t="s">
        <v>32</v>
      </c>
      <c r="AH5" s="1068"/>
      <c r="AI5" s="1096" t="s">
        <v>874</v>
      </c>
      <c r="AJ5" s="1097"/>
      <c r="AK5" s="1067" t="s">
        <v>35</v>
      </c>
      <c r="AL5" s="1068"/>
      <c r="AM5" s="1210" t="s">
        <v>524</v>
      </c>
      <c r="AN5" s="1210"/>
      <c r="AO5" s="1210"/>
      <c r="AP5" s="249"/>
      <c r="AQ5" s="559" t="s">
        <v>1076</v>
      </c>
      <c r="AR5" s="249"/>
    </row>
    <row r="6" spans="1:44" s="133" customFormat="1" ht="11.25" customHeight="1" x14ac:dyDescent="0.25">
      <c r="A6" s="286"/>
      <c r="B6" s="1211" t="s">
        <v>13</v>
      </c>
      <c r="C6" s="1212"/>
      <c r="D6" s="1212"/>
      <c r="E6" s="1212"/>
      <c r="F6" s="1212" t="s">
        <v>910</v>
      </c>
      <c r="G6" s="1212"/>
      <c r="H6" s="1212"/>
      <c r="I6" s="1212"/>
      <c r="J6" s="1212"/>
      <c r="K6" s="1213"/>
      <c r="L6" s="1223" t="s">
        <v>548</v>
      </c>
      <c r="M6" s="1224"/>
      <c r="N6" s="1211" t="s">
        <v>458</v>
      </c>
      <c r="O6" s="1212"/>
      <c r="P6" s="1212"/>
      <c r="Q6" s="1212"/>
      <c r="R6" s="1213"/>
      <c r="S6" s="1214" t="s">
        <v>29</v>
      </c>
      <c r="T6" s="1215"/>
      <c r="U6" s="1214" t="s">
        <v>29</v>
      </c>
      <c r="V6" s="1215"/>
      <c r="W6" s="1211" t="s">
        <v>20</v>
      </c>
      <c r="X6" s="1212"/>
      <c r="Y6" s="1213"/>
      <c r="Z6" s="1098" t="str">
        <f>'40-15 PRES - MANDATORY'!Z24:AA24</f>
        <v>SUG MAR %</v>
      </c>
      <c r="AA6" s="1099"/>
      <c r="AB6" s="681">
        <f>'40-15 PRES - MANDATORY'!AB24</f>
        <v>0</v>
      </c>
      <c r="AC6" s="1098" t="str">
        <f>'40-15 PRES - MANDATORY'!AC24:AE24</f>
        <v>SUG MAR %</v>
      </c>
      <c r="AD6" s="1099"/>
      <c r="AE6" s="1099"/>
      <c r="AF6" s="681">
        <f>'40-15 PRES - MANDATORY'!AF24</f>
        <v>0</v>
      </c>
      <c r="AG6" s="1067" t="s">
        <v>33</v>
      </c>
      <c r="AH6" s="1068"/>
      <c r="AI6" s="490" t="s">
        <v>872</v>
      </c>
      <c r="AJ6" s="491"/>
      <c r="AK6" s="1067" t="s">
        <v>36</v>
      </c>
      <c r="AL6" s="1068"/>
      <c r="AM6" s="1210"/>
      <c r="AN6" s="1210"/>
      <c r="AO6" s="1210"/>
      <c r="AP6" s="249"/>
      <c r="AQ6" s="249"/>
      <c r="AR6" s="249"/>
    </row>
    <row r="7" spans="1:44" s="133" customFormat="1" ht="11.25" customHeight="1" x14ac:dyDescent="0.25">
      <c r="A7" s="286"/>
      <c r="B7" s="1059" t="s">
        <v>14</v>
      </c>
      <c r="C7" s="1060"/>
      <c r="D7" s="1060"/>
      <c r="E7" s="1060"/>
      <c r="F7" s="1060"/>
      <c r="G7" s="1060"/>
      <c r="H7" s="1060"/>
      <c r="I7" s="1060"/>
      <c r="J7" s="1071" t="s">
        <v>1072</v>
      </c>
      <c r="K7" s="1072"/>
      <c r="L7" s="1223" t="s">
        <v>17</v>
      </c>
      <c r="M7" s="1224"/>
      <c r="N7" s="1223" t="s">
        <v>865</v>
      </c>
      <c r="O7" s="1226"/>
      <c r="P7" s="1226"/>
      <c r="Q7" s="1226"/>
      <c r="R7" s="1224"/>
      <c r="S7" s="1214" t="s">
        <v>743</v>
      </c>
      <c r="T7" s="1215"/>
      <c r="U7" s="1214" t="s">
        <v>743</v>
      </c>
      <c r="V7" s="1215"/>
      <c r="W7" s="1223" t="s">
        <v>21</v>
      </c>
      <c r="X7" s="1226"/>
      <c r="Y7" s="1224"/>
      <c r="Z7" s="1230" t="s">
        <v>542</v>
      </c>
      <c r="AA7" s="1230"/>
      <c r="AB7" s="1230"/>
      <c r="AC7" s="1228" t="s">
        <v>543</v>
      </c>
      <c r="AD7" s="1228"/>
      <c r="AE7" s="1228"/>
      <c r="AF7" s="1229"/>
      <c r="AG7" s="1067" t="s">
        <v>875</v>
      </c>
      <c r="AH7" s="1068"/>
      <c r="AI7" s="1066" t="s">
        <v>876</v>
      </c>
      <c r="AJ7" s="1066"/>
      <c r="AK7" s="1067" t="s">
        <v>447</v>
      </c>
      <c r="AL7" s="1068"/>
      <c r="AM7" s="135" t="s">
        <v>518</v>
      </c>
      <c r="AN7" s="135" t="s">
        <v>519</v>
      </c>
      <c r="AO7" s="135" t="s">
        <v>520</v>
      </c>
      <c r="AP7" s="249"/>
    </row>
    <row r="8" spans="1:44" s="133" customFormat="1" ht="11.25" customHeight="1" x14ac:dyDescent="0.25">
      <c r="A8" s="286"/>
      <c r="B8" s="278" t="s">
        <v>15</v>
      </c>
      <c r="C8" s="278"/>
      <c r="D8" s="278"/>
      <c r="E8" s="278"/>
      <c r="F8" s="1225" t="s">
        <v>436</v>
      </c>
      <c r="G8" s="1225"/>
      <c r="H8" s="1225"/>
      <c r="I8" s="1225"/>
      <c r="J8" s="1225"/>
      <c r="K8" s="1225"/>
      <c r="L8" s="278" t="s">
        <v>18</v>
      </c>
      <c r="M8" s="243"/>
      <c r="N8" s="1223" t="s">
        <v>141</v>
      </c>
      <c r="O8" s="1226"/>
      <c r="P8" s="1226"/>
      <c r="Q8" s="1226"/>
      <c r="R8" s="1224"/>
      <c r="S8" s="1214" t="s">
        <v>28</v>
      </c>
      <c r="T8" s="1215"/>
      <c r="U8" s="1214" t="s">
        <v>28</v>
      </c>
      <c r="V8" s="1215"/>
      <c r="W8" s="278" t="s">
        <v>22</v>
      </c>
      <c r="X8" s="278"/>
      <c r="Y8" s="278"/>
      <c r="Z8" s="1227" t="s">
        <v>540</v>
      </c>
      <c r="AA8" s="1228"/>
      <c r="AB8" s="1229"/>
      <c r="AC8" s="1227" t="s">
        <v>540</v>
      </c>
      <c r="AD8" s="1228"/>
      <c r="AE8" s="1228"/>
      <c r="AF8" s="1229"/>
      <c r="AG8" s="1067" t="s">
        <v>909</v>
      </c>
      <c r="AH8" s="1068"/>
      <c r="AI8" s="1087" t="s">
        <v>911</v>
      </c>
      <c r="AJ8" s="1089"/>
      <c r="AK8" s="1089"/>
      <c r="AL8" s="1088"/>
      <c r="AM8" s="135" t="s">
        <v>521</v>
      </c>
      <c r="AN8" s="135" t="s">
        <v>522</v>
      </c>
      <c r="AO8" s="135" t="s">
        <v>523</v>
      </c>
      <c r="AP8" s="249"/>
    </row>
    <row r="9" spans="1:44" s="133" customFormat="1" ht="2.25" customHeight="1" thickBot="1" x14ac:dyDescent="0.3">
      <c r="A9" s="286"/>
      <c r="B9" s="288"/>
      <c r="C9" s="288"/>
      <c r="D9" s="288"/>
      <c r="E9" s="288"/>
      <c r="F9" s="264"/>
      <c r="G9" s="264"/>
      <c r="H9" s="264"/>
      <c r="I9" s="264"/>
      <c r="J9" s="264"/>
      <c r="K9" s="264"/>
      <c r="L9" s="288"/>
      <c r="M9" s="286"/>
      <c r="N9" s="288"/>
      <c r="O9" s="288"/>
      <c r="P9" s="288"/>
      <c r="Q9" s="288"/>
      <c r="R9" s="286"/>
      <c r="S9" s="286"/>
      <c r="T9" s="286"/>
      <c r="U9" s="286"/>
      <c r="V9" s="286"/>
      <c r="W9" s="288"/>
      <c r="X9" s="288"/>
      <c r="Y9" s="288"/>
      <c r="Z9" s="136"/>
      <c r="AA9" s="136"/>
      <c r="AB9" s="136"/>
      <c r="AC9" s="136"/>
      <c r="AD9" s="136"/>
      <c r="AE9" s="136"/>
      <c r="AF9" s="136"/>
      <c r="AG9" s="136"/>
      <c r="AH9" s="136"/>
      <c r="AI9" s="286"/>
      <c r="AJ9" s="286"/>
      <c r="AK9" s="137"/>
      <c r="AL9" s="286"/>
      <c r="AM9" s="138"/>
      <c r="AN9" s="138"/>
      <c r="AO9" s="138"/>
      <c r="AP9" s="249"/>
    </row>
    <row r="10" spans="1:44" ht="18" customHeight="1" x14ac:dyDescent="0.25">
      <c r="A10" s="371">
        <v>5</v>
      </c>
      <c r="B10" s="984"/>
      <c r="C10" s="985"/>
      <c r="D10" s="985"/>
      <c r="E10" s="985"/>
      <c r="F10" s="985"/>
      <c r="G10" s="985"/>
      <c r="H10" s="985"/>
      <c r="I10" s="985"/>
      <c r="J10" s="985"/>
      <c r="K10" s="986"/>
      <c r="L10" s="1158" t="str">
        <f>IF(NOT('DATA ENTRY SHEET'!F24=""),'DATA ENTRY SHEET'!F24,"")</f>
        <v/>
      </c>
      <c r="M10" s="1159"/>
      <c r="N10" s="1160" t="str">
        <f>IF(NOT('DATA ENTRY SHEET'!J24=""),'DATA ENTRY SHEET'!J24,"")</f>
        <v/>
      </c>
      <c r="O10" s="1161"/>
      <c r="P10" s="1161"/>
      <c r="Q10" s="1161"/>
      <c r="R10" s="1162"/>
      <c r="S10" s="1163" t="str">
        <f>IF(NOT('DATA ENTRY SHEET'!AJ24=""),'DATA ENTRY SHEET'!AJ24,"")</f>
        <v/>
      </c>
      <c r="T10" s="1164"/>
      <c r="U10" s="1163" t="str">
        <f>IF(NOT('DATA ENTRY SHEET'!AM24=""),'DATA ENTRY SHEET'!AM24,"")</f>
        <v/>
      </c>
      <c r="V10" s="1164"/>
      <c r="W10" s="1163" t="str">
        <f>IF(NOT('DATA ENTRY SHEET'!AN24=""),'DATA ENTRY SHEET'!AN24,"")</f>
        <v/>
      </c>
      <c r="X10" s="1165"/>
      <c r="Y10" s="1164"/>
      <c r="Z10" s="947" t="str">
        <f>IF('DATA ENTRY SHEET'!AW24="","",'DATA ENTRY SHEET'!AW24)</f>
        <v/>
      </c>
      <c r="AA10" s="948"/>
      <c r="AB10" s="949"/>
      <c r="AC10" s="947" t="str">
        <f>IF(NOT('DATA ENTRY SHEET'!AY24=""),'DATA ENTRY SHEET'!AY24,"")</f>
        <v/>
      </c>
      <c r="AD10" s="948"/>
      <c r="AE10" s="948"/>
      <c r="AF10" s="949"/>
      <c r="AG10" s="1151" t="str">
        <f>IF('DATA ENTRY SHEET'!AR24="","",'DATA ENTRY SHEET'!AR24)</f>
        <v/>
      </c>
      <c r="AH10" s="1152"/>
      <c r="AI10" s="1153" t="str">
        <f>IF('DATA ENTRY SHEET'!BS24="","",'DATA ENTRY SHEET'!BS24)</f>
        <v/>
      </c>
      <c r="AJ10" s="1154"/>
      <c r="AK10" s="924" t="str">
        <f>IF(NOT('DATA ENTRY SHEET'!AT24=""),'DATA ENTRY SHEET'!AT24,"")</f>
        <v/>
      </c>
      <c r="AL10" s="925"/>
      <c r="AM10" s="506"/>
      <c r="AN10" s="918" t="s">
        <v>37</v>
      </c>
      <c r="AO10" s="919"/>
      <c r="AQ10" s="673" t="str">
        <f>IF(N10&lt;&gt;"",IF(NOT(INDEX(Table1[CALCULATION:
CASE GTIN CHECK DIGIT VALIDATION],MATCH(N10,Table1[CASE GTIN],0))="VALID"),"Bad Check Digit (CS GTIN)",""),"")</f>
        <v/>
      </c>
    </row>
    <row r="11" spans="1:44" ht="18" customHeight="1" x14ac:dyDescent="0.25">
      <c r="A11" s="371"/>
      <c r="B11" s="1036" t="str">
        <f>IF(NOT('DATA ENTRY SHEET'!B24=""),'DATA ENTRY SHEET'!B24,"")</f>
        <v/>
      </c>
      <c r="C11" s="1037"/>
      <c r="D11" s="1037"/>
      <c r="E11" s="1037"/>
      <c r="F11" s="1038" t="str">
        <f>IF('DATA ENTRY SHEET'!BX24="","",'DATA ENTRY SHEET'!BX24)</f>
        <v/>
      </c>
      <c r="G11" s="1038"/>
      <c r="H11" s="1038"/>
      <c r="I11" s="1038"/>
      <c r="J11" s="1038"/>
      <c r="K11" s="1039"/>
      <c r="L11" s="1200" t="str">
        <f>IF(NOT('DATA ENTRY SHEET'!H24=""),'DATA ENTRY SHEET'!H24,"")</f>
        <v/>
      </c>
      <c r="M11" s="1201"/>
      <c r="N11" s="1202" t="str">
        <f>IF(NOT('DATA ENTRY SHEET'!AD24=""),'DATA ENTRY SHEET'!AD24,"")</f>
        <v/>
      </c>
      <c r="O11" s="1203"/>
      <c r="P11" s="1203"/>
      <c r="Q11" s="1203"/>
      <c r="R11" s="1204"/>
      <c r="S11" s="1168" t="str">
        <f>IF(NOT('DATA ENTRY SHEET'!AI24=""),'DATA ENTRY SHEET'!AI24,"")</f>
        <v/>
      </c>
      <c r="T11" s="1169"/>
      <c r="U11" s="1168" t="str">
        <f>IF(NOT('DATA ENTRY SHEET'!AL24=""),'DATA ENTRY SHEET'!AL24,"")</f>
        <v/>
      </c>
      <c r="V11" s="1169"/>
      <c r="W11" s="1168" t="str">
        <f>IF(NOT('DATA ENTRY SHEET'!AO24=""),'DATA ENTRY SHEET'!AO24,"")</f>
        <v/>
      </c>
      <c r="X11" s="1187"/>
      <c r="Y11" s="1169"/>
      <c r="Z11" s="935" t="str">
        <f>IF(Z10="","",ROUNDUP((Z10)*((AB6)+1),2))</f>
        <v/>
      </c>
      <c r="AA11" s="936"/>
      <c r="AB11" s="937"/>
      <c r="AC11" s="935" t="str">
        <f>IF(AC10="","",ROUNDUP((AC10)*($AF$6+1),2))</f>
        <v/>
      </c>
      <c r="AD11" s="936"/>
      <c r="AE11" s="936"/>
      <c r="AF11" s="937"/>
      <c r="AG11" s="1145" t="str">
        <f>IF(NOT('DATA ENTRY SHEET'!AS24=""),'DATA ENTRY SHEET'!AS24,"")</f>
        <v/>
      </c>
      <c r="AH11" s="1146"/>
      <c r="AI11" s="1150" t="str">
        <f>IF('DATA ENTRY SHEET'!BV24="","",'DATA ENTRY SHEET'!BV24)</f>
        <v/>
      </c>
      <c r="AJ11" s="1150"/>
      <c r="AK11" s="922" t="str">
        <f>IF(NOT('DATA ENTRY SHEET'!AU24=""),'DATA ENTRY SHEET'!AU24,"")</f>
        <v/>
      </c>
      <c r="AL11" s="923"/>
      <c r="AM11" s="507"/>
      <c r="AN11" s="962" t="s">
        <v>34</v>
      </c>
      <c r="AO11" s="963"/>
      <c r="AQ11" s="74"/>
    </row>
    <row r="12" spans="1:44" ht="18" customHeight="1" x14ac:dyDescent="0.25">
      <c r="A12" s="371"/>
      <c r="B12" s="1022" t="str">
        <f>IF(NOT('DATA ENTRY SHEET'!C24=""),'DATA ENTRY SHEET'!C24,"")</f>
        <v/>
      </c>
      <c r="C12" s="1023"/>
      <c r="D12" s="1023"/>
      <c r="E12" s="1023"/>
      <c r="F12" s="1023"/>
      <c r="G12" s="1023"/>
      <c r="H12" s="1023"/>
      <c r="I12" s="1023"/>
      <c r="J12" s="1023"/>
      <c r="K12" s="649" t="str">
        <f>IF('DATA ENTRY SHEET'!AG24&lt;&gt;"",LEFT('DATA ENTRY SHEET'!AG24,1),"")</f>
        <v/>
      </c>
      <c r="L12" s="1184" t="str">
        <f>IF(NOT('DATA ENTRY SHEET'!G24=""),'DATA ENTRY SHEET'!G24,"")</f>
        <v/>
      </c>
      <c r="M12" s="1185"/>
      <c r="N12" s="1186" t="str">
        <f>IF(NOT('DATA ENTRY SHEET'!AF24=""),'DATA ENTRY SHEET'!AF24,"")</f>
        <v/>
      </c>
      <c r="O12" s="1186"/>
      <c r="P12" s="1186"/>
      <c r="Q12" s="1186"/>
      <c r="R12" s="1186"/>
      <c r="S12" s="1168" t="str">
        <f>IF(NOT('DATA ENTRY SHEET'!AH24=""),'DATA ENTRY SHEET'!AH24,"")</f>
        <v/>
      </c>
      <c r="T12" s="1169"/>
      <c r="U12" s="1187" t="str">
        <f>IF(NOT('DATA ENTRY SHEET'!AK24=""),'DATA ENTRY SHEET'!AK24,"")</f>
        <v/>
      </c>
      <c r="V12" s="1169"/>
      <c r="W12" s="1188" t="str">
        <f>IF(NOT('DATA ENTRY SHEET'!AP24=""),'DATA ENTRY SHEET'!AP24,"")</f>
        <v/>
      </c>
      <c r="X12" s="1189"/>
      <c r="Y12" s="1190"/>
      <c r="Z12" s="935" t="str">
        <f>IF(NOT('DATA ENTRY SHEET'!AX24=""),'DATA ENTRY SHEET'!AX24,"")</f>
        <v/>
      </c>
      <c r="AA12" s="936"/>
      <c r="AB12" s="937"/>
      <c r="AC12" s="935" t="str">
        <f>IF(NOT('DATA ENTRY SHEET'!AZ24=""),'DATA ENTRY SHEET'!AZ24,"")</f>
        <v/>
      </c>
      <c r="AD12" s="936"/>
      <c r="AE12" s="936"/>
      <c r="AF12" s="937"/>
      <c r="AG12" s="1166" t="str">
        <f>IF('DATA ENTRY SHEET'!BR24="","",'DATA ENTRY SHEET'!BR24)</f>
        <v/>
      </c>
      <c r="AH12" s="1167"/>
      <c r="AI12" s="1150" t="str">
        <f>IF('DATA ENTRY SHEET'!BT24="","",'DATA ENTRY SHEET'!BT24)</f>
        <v/>
      </c>
      <c r="AJ12" s="1150"/>
      <c r="AK12" s="922" t="str">
        <f>IF(NOT('DATA ENTRY SHEET'!AV24=""),'DATA ENTRY SHEET'!AV24,"")</f>
        <v/>
      </c>
      <c r="AL12" s="923"/>
      <c r="AM12" s="507"/>
      <c r="AN12" s="331"/>
      <c r="AO12" s="332"/>
      <c r="AQ12" s="74"/>
    </row>
    <row r="13" spans="1:44" ht="18" customHeight="1" thickBot="1" x14ac:dyDescent="0.3">
      <c r="A13" s="371"/>
      <c r="B13" s="981" t="str">
        <f>IF(NOT('DATA ENTRY SHEET'!D24=""),'DATA ENTRY SHEET'!D24,"")</f>
        <v/>
      </c>
      <c r="C13" s="982"/>
      <c r="D13" s="982"/>
      <c r="E13" s="983"/>
      <c r="F13" s="1175" t="str">
        <f>IF('DATA ENTRY SHEET'!E24="","",'DATA ENTRY SHEET'!E24)</f>
        <v/>
      </c>
      <c r="G13" s="982"/>
      <c r="H13" s="982"/>
      <c r="I13" s="982"/>
      <c r="J13" s="982"/>
      <c r="K13" s="983"/>
      <c r="L13" s="1176" t="str">
        <f>IF(NOT('DATA ENTRY SHEET'!I24=""),'DATA ENTRY SHEET'!I24,"")</f>
        <v/>
      </c>
      <c r="M13" s="1177"/>
      <c r="N13" s="1178" t="str">
        <f>IF(NOT('DATA ENTRY SHEET'!AE24=""),'DATA ENTRY SHEET'!AE24,"")</f>
        <v/>
      </c>
      <c r="O13" s="1179"/>
      <c r="P13" s="1179"/>
      <c r="Q13" s="1179"/>
      <c r="R13" s="1180"/>
      <c r="S13" s="1205"/>
      <c r="T13" s="1206"/>
      <c r="U13" s="1206"/>
      <c r="V13" s="1207"/>
      <c r="W13" s="1181" t="str">
        <f>IF(NOT('DATA ENTRY SHEET'!AQ24=""),'DATA ENTRY SHEET'!AQ24,"")</f>
        <v/>
      </c>
      <c r="X13" s="1182"/>
      <c r="Y13" s="1183"/>
      <c r="Z13" s="929" t="str">
        <f t="shared" ref="Z13" si="0">IF(AND(NOT(Z11=""),NOT(Z12="")),(Z12-Z11)/(Z12),"")</f>
        <v/>
      </c>
      <c r="AA13" s="930"/>
      <c r="AB13" s="931"/>
      <c r="AC13" s="929" t="str">
        <f>IF(AND(NOT(AC11=""),NOT(AC12="")),(AC12-AC11)/(AC12),"")</f>
        <v/>
      </c>
      <c r="AD13" s="930"/>
      <c r="AE13" s="930"/>
      <c r="AF13" s="931"/>
      <c r="AG13" s="1172" t="str">
        <f>IF('DATA ENTRY SHEET'!BQ24="","",'DATA ENTRY SHEET'!BQ24)</f>
        <v/>
      </c>
      <c r="AH13" s="1173"/>
      <c r="AI13" s="1155" t="str">
        <f>IF('DATA ENTRY SHEET'!BU24="","",'DATA ENTRY SHEET'!BU24)</f>
        <v/>
      </c>
      <c r="AJ13" s="1156"/>
      <c r="AK13" s="1156"/>
      <c r="AL13" s="1157"/>
      <c r="AM13" s="508"/>
      <c r="AN13" s="334"/>
      <c r="AO13" s="335"/>
      <c r="AQ13" s="74"/>
    </row>
    <row r="14" spans="1:44" ht="4.5" customHeight="1" thickBot="1" x14ac:dyDescent="0.3">
      <c r="A14" s="263"/>
      <c r="B14" s="510"/>
      <c r="C14" s="510"/>
      <c r="D14" s="510"/>
      <c r="E14" s="510"/>
      <c r="F14" s="510"/>
      <c r="G14" s="510"/>
      <c r="H14" s="510"/>
      <c r="I14" s="510"/>
      <c r="J14" s="510"/>
      <c r="K14" s="510"/>
      <c r="L14" s="787"/>
      <c r="M14" s="787"/>
      <c r="N14" s="105"/>
      <c r="O14" s="105"/>
      <c r="P14" s="105"/>
      <c r="Q14" s="105"/>
      <c r="R14" s="105"/>
      <c r="S14" s="104"/>
      <c r="T14" s="104"/>
      <c r="U14" s="104"/>
      <c r="V14" s="104"/>
      <c r="W14" s="106"/>
      <c r="X14" s="106"/>
      <c r="Y14" s="106"/>
      <c r="Z14" s="522"/>
      <c r="AA14" s="522"/>
      <c r="AB14" s="522"/>
      <c r="AC14" s="522"/>
      <c r="AD14" s="522"/>
      <c r="AE14" s="522"/>
      <c r="AF14" s="513"/>
      <c r="AG14" s="509"/>
      <c r="AH14" s="509"/>
      <c r="AI14" s="494"/>
      <c r="AJ14" s="494"/>
      <c r="AK14" s="497"/>
      <c r="AL14" s="234"/>
      <c r="AM14" s="498"/>
      <c r="AN14" s="289"/>
      <c r="AO14" s="289"/>
      <c r="AQ14" s="74"/>
    </row>
    <row r="15" spans="1:44" ht="18" customHeight="1" x14ac:dyDescent="0.25">
      <c r="A15" s="256">
        <v>6</v>
      </c>
      <c r="B15" s="984"/>
      <c r="C15" s="985"/>
      <c r="D15" s="985"/>
      <c r="E15" s="985"/>
      <c r="F15" s="985"/>
      <c r="G15" s="985"/>
      <c r="H15" s="985"/>
      <c r="I15" s="985"/>
      <c r="J15" s="985"/>
      <c r="K15" s="986"/>
      <c r="L15" s="1158" t="str">
        <f>IF(NOT('DATA ENTRY SHEET'!F25=""),'DATA ENTRY SHEET'!F25,"")</f>
        <v/>
      </c>
      <c r="M15" s="1159"/>
      <c r="N15" s="1160" t="str">
        <f>IF(NOT('DATA ENTRY SHEET'!J25=""),'DATA ENTRY SHEET'!J25,"")</f>
        <v/>
      </c>
      <c r="O15" s="1161"/>
      <c r="P15" s="1161"/>
      <c r="Q15" s="1161"/>
      <c r="R15" s="1162"/>
      <c r="S15" s="1163" t="str">
        <f>IF(NOT('DATA ENTRY SHEET'!AJ25=""),'DATA ENTRY SHEET'!AJ25,"")</f>
        <v/>
      </c>
      <c r="T15" s="1164"/>
      <c r="U15" s="1163" t="str">
        <f>IF(NOT('DATA ENTRY SHEET'!AM25=""),'DATA ENTRY SHEET'!AM25,"")</f>
        <v/>
      </c>
      <c r="V15" s="1164"/>
      <c r="W15" s="1163" t="str">
        <f>IF(NOT('DATA ENTRY SHEET'!AN25=""),'DATA ENTRY SHEET'!AN25,"")</f>
        <v/>
      </c>
      <c r="X15" s="1165"/>
      <c r="Y15" s="1164"/>
      <c r="Z15" s="947" t="str">
        <f>IF('DATA ENTRY SHEET'!AW25="","",'DATA ENTRY SHEET'!AW25)</f>
        <v/>
      </c>
      <c r="AA15" s="948"/>
      <c r="AB15" s="949"/>
      <c r="AC15" s="947" t="str">
        <f>IF(NOT('DATA ENTRY SHEET'!AY25=""),'DATA ENTRY SHEET'!AY25,"")</f>
        <v/>
      </c>
      <c r="AD15" s="948"/>
      <c r="AE15" s="948"/>
      <c r="AF15" s="949"/>
      <c r="AG15" s="1151" t="str">
        <f>IF('DATA ENTRY SHEET'!AR25="","",'DATA ENTRY SHEET'!AR25)</f>
        <v/>
      </c>
      <c r="AH15" s="1152"/>
      <c r="AI15" s="1153" t="str">
        <f>IF('DATA ENTRY SHEET'!BS25="","",'DATA ENTRY SHEET'!BS25)</f>
        <v/>
      </c>
      <c r="AJ15" s="1154"/>
      <c r="AK15" s="924" t="str">
        <f>IF(NOT('DATA ENTRY SHEET'!AT25=""),'DATA ENTRY SHEET'!AT25,"")</f>
        <v/>
      </c>
      <c r="AL15" s="925"/>
      <c r="AM15" s="506"/>
      <c r="AN15" s="918" t="s">
        <v>37</v>
      </c>
      <c r="AO15" s="919"/>
      <c r="AQ15" s="673" t="str">
        <f>IF(N15&lt;&gt;"",IF(NOT(INDEX(Table1[CALCULATION:
CASE GTIN CHECK DIGIT VALIDATION],MATCH(N15,Table1[CASE GTIN],0))="VALID"),"Bad Check Digit (CS GTIN)",""),"")</f>
        <v/>
      </c>
    </row>
    <row r="16" spans="1:44" ht="18" customHeight="1" x14ac:dyDescent="0.25">
      <c r="A16" s="256"/>
      <c r="B16" s="1036" t="str">
        <f>IF(NOT('DATA ENTRY SHEET'!B25=""),'DATA ENTRY SHEET'!B25,"")</f>
        <v/>
      </c>
      <c r="C16" s="1037"/>
      <c r="D16" s="1037"/>
      <c r="E16" s="1037"/>
      <c r="F16" s="1038" t="str">
        <f>IF('DATA ENTRY SHEET'!BX25="","",'DATA ENTRY SHEET'!BX25)</f>
        <v/>
      </c>
      <c r="G16" s="1038"/>
      <c r="H16" s="1038"/>
      <c r="I16" s="1038"/>
      <c r="J16" s="1038"/>
      <c r="K16" s="1039"/>
      <c r="L16" s="1200" t="str">
        <f>IF(NOT('DATA ENTRY SHEET'!H25=""),'DATA ENTRY SHEET'!H25,"")</f>
        <v/>
      </c>
      <c r="M16" s="1201"/>
      <c r="N16" s="1202" t="str">
        <f>IF(NOT('DATA ENTRY SHEET'!AD25=""),'DATA ENTRY SHEET'!AD25,"")</f>
        <v/>
      </c>
      <c r="O16" s="1203"/>
      <c r="P16" s="1203"/>
      <c r="Q16" s="1203"/>
      <c r="R16" s="1204"/>
      <c r="S16" s="1168" t="str">
        <f>IF(NOT('DATA ENTRY SHEET'!AI25=""),'DATA ENTRY SHEET'!AI25,"")</f>
        <v/>
      </c>
      <c r="T16" s="1169"/>
      <c r="U16" s="1168" t="str">
        <f>IF(NOT('DATA ENTRY SHEET'!AL25=""),'DATA ENTRY SHEET'!AL25,"")</f>
        <v/>
      </c>
      <c r="V16" s="1169"/>
      <c r="W16" s="1168" t="str">
        <f>IF(NOT('DATA ENTRY SHEET'!AO25=""),'DATA ENTRY SHEET'!AO25,"")</f>
        <v/>
      </c>
      <c r="X16" s="1187"/>
      <c r="Y16" s="1169"/>
      <c r="Z16" s="935" t="str">
        <f>IF(Z15="","",ROUNDUP((Z15)*((AB6)+1),2))</f>
        <v/>
      </c>
      <c r="AA16" s="936"/>
      <c r="AB16" s="937"/>
      <c r="AC16" s="935" t="str">
        <f>IF(AC15="","",ROUNDUP((AC15)*($AF$6+1),2))</f>
        <v/>
      </c>
      <c r="AD16" s="936"/>
      <c r="AE16" s="936"/>
      <c r="AF16" s="937"/>
      <c r="AG16" s="1145" t="str">
        <f>IF(NOT('DATA ENTRY SHEET'!AS25=""),'DATA ENTRY SHEET'!AS25,"")</f>
        <v/>
      </c>
      <c r="AH16" s="1146"/>
      <c r="AI16" s="1150" t="str">
        <f>IF('DATA ENTRY SHEET'!BV25="","",'DATA ENTRY SHEET'!BV25)</f>
        <v/>
      </c>
      <c r="AJ16" s="1150"/>
      <c r="AK16" s="922" t="str">
        <f>IF(NOT('DATA ENTRY SHEET'!AU25=""),'DATA ENTRY SHEET'!AU25,"")</f>
        <v/>
      </c>
      <c r="AL16" s="923"/>
      <c r="AM16" s="507"/>
      <c r="AN16" s="962" t="s">
        <v>34</v>
      </c>
      <c r="AO16" s="963"/>
      <c r="AQ16" s="74"/>
    </row>
    <row r="17" spans="1:43" ht="18" customHeight="1" x14ac:dyDescent="0.25">
      <c r="A17" s="256"/>
      <c r="B17" s="1022" t="str">
        <f>IF(NOT('DATA ENTRY SHEET'!C25=""),'DATA ENTRY SHEET'!C25,"")</f>
        <v/>
      </c>
      <c r="C17" s="1023"/>
      <c r="D17" s="1023"/>
      <c r="E17" s="1023"/>
      <c r="F17" s="1023"/>
      <c r="G17" s="1023"/>
      <c r="H17" s="1023"/>
      <c r="I17" s="1023"/>
      <c r="J17" s="1023"/>
      <c r="K17" s="649" t="str">
        <f>IF('DATA ENTRY SHEET'!AG25&lt;&gt;"",LEFT('DATA ENTRY SHEET'!AG25,1),"")</f>
        <v/>
      </c>
      <c r="L17" s="1184" t="str">
        <f>IF(NOT('DATA ENTRY SHEET'!G25=""),'DATA ENTRY SHEET'!G25,"")</f>
        <v/>
      </c>
      <c r="M17" s="1185"/>
      <c r="N17" s="1186" t="str">
        <f>IF(NOT('DATA ENTRY SHEET'!AF25=""),'DATA ENTRY SHEET'!AF25,"")</f>
        <v/>
      </c>
      <c r="O17" s="1186"/>
      <c r="P17" s="1186"/>
      <c r="Q17" s="1186"/>
      <c r="R17" s="1186"/>
      <c r="S17" s="1168" t="str">
        <f>IF(NOT('DATA ENTRY SHEET'!AH25=""),'DATA ENTRY SHEET'!AH25,"")</f>
        <v/>
      </c>
      <c r="T17" s="1169"/>
      <c r="U17" s="1187" t="str">
        <f>IF(NOT('DATA ENTRY SHEET'!AK25=""),'DATA ENTRY SHEET'!AK25,"")</f>
        <v/>
      </c>
      <c r="V17" s="1169"/>
      <c r="W17" s="1188" t="str">
        <f>IF(NOT('DATA ENTRY SHEET'!AP25=""),'DATA ENTRY SHEET'!AP25,"")</f>
        <v/>
      </c>
      <c r="X17" s="1189"/>
      <c r="Y17" s="1190"/>
      <c r="Z17" s="935" t="str">
        <f>IF(NOT('DATA ENTRY SHEET'!AX25=""),'DATA ENTRY SHEET'!AX25,"")</f>
        <v/>
      </c>
      <c r="AA17" s="936"/>
      <c r="AB17" s="937"/>
      <c r="AC17" s="935" t="str">
        <f>IF(NOT('DATA ENTRY SHEET'!AZ25=""),'DATA ENTRY SHEET'!AZ25,"")</f>
        <v/>
      </c>
      <c r="AD17" s="936"/>
      <c r="AE17" s="936"/>
      <c r="AF17" s="937"/>
      <c r="AG17" s="1166" t="str">
        <f>IF('DATA ENTRY SHEET'!BR25="","",'DATA ENTRY SHEET'!BR25)</f>
        <v/>
      </c>
      <c r="AH17" s="1167"/>
      <c r="AI17" s="1150" t="str">
        <f>IF('DATA ENTRY SHEET'!BT25="","",'DATA ENTRY SHEET'!BT25)</f>
        <v/>
      </c>
      <c r="AJ17" s="1150"/>
      <c r="AK17" s="922" t="str">
        <f>IF(NOT('DATA ENTRY SHEET'!AV25=""),'DATA ENTRY SHEET'!AV25,"")</f>
        <v/>
      </c>
      <c r="AL17" s="923"/>
      <c r="AM17" s="507"/>
      <c r="AN17" s="331"/>
      <c r="AO17" s="332"/>
      <c r="AQ17" s="74"/>
    </row>
    <row r="18" spans="1:43" ht="18" customHeight="1" thickBot="1" x14ac:dyDescent="0.3">
      <c r="A18" s="256"/>
      <c r="B18" s="981" t="str">
        <f>IF(NOT('DATA ENTRY SHEET'!D25=""),'DATA ENTRY SHEET'!D25,"")</f>
        <v/>
      </c>
      <c r="C18" s="982"/>
      <c r="D18" s="982"/>
      <c r="E18" s="983"/>
      <c r="F18" s="1175" t="str">
        <f>IF('DATA ENTRY SHEET'!E25="","",'DATA ENTRY SHEET'!E25)</f>
        <v/>
      </c>
      <c r="G18" s="982"/>
      <c r="H18" s="982"/>
      <c r="I18" s="982"/>
      <c r="J18" s="982"/>
      <c r="K18" s="983"/>
      <c r="L18" s="1176" t="str">
        <f>IF(NOT('DATA ENTRY SHEET'!I25=""),'DATA ENTRY SHEET'!I25,"")</f>
        <v/>
      </c>
      <c r="M18" s="1177"/>
      <c r="N18" s="1178" t="str">
        <f>IF(NOT('DATA ENTRY SHEET'!AE25=""),'DATA ENTRY SHEET'!AE25,"")</f>
        <v/>
      </c>
      <c r="O18" s="1179"/>
      <c r="P18" s="1179"/>
      <c r="Q18" s="1179"/>
      <c r="R18" s="1180"/>
      <c r="S18" s="1147"/>
      <c r="T18" s="1148"/>
      <c r="U18" s="1148"/>
      <c r="V18" s="1149"/>
      <c r="W18" s="1181" t="str">
        <f>IF(NOT('DATA ENTRY SHEET'!AQ25=""),'DATA ENTRY SHEET'!AQ25,"")</f>
        <v/>
      </c>
      <c r="X18" s="1182"/>
      <c r="Y18" s="1183"/>
      <c r="Z18" s="929" t="str">
        <f t="shared" ref="Z18" si="1">IF(AND(NOT(Z16=""),NOT(Z17="")),(Z17-Z16)/(Z17),"")</f>
        <v/>
      </c>
      <c r="AA18" s="930"/>
      <c r="AB18" s="931"/>
      <c r="AC18" s="929" t="str">
        <f t="shared" ref="AC18" si="2">IF(AND(NOT(AC16=""),NOT(AC17="")),(AC17-AC16)/(AC17),"")</f>
        <v/>
      </c>
      <c r="AD18" s="930"/>
      <c r="AE18" s="930"/>
      <c r="AF18" s="931"/>
      <c r="AG18" s="1172" t="str">
        <f>IF('DATA ENTRY SHEET'!BQ25="","",'DATA ENTRY SHEET'!BQ25)</f>
        <v/>
      </c>
      <c r="AH18" s="1173"/>
      <c r="AI18" s="1155" t="str">
        <f>IF('DATA ENTRY SHEET'!BU25="","",'DATA ENTRY SHEET'!BU25)</f>
        <v/>
      </c>
      <c r="AJ18" s="1156"/>
      <c r="AK18" s="1156"/>
      <c r="AL18" s="1157"/>
      <c r="AM18" s="508"/>
      <c r="AN18" s="334"/>
      <c r="AO18" s="335"/>
      <c r="AQ18" s="74"/>
    </row>
    <row r="19" spans="1:43" ht="4.5" customHeight="1" thickBot="1" x14ac:dyDescent="0.3">
      <c r="A19" s="256"/>
      <c r="B19" s="510"/>
      <c r="C19" s="510"/>
      <c r="D19" s="510"/>
      <c r="E19" s="510"/>
      <c r="F19" s="510"/>
      <c r="G19" s="510"/>
      <c r="H19" s="510"/>
      <c r="I19" s="510"/>
      <c r="J19" s="510"/>
      <c r="K19" s="510"/>
      <c r="L19" s="787"/>
      <c r="M19" s="787"/>
      <c r="N19" s="105"/>
      <c r="O19" s="105"/>
      <c r="P19" s="105"/>
      <c r="Q19" s="105"/>
      <c r="R19" s="105"/>
      <c r="S19" s="104"/>
      <c r="T19" s="104"/>
      <c r="U19" s="104"/>
      <c r="V19" s="104"/>
      <c r="W19" s="106"/>
      <c r="X19" s="106"/>
      <c r="Y19" s="106"/>
      <c r="Z19" s="522"/>
      <c r="AA19" s="522"/>
      <c r="AB19" s="522"/>
      <c r="AC19" s="522"/>
      <c r="AD19" s="522"/>
      <c r="AE19" s="522"/>
      <c r="AF19" s="513"/>
      <c r="AG19" s="509"/>
      <c r="AH19" s="509"/>
      <c r="AI19" s="494"/>
      <c r="AJ19" s="494"/>
      <c r="AK19" s="497"/>
      <c r="AL19" s="234"/>
      <c r="AM19" s="498"/>
      <c r="AN19" s="289"/>
      <c r="AO19" s="289"/>
      <c r="AQ19" s="74"/>
    </row>
    <row r="20" spans="1:43" ht="18" customHeight="1" x14ac:dyDescent="0.25">
      <c r="A20" s="371">
        <v>7</v>
      </c>
      <c r="B20" s="984"/>
      <c r="C20" s="985"/>
      <c r="D20" s="985"/>
      <c r="E20" s="985"/>
      <c r="F20" s="985"/>
      <c r="G20" s="985"/>
      <c r="H20" s="985"/>
      <c r="I20" s="985"/>
      <c r="J20" s="985"/>
      <c r="K20" s="986"/>
      <c r="L20" s="1158" t="str">
        <f>IF(NOT('DATA ENTRY SHEET'!F26=""),'DATA ENTRY SHEET'!F26,"")</f>
        <v/>
      </c>
      <c r="M20" s="1159"/>
      <c r="N20" s="1160" t="str">
        <f>IF(NOT('DATA ENTRY SHEET'!J26=""),'DATA ENTRY SHEET'!J26,"")</f>
        <v/>
      </c>
      <c r="O20" s="1161"/>
      <c r="P20" s="1161"/>
      <c r="Q20" s="1161"/>
      <c r="R20" s="1162"/>
      <c r="S20" s="1163" t="str">
        <f>IF(NOT('DATA ENTRY SHEET'!AJ26=""),'DATA ENTRY SHEET'!AJ26,"")</f>
        <v/>
      </c>
      <c r="T20" s="1164"/>
      <c r="U20" s="1163" t="str">
        <f>IF(NOT('DATA ENTRY SHEET'!AM26=""),'DATA ENTRY SHEET'!AM26,"")</f>
        <v/>
      </c>
      <c r="V20" s="1164"/>
      <c r="W20" s="1163" t="str">
        <f>IF(NOT('DATA ENTRY SHEET'!AN26=""),'DATA ENTRY SHEET'!AN26,"")</f>
        <v/>
      </c>
      <c r="X20" s="1165"/>
      <c r="Y20" s="1164"/>
      <c r="Z20" s="947" t="str">
        <f>IF('DATA ENTRY SHEET'!AW26="","",'DATA ENTRY SHEET'!AW26)</f>
        <v/>
      </c>
      <c r="AA20" s="948"/>
      <c r="AB20" s="949"/>
      <c r="AC20" s="947" t="str">
        <f>IF(NOT('DATA ENTRY SHEET'!AY26=""),'DATA ENTRY SHEET'!AY26,"")</f>
        <v/>
      </c>
      <c r="AD20" s="948"/>
      <c r="AE20" s="948"/>
      <c r="AF20" s="949"/>
      <c r="AG20" s="1151" t="str">
        <f>IF('DATA ENTRY SHEET'!AR26="","",'DATA ENTRY SHEET'!AR26)</f>
        <v/>
      </c>
      <c r="AH20" s="1152"/>
      <c r="AI20" s="1153" t="str">
        <f>IF('DATA ENTRY SHEET'!BS26="","",'DATA ENTRY SHEET'!BS26)</f>
        <v/>
      </c>
      <c r="AJ20" s="1154"/>
      <c r="AK20" s="924" t="str">
        <f>IF(NOT('DATA ENTRY SHEET'!AT26=""),'DATA ENTRY SHEET'!AT26,"")</f>
        <v/>
      </c>
      <c r="AL20" s="925"/>
      <c r="AM20" s="506"/>
      <c r="AN20" s="918" t="s">
        <v>37</v>
      </c>
      <c r="AO20" s="919"/>
      <c r="AQ20" s="673" t="str">
        <f>IF(N20&lt;&gt;"",IF(NOT(INDEX(Table1[CALCULATION:
CASE GTIN CHECK DIGIT VALIDATION],MATCH(N20,Table1[CASE GTIN],0))="VALID"),"Bad Check Digit (CS GTIN)",""),"")</f>
        <v/>
      </c>
    </row>
    <row r="21" spans="1:43" ht="18" customHeight="1" x14ac:dyDescent="0.25">
      <c r="A21" s="371"/>
      <c r="B21" s="1036" t="str">
        <f>IF(NOT('DATA ENTRY SHEET'!B26=""),'DATA ENTRY SHEET'!B26,"")</f>
        <v/>
      </c>
      <c r="C21" s="1037"/>
      <c r="D21" s="1037"/>
      <c r="E21" s="1037"/>
      <c r="F21" s="1038" t="str">
        <f>IF('DATA ENTRY SHEET'!BX26="","",'DATA ENTRY SHEET'!BX26)</f>
        <v/>
      </c>
      <c r="G21" s="1038"/>
      <c r="H21" s="1038"/>
      <c r="I21" s="1038"/>
      <c r="J21" s="1038"/>
      <c r="K21" s="1039"/>
      <c r="L21" s="1200" t="str">
        <f>IF(NOT('DATA ENTRY SHEET'!H26=""),'DATA ENTRY SHEET'!H26,"")</f>
        <v/>
      </c>
      <c r="M21" s="1201"/>
      <c r="N21" s="1202" t="str">
        <f>IF(NOT('DATA ENTRY SHEET'!AD26=""),'DATA ENTRY SHEET'!AD26,"")</f>
        <v/>
      </c>
      <c r="O21" s="1203"/>
      <c r="P21" s="1203"/>
      <c r="Q21" s="1203"/>
      <c r="R21" s="1204"/>
      <c r="S21" s="1168" t="str">
        <f>IF(NOT('DATA ENTRY SHEET'!AI26=""),'DATA ENTRY SHEET'!AI26,"")</f>
        <v/>
      </c>
      <c r="T21" s="1169"/>
      <c r="U21" s="1168" t="str">
        <f>IF(NOT('DATA ENTRY SHEET'!AL26=""),'DATA ENTRY SHEET'!AL26,"")</f>
        <v/>
      </c>
      <c r="V21" s="1169"/>
      <c r="W21" s="1168" t="str">
        <f>IF(NOT('DATA ENTRY SHEET'!AO26=""),'DATA ENTRY SHEET'!AO26,"")</f>
        <v/>
      </c>
      <c r="X21" s="1187"/>
      <c r="Y21" s="1169"/>
      <c r="Z21" s="935" t="str">
        <f>IF(Z20="","",ROUNDUP((Z20)*(($AB$6)+1),2))</f>
        <v/>
      </c>
      <c r="AA21" s="936"/>
      <c r="AB21" s="937"/>
      <c r="AC21" s="935" t="str">
        <f>IF(AC20="","",ROUNDUP((AC20)*($AF$6+1),2))</f>
        <v/>
      </c>
      <c r="AD21" s="936"/>
      <c r="AE21" s="936"/>
      <c r="AF21" s="937"/>
      <c r="AG21" s="1145" t="str">
        <f>IF(NOT('DATA ENTRY SHEET'!AS26=""),'DATA ENTRY SHEET'!AS26,"")</f>
        <v/>
      </c>
      <c r="AH21" s="1146"/>
      <c r="AI21" s="1150" t="str">
        <f>IF('DATA ENTRY SHEET'!BV26="","",'DATA ENTRY SHEET'!BV26)</f>
        <v/>
      </c>
      <c r="AJ21" s="1150"/>
      <c r="AK21" s="922" t="str">
        <f>IF(NOT('DATA ENTRY SHEET'!AU26=""),'DATA ENTRY SHEET'!AU26,"")</f>
        <v/>
      </c>
      <c r="AL21" s="923"/>
      <c r="AM21" s="507"/>
      <c r="AN21" s="962" t="s">
        <v>34</v>
      </c>
      <c r="AO21" s="963"/>
      <c r="AQ21" s="74"/>
    </row>
    <row r="22" spans="1:43" ht="18" customHeight="1" x14ac:dyDescent="0.25">
      <c r="A22" s="371"/>
      <c r="B22" s="1022" t="str">
        <f>IF(NOT('DATA ENTRY SHEET'!C26=""),'DATA ENTRY SHEET'!C26,"")</f>
        <v/>
      </c>
      <c r="C22" s="1023"/>
      <c r="D22" s="1023"/>
      <c r="E22" s="1023"/>
      <c r="F22" s="1023"/>
      <c r="G22" s="1023"/>
      <c r="H22" s="1023"/>
      <c r="I22" s="1023"/>
      <c r="J22" s="1023"/>
      <c r="K22" s="649" t="str">
        <f>IF('DATA ENTRY SHEET'!AG26&lt;&gt;"",LEFT('DATA ENTRY SHEET'!AG26,1),"")</f>
        <v/>
      </c>
      <c r="L22" s="1184" t="str">
        <f>IF(NOT('DATA ENTRY SHEET'!G26=""),'DATA ENTRY SHEET'!G26,"")</f>
        <v/>
      </c>
      <c r="M22" s="1185"/>
      <c r="N22" s="1186" t="str">
        <f>IF(NOT('DATA ENTRY SHEET'!AF26=""),'DATA ENTRY SHEET'!AF26,"")</f>
        <v/>
      </c>
      <c r="O22" s="1186"/>
      <c r="P22" s="1186"/>
      <c r="Q22" s="1186"/>
      <c r="R22" s="1186"/>
      <c r="S22" s="1168" t="str">
        <f>IF(NOT('DATA ENTRY SHEET'!AH26=""),'DATA ENTRY SHEET'!AH26,"")</f>
        <v/>
      </c>
      <c r="T22" s="1169"/>
      <c r="U22" s="1187" t="str">
        <f>IF(NOT('DATA ENTRY SHEET'!AK26=""),'DATA ENTRY SHEET'!AK26,"")</f>
        <v/>
      </c>
      <c r="V22" s="1169"/>
      <c r="W22" s="1188" t="str">
        <f>IF(NOT('DATA ENTRY SHEET'!AP26=""),'DATA ENTRY SHEET'!AP26,"")</f>
        <v/>
      </c>
      <c r="X22" s="1189"/>
      <c r="Y22" s="1190"/>
      <c r="Z22" s="935" t="str">
        <f>IF(NOT('DATA ENTRY SHEET'!AX26=""),'DATA ENTRY SHEET'!AX26,"")</f>
        <v/>
      </c>
      <c r="AA22" s="936"/>
      <c r="AB22" s="937"/>
      <c r="AC22" s="935" t="str">
        <f>IF(NOT('DATA ENTRY SHEET'!AZ26=""),'DATA ENTRY SHEET'!AZ26,"")</f>
        <v/>
      </c>
      <c r="AD22" s="936"/>
      <c r="AE22" s="936"/>
      <c r="AF22" s="937"/>
      <c r="AG22" s="1166" t="str">
        <f>IF('DATA ENTRY SHEET'!BR26="","",'DATA ENTRY SHEET'!BR26)</f>
        <v/>
      </c>
      <c r="AH22" s="1167"/>
      <c r="AI22" s="1150" t="str">
        <f>IF('DATA ENTRY SHEET'!BT26="","",'DATA ENTRY SHEET'!BT26)</f>
        <v/>
      </c>
      <c r="AJ22" s="1150"/>
      <c r="AK22" s="922" t="str">
        <f>IF(NOT('DATA ENTRY SHEET'!AV26=""),'DATA ENTRY SHEET'!AV26,"")</f>
        <v/>
      </c>
      <c r="AL22" s="923"/>
      <c r="AM22" s="507"/>
      <c r="AN22" s="331"/>
      <c r="AO22" s="332"/>
      <c r="AQ22" s="74"/>
    </row>
    <row r="23" spans="1:43" ht="18" customHeight="1" thickBot="1" x14ac:dyDescent="0.3">
      <c r="A23" s="371"/>
      <c r="B23" s="981" t="str">
        <f>IF(NOT('DATA ENTRY SHEET'!D26=""),'DATA ENTRY SHEET'!D26,"")</f>
        <v/>
      </c>
      <c r="C23" s="982"/>
      <c r="D23" s="982"/>
      <c r="E23" s="983"/>
      <c r="F23" s="1175" t="str">
        <f>IF('DATA ENTRY SHEET'!E26="","",'DATA ENTRY SHEET'!E26)</f>
        <v/>
      </c>
      <c r="G23" s="982"/>
      <c r="H23" s="982"/>
      <c r="I23" s="982"/>
      <c r="J23" s="982"/>
      <c r="K23" s="983"/>
      <c r="L23" s="1176" t="str">
        <f>IF(NOT('DATA ENTRY SHEET'!I26=""),'DATA ENTRY SHEET'!I26,"")</f>
        <v/>
      </c>
      <c r="M23" s="1177"/>
      <c r="N23" s="1178" t="str">
        <f>IF(NOT('DATA ENTRY SHEET'!AE26=""),'DATA ENTRY SHEET'!AE26,"")</f>
        <v/>
      </c>
      <c r="O23" s="1179"/>
      <c r="P23" s="1179"/>
      <c r="Q23" s="1179"/>
      <c r="R23" s="1180"/>
      <c r="S23" s="1147"/>
      <c r="T23" s="1148"/>
      <c r="U23" s="1148"/>
      <c r="V23" s="1149"/>
      <c r="W23" s="1181" t="str">
        <f>IF(NOT('DATA ENTRY SHEET'!AQ26=""),'DATA ENTRY SHEET'!AQ26,"")</f>
        <v/>
      </c>
      <c r="X23" s="1182"/>
      <c r="Y23" s="1183"/>
      <c r="Z23" s="929" t="str">
        <f t="shared" ref="Z23" si="3">IF(AND(NOT(Z21=""),NOT(Z22="")),(Z22-Z21)/(Z22),"")</f>
        <v/>
      </c>
      <c r="AA23" s="930"/>
      <c r="AB23" s="931"/>
      <c r="AC23" s="929" t="str">
        <f>IF(AND(NOT(AC21=""),NOT(AC22="")),(AC22-AC21)/(AC22),"")</f>
        <v/>
      </c>
      <c r="AD23" s="930"/>
      <c r="AE23" s="930"/>
      <c r="AF23" s="931"/>
      <c r="AG23" s="1172" t="str">
        <f>IF('DATA ENTRY SHEET'!BQ26="","",'DATA ENTRY SHEET'!BQ26)</f>
        <v/>
      </c>
      <c r="AH23" s="1173"/>
      <c r="AI23" s="1155" t="str">
        <f>IF('DATA ENTRY SHEET'!BU26="","",'DATA ENTRY SHEET'!BU26)</f>
        <v/>
      </c>
      <c r="AJ23" s="1156"/>
      <c r="AK23" s="1156"/>
      <c r="AL23" s="1157"/>
      <c r="AM23" s="508"/>
      <c r="AN23" s="334"/>
      <c r="AO23" s="335"/>
      <c r="AQ23" s="74"/>
    </row>
    <row r="24" spans="1:43" ht="4.5" customHeight="1" thickBot="1" x14ac:dyDescent="0.3">
      <c r="A24" s="263"/>
      <c r="B24" s="510"/>
      <c r="C24" s="510"/>
      <c r="D24" s="510"/>
      <c r="E24" s="510"/>
      <c r="F24" s="510"/>
      <c r="G24" s="510"/>
      <c r="H24" s="510"/>
      <c r="I24" s="510"/>
      <c r="J24" s="510"/>
      <c r="K24" s="510"/>
      <c r="L24" s="787"/>
      <c r="M24" s="787"/>
      <c r="N24" s="105"/>
      <c r="O24" s="105"/>
      <c r="P24" s="105"/>
      <c r="Q24" s="105"/>
      <c r="R24" s="105"/>
      <c r="S24" s="104"/>
      <c r="T24" s="104"/>
      <c r="U24" s="104"/>
      <c r="V24" s="104"/>
      <c r="W24" s="106"/>
      <c r="X24" s="106"/>
      <c r="Y24" s="106"/>
      <c r="Z24" s="522"/>
      <c r="AA24" s="522"/>
      <c r="AB24" s="522"/>
      <c r="AC24" s="522"/>
      <c r="AD24" s="522"/>
      <c r="AE24" s="522"/>
      <c r="AF24" s="513"/>
      <c r="AG24" s="509"/>
      <c r="AH24" s="509"/>
      <c r="AI24" s="494"/>
      <c r="AJ24" s="494"/>
      <c r="AK24" s="497"/>
      <c r="AL24" s="234"/>
      <c r="AM24" s="498"/>
      <c r="AN24" s="289"/>
      <c r="AO24" s="289"/>
      <c r="AQ24" s="74"/>
    </row>
    <row r="25" spans="1:43" ht="18" customHeight="1" x14ac:dyDescent="0.25">
      <c r="A25" s="371">
        <v>8</v>
      </c>
      <c r="B25" s="984"/>
      <c r="C25" s="985"/>
      <c r="D25" s="985"/>
      <c r="E25" s="985"/>
      <c r="F25" s="985"/>
      <c r="G25" s="985"/>
      <c r="H25" s="985"/>
      <c r="I25" s="985"/>
      <c r="J25" s="985"/>
      <c r="K25" s="986"/>
      <c r="L25" s="1158" t="str">
        <f>IF(NOT('DATA ENTRY SHEET'!F27=""),'DATA ENTRY SHEET'!F27,"")</f>
        <v/>
      </c>
      <c r="M25" s="1159"/>
      <c r="N25" s="1160" t="str">
        <f>IF(NOT('DATA ENTRY SHEET'!J27=""),'DATA ENTRY SHEET'!J27,"")</f>
        <v/>
      </c>
      <c r="O25" s="1161"/>
      <c r="P25" s="1161"/>
      <c r="Q25" s="1161"/>
      <c r="R25" s="1162"/>
      <c r="S25" s="1163" t="str">
        <f>IF(NOT('DATA ENTRY SHEET'!AJ27=""),'DATA ENTRY SHEET'!AJ27,"")</f>
        <v/>
      </c>
      <c r="T25" s="1164"/>
      <c r="U25" s="1163" t="str">
        <f>IF(NOT('DATA ENTRY SHEET'!AM27=""),'DATA ENTRY SHEET'!AM27,"")</f>
        <v/>
      </c>
      <c r="V25" s="1164"/>
      <c r="W25" s="1163" t="str">
        <f>IF(NOT('DATA ENTRY SHEET'!AN27=""),'DATA ENTRY SHEET'!AN27,"")</f>
        <v/>
      </c>
      <c r="X25" s="1165"/>
      <c r="Y25" s="1164"/>
      <c r="Z25" s="947" t="str">
        <f>IF('DATA ENTRY SHEET'!AW27="","",'DATA ENTRY SHEET'!AW27)</f>
        <v/>
      </c>
      <c r="AA25" s="948"/>
      <c r="AB25" s="949"/>
      <c r="AC25" s="947" t="str">
        <f>IF(NOT('DATA ENTRY SHEET'!AY27=""),'DATA ENTRY SHEET'!AY27,"")</f>
        <v/>
      </c>
      <c r="AD25" s="948"/>
      <c r="AE25" s="948"/>
      <c r="AF25" s="949"/>
      <c r="AG25" s="1151" t="str">
        <f>IF('DATA ENTRY SHEET'!AR27="","",'DATA ENTRY SHEET'!AR27)</f>
        <v/>
      </c>
      <c r="AH25" s="1152"/>
      <c r="AI25" s="1153" t="str">
        <f>IF('DATA ENTRY SHEET'!BS27="","",'DATA ENTRY SHEET'!BS27)</f>
        <v/>
      </c>
      <c r="AJ25" s="1154"/>
      <c r="AK25" s="924" t="str">
        <f>IF(NOT('DATA ENTRY SHEET'!AT27=""),'DATA ENTRY SHEET'!AT27,"")</f>
        <v/>
      </c>
      <c r="AL25" s="925"/>
      <c r="AM25" s="506"/>
      <c r="AN25" s="918" t="s">
        <v>37</v>
      </c>
      <c r="AO25" s="919"/>
      <c r="AQ25" s="673" t="str">
        <f>IF(N25&lt;&gt;"",IF(NOT(INDEX(Table1[CALCULATION:
CASE GTIN CHECK DIGIT VALIDATION],MATCH(N25,Table1[CASE GTIN],0))="VALID"),"Bad Check Digit (CS GTIN)",""),"")</f>
        <v/>
      </c>
    </row>
    <row r="26" spans="1:43" ht="18" customHeight="1" x14ac:dyDescent="0.25">
      <c r="A26" s="371"/>
      <c r="B26" s="1036" t="str">
        <f>IF(NOT('DATA ENTRY SHEET'!B27=""),'DATA ENTRY SHEET'!B27,"")</f>
        <v/>
      </c>
      <c r="C26" s="1037"/>
      <c r="D26" s="1037"/>
      <c r="E26" s="1037"/>
      <c r="F26" s="1038" t="str">
        <f>IF('DATA ENTRY SHEET'!BX27="","",'DATA ENTRY SHEET'!BX27)</f>
        <v/>
      </c>
      <c r="G26" s="1038"/>
      <c r="H26" s="1038"/>
      <c r="I26" s="1038"/>
      <c r="J26" s="1038"/>
      <c r="K26" s="1039"/>
      <c r="L26" s="1200" t="str">
        <f>IF(NOT('DATA ENTRY SHEET'!H27=""),'DATA ENTRY SHEET'!H27,"")</f>
        <v/>
      </c>
      <c r="M26" s="1201"/>
      <c r="N26" s="1202" t="str">
        <f>IF(NOT('DATA ENTRY SHEET'!AD27=""),'DATA ENTRY SHEET'!AD27,"")</f>
        <v/>
      </c>
      <c r="O26" s="1203"/>
      <c r="P26" s="1203"/>
      <c r="Q26" s="1203"/>
      <c r="R26" s="1204"/>
      <c r="S26" s="1168" t="str">
        <f>IF(NOT('DATA ENTRY SHEET'!AI27=""),'DATA ENTRY SHEET'!AI27,"")</f>
        <v/>
      </c>
      <c r="T26" s="1169"/>
      <c r="U26" s="1168" t="str">
        <f>IF(NOT('DATA ENTRY SHEET'!AL27=""),'DATA ENTRY SHEET'!AL27,"")</f>
        <v/>
      </c>
      <c r="V26" s="1169"/>
      <c r="W26" s="1168" t="str">
        <f>IF(NOT('DATA ENTRY SHEET'!AO27=""),'DATA ENTRY SHEET'!AO27,"")</f>
        <v/>
      </c>
      <c r="X26" s="1187"/>
      <c r="Y26" s="1169"/>
      <c r="Z26" s="935" t="str">
        <f>IF(Z25="","",ROUNDUP((Z25)*(($AB$6)+1),2))</f>
        <v/>
      </c>
      <c r="AA26" s="936"/>
      <c r="AB26" s="937"/>
      <c r="AC26" s="935" t="str">
        <f>IF(AC25="","",ROUNDUP((AC25)*($AF$6+1),2))</f>
        <v/>
      </c>
      <c r="AD26" s="936"/>
      <c r="AE26" s="936"/>
      <c r="AF26" s="937"/>
      <c r="AG26" s="1145" t="str">
        <f>IF(NOT('DATA ENTRY SHEET'!AS27=""),'DATA ENTRY SHEET'!AS27,"")</f>
        <v/>
      </c>
      <c r="AH26" s="1146"/>
      <c r="AI26" s="1150" t="str">
        <f>IF('DATA ENTRY SHEET'!BV27="","",'DATA ENTRY SHEET'!BV27)</f>
        <v/>
      </c>
      <c r="AJ26" s="1150"/>
      <c r="AK26" s="922" t="str">
        <f>IF(NOT('DATA ENTRY SHEET'!AU27=""),'DATA ENTRY SHEET'!AU27,"")</f>
        <v/>
      </c>
      <c r="AL26" s="923"/>
      <c r="AM26" s="507"/>
      <c r="AN26" s="962" t="s">
        <v>34</v>
      </c>
      <c r="AO26" s="963"/>
      <c r="AQ26" s="74"/>
    </row>
    <row r="27" spans="1:43" ht="18" customHeight="1" x14ac:dyDescent="0.25">
      <c r="A27" s="371"/>
      <c r="B27" s="1022" t="str">
        <f>IF(NOT('DATA ENTRY SHEET'!C27=""),'DATA ENTRY SHEET'!C27,"")</f>
        <v/>
      </c>
      <c r="C27" s="1023"/>
      <c r="D27" s="1023"/>
      <c r="E27" s="1023"/>
      <c r="F27" s="1023"/>
      <c r="G27" s="1023"/>
      <c r="H27" s="1023"/>
      <c r="I27" s="1023"/>
      <c r="J27" s="1023"/>
      <c r="K27" s="649" t="str">
        <f>IF('DATA ENTRY SHEET'!AG27&lt;&gt;"",LEFT('DATA ENTRY SHEET'!AG27,1),"")</f>
        <v/>
      </c>
      <c r="L27" s="1184" t="str">
        <f>IF(NOT('DATA ENTRY SHEET'!G27=""),'DATA ENTRY SHEET'!G27,"")</f>
        <v/>
      </c>
      <c r="M27" s="1185"/>
      <c r="N27" s="1186" t="str">
        <f>IF(NOT('DATA ENTRY SHEET'!AF27=""),'DATA ENTRY SHEET'!AF27,"")</f>
        <v/>
      </c>
      <c r="O27" s="1186"/>
      <c r="P27" s="1186"/>
      <c r="Q27" s="1186"/>
      <c r="R27" s="1186"/>
      <c r="S27" s="1168" t="str">
        <f>IF(NOT('DATA ENTRY SHEET'!AH27=""),'DATA ENTRY SHEET'!AH27,"")</f>
        <v/>
      </c>
      <c r="T27" s="1169"/>
      <c r="U27" s="1187" t="str">
        <f>IF(NOT('DATA ENTRY SHEET'!AK27=""),'DATA ENTRY SHEET'!AK27,"")</f>
        <v/>
      </c>
      <c r="V27" s="1169"/>
      <c r="W27" s="1188" t="str">
        <f>IF(NOT('DATA ENTRY SHEET'!AP27=""),'DATA ENTRY SHEET'!AP27,"")</f>
        <v/>
      </c>
      <c r="X27" s="1189"/>
      <c r="Y27" s="1190"/>
      <c r="Z27" s="935" t="str">
        <f>IF(NOT('DATA ENTRY SHEET'!AX27=""),'DATA ENTRY SHEET'!AX27,"")</f>
        <v/>
      </c>
      <c r="AA27" s="936"/>
      <c r="AB27" s="937"/>
      <c r="AC27" s="935" t="str">
        <f>IF(NOT('DATA ENTRY SHEET'!AZ27=""),'DATA ENTRY SHEET'!AZ27,"")</f>
        <v/>
      </c>
      <c r="AD27" s="936"/>
      <c r="AE27" s="936"/>
      <c r="AF27" s="937"/>
      <c r="AG27" s="1166" t="str">
        <f>IF('DATA ENTRY SHEET'!BR27="","",'DATA ENTRY SHEET'!BR27)</f>
        <v/>
      </c>
      <c r="AH27" s="1167"/>
      <c r="AI27" s="1150" t="str">
        <f>IF('DATA ENTRY SHEET'!BT27="","",'DATA ENTRY SHEET'!BT27)</f>
        <v/>
      </c>
      <c r="AJ27" s="1150"/>
      <c r="AK27" s="922" t="str">
        <f>IF(NOT('DATA ENTRY SHEET'!AV27=""),'DATA ENTRY SHEET'!AV27,"")</f>
        <v/>
      </c>
      <c r="AL27" s="923"/>
      <c r="AM27" s="507"/>
      <c r="AN27" s="331"/>
      <c r="AO27" s="332"/>
      <c r="AQ27" s="74"/>
    </row>
    <row r="28" spans="1:43" ht="18" customHeight="1" thickBot="1" x14ac:dyDescent="0.3">
      <c r="A28" s="371"/>
      <c r="B28" s="981" t="str">
        <f>IF(NOT('DATA ENTRY SHEET'!D27=""),'DATA ENTRY SHEET'!D27,"")</f>
        <v/>
      </c>
      <c r="C28" s="982"/>
      <c r="D28" s="982"/>
      <c r="E28" s="983"/>
      <c r="F28" s="1175" t="str">
        <f>IF('DATA ENTRY SHEET'!E27="","",'DATA ENTRY SHEET'!E27)</f>
        <v/>
      </c>
      <c r="G28" s="982"/>
      <c r="H28" s="982"/>
      <c r="I28" s="982"/>
      <c r="J28" s="982"/>
      <c r="K28" s="983"/>
      <c r="L28" s="1176" t="str">
        <f>IF(NOT('DATA ENTRY SHEET'!I27=""),'DATA ENTRY SHEET'!I27,"")</f>
        <v/>
      </c>
      <c r="M28" s="1177"/>
      <c r="N28" s="1178" t="str">
        <f>IF(NOT('DATA ENTRY SHEET'!AE27=""),'DATA ENTRY SHEET'!AE27,"")</f>
        <v/>
      </c>
      <c r="O28" s="1179"/>
      <c r="P28" s="1179"/>
      <c r="Q28" s="1179"/>
      <c r="R28" s="1180"/>
      <c r="S28" s="1147"/>
      <c r="T28" s="1148"/>
      <c r="U28" s="1148"/>
      <c r="V28" s="1149"/>
      <c r="W28" s="1181" t="str">
        <f>IF(NOT('DATA ENTRY SHEET'!AQ27=""),'DATA ENTRY SHEET'!AQ27,"")</f>
        <v/>
      </c>
      <c r="X28" s="1182"/>
      <c r="Y28" s="1183"/>
      <c r="Z28" s="929" t="str">
        <f t="shared" ref="Z28" si="4">IF(AND(NOT(Z26=""),NOT(Z27="")),(Z27-Z26)/(Z27),"")</f>
        <v/>
      </c>
      <c r="AA28" s="930"/>
      <c r="AB28" s="931"/>
      <c r="AC28" s="929" t="str">
        <f t="shared" ref="AC28" si="5">IF(AND(NOT(AC26=""),NOT(AC27="")),(AC27-AC26)/(AC27),"")</f>
        <v/>
      </c>
      <c r="AD28" s="930"/>
      <c r="AE28" s="930"/>
      <c r="AF28" s="931"/>
      <c r="AG28" s="1172" t="str">
        <f>IF('DATA ENTRY SHEET'!BQ27="","",'DATA ENTRY SHEET'!BQ27)</f>
        <v/>
      </c>
      <c r="AH28" s="1173"/>
      <c r="AI28" s="1155" t="str">
        <f>IF('DATA ENTRY SHEET'!BU27="","",'DATA ENTRY SHEET'!BU27)</f>
        <v/>
      </c>
      <c r="AJ28" s="1156"/>
      <c r="AK28" s="1156"/>
      <c r="AL28" s="1157"/>
      <c r="AM28" s="508"/>
      <c r="AN28" s="334"/>
      <c r="AO28" s="335"/>
      <c r="AQ28" s="74"/>
    </row>
    <row r="29" spans="1:43" ht="4.5" customHeight="1" thickBot="1" x14ac:dyDescent="0.3">
      <c r="A29" s="263"/>
      <c r="B29" s="510"/>
      <c r="C29" s="510"/>
      <c r="D29" s="510"/>
      <c r="E29" s="510"/>
      <c r="F29" s="510"/>
      <c r="G29" s="510"/>
      <c r="H29" s="510"/>
      <c r="I29" s="510"/>
      <c r="J29" s="510"/>
      <c r="K29" s="510"/>
      <c r="L29" s="787"/>
      <c r="M29" s="787"/>
      <c r="N29" s="105"/>
      <c r="O29" s="105"/>
      <c r="P29" s="105"/>
      <c r="Q29" s="105"/>
      <c r="R29" s="105"/>
      <c r="S29" s="104"/>
      <c r="T29" s="104"/>
      <c r="U29" s="104"/>
      <c r="V29" s="104"/>
      <c r="W29" s="106"/>
      <c r="X29" s="106"/>
      <c r="Y29" s="106"/>
      <c r="Z29" s="522"/>
      <c r="AA29" s="522"/>
      <c r="AB29" s="522"/>
      <c r="AC29" s="522"/>
      <c r="AD29" s="522"/>
      <c r="AE29" s="522"/>
      <c r="AF29" s="513"/>
      <c r="AG29" s="523"/>
      <c r="AH29" s="523"/>
      <c r="AI29" s="494"/>
      <c r="AJ29" s="494"/>
      <c r="AK29" s="497"/>
      <c r="AL29" s="234"/>
      <c r="AM29" s="498"/>
      <c r="AN29" s="289"/>
      <c r="AO29" s="289"/>
      <c r="AQ29" s="74"/>
    </row>
    <row r="30" spans="1:43" ht="18" customHeight="1" x14ac:dyDescent="0.25">
      <c r="A30" s="371">
        <v>9</v>
      </c>
      <c r="B30" s="984"/>
      <c r="C30" s="985"/>
      <c r="D30" s="985"/>
      <c r="E30" s="985"/>
      <c r="F30" s="985"/>
      <c r="G30" s="985"/>
      <c r="H30" s="985"/>
      <c r="I30" s="985"/>
      <c r="J30" s="985"/>
      <c r="K30" s="986"/>
      <c r="L30" s="1158" t="str">
        <f>IF(NOT('DATA ENTRY SHEET'!F28=""),'DATA ENTRY SHEET'!F28,"")</f>
        <v/>
      </c>
      <c r="M30" s="1159"/>
      <c r="N30" s="1160" t="str">
        <f>IF(NOT('DATA ENTRY SHEET'!J28=""),'DATA ENTRY SHEET'!J28,"")</f>
        <v/>
      </c>
      <c r="O30" s="1161"/>
      <c r="P30" s="1161"/>
      <c r="Q30" s="1161"/>
      <c r="R30" s="1162"/>
      <c r="S30" s="1163" t="str">
        <f>IF(NOT('DATA ENTRY SHEET'!AJ28=""),'DATA ENTRY SHEET'!AJ28,"")</f>
        <v/>
      </c>
      <c r="T30" s="1164"/>
      <c r="U30" s="1163" t="str">
        <f>IF(NOT('DATA ENTRY SHEET'!AM28=""),'DATA ENTRY SHEET'!AM28,"")</f>
        <v/>
      </c>
      <c r="V30" s="1164"/>
      <c r="W30" s="1163" t="str">
        <f>IF(NOT('DATA ENTRY SHEET'!AN28=""),'DATA ENTRY SHEET'!AN28,"")</f>
        <v/>
      </c>
      <c r="X30" s="1165"/>
      <c r="Y30" s="1164"/>
      <c r="Z30" s="947" t="str">
        <f>IF('DATA ENTRY SHEET'!AW28="","",'DATA ENTRY SHEET'!AW28)</f>
        <v/>
      </c>
      <c r="AA30" s="948"/>
      <c r="AB30" s="949"/>
      <c r="AC30" s="947" t="str">
        <f>IF(NOT('DATA ENTRY SHEET'!AY28=""),'DATA ENTRY SHEET'!AY28,"")</f>
        <v/>
      </c>
      <c r="AD30" s="948"/>
      <c r="AE30" s="948"/>
      <c r="AF30" s="949"/>
      <c r="AG30" s="1151" t="str">
        <f>IF('DATA ENTRY SHEET'!AR28="","",'DATA ENTRY SHEET'!AR28)</f>
        <v/>
      </c>
      <c r="AH30" s="1152"/>
      <c r="AI30" s="1153" t="str">
        <f>IF('DATA ENTRY SHEET'!BS28="","",'DATA ENTRY SHEET'!BS28)</f>
        <v/>
      </c>
      <c r="AJ30" s="1154"/>
      <c r="AK30" s="924" t="str">
        <f>IF(NOT('DATA ENTRY SHEET'!AT28=""),'DATA ENTRY SHEET'!AT28,"")</f>
        <v/>
      </c>
      <c r="AL30" s="925"/>
      <c r="AM30" s="506"/>
      <c r="AN30" s="918" t="s">
        <v>37</v>
      </c>
      <c r="AO30" s="919"/>
      <c r="AQ30" s="673" t="str">
        <f>IF(N30&lt;&gt;"",IF(NOT(INDEX(Table1[CALCULATION:
CASE GTIN CHECK DIGIT VALIDATION],MATCH(N30,Table1[CASE GTIN],0))="VALID"),"Bad Check Digit (CS GTIN)",""),"")</f>
        <v/>
      </c>
    </row>
    <row r="31" spans="1:43" ht="18" customHeight="1" x14ac:dyDescent="0.25">
      <c r="A31" s="371"/>
      <c r="B31" s="1036" t="str">
        <f>IF(NOT('DATA ENTRY SHEET'!B28=""),'DATA ENTRY SHEET'!B28,"")</f>
        <v/>
      </c>
      <c r="C31" s="1037"/>
      <c r="D31" s="1037"/>
      <c r="E31" s="1037"/>
      <c r="F31" s="1038" t="str">
        <f>IF('DATA ENTRY SHEET'!BX28="","",'DATA ENTRY SHEET'!BX28)</f>
        <v/>
      </c>
      <c r="G31" s="1038"/>
      <c r="H31" s="1038"/>
      <c r="I31" s="1038"/>
      <c r="J31" s="1038"/>
      <c r="K31" s="1039"/>
      <c r="L31" s="1200" t="str">
        <f>IF(NOT('DATA ENTRY SHEET'!H28=""),'DATA ENTRY SHEET'!H28,"")</f>
        <v/>
      </c>
      <c r="M31" s="1201"/>
      <c r="N31" s="1202" t="str">
        <f>IF(NOT('DATA ENTRY SHEET'!AD28=""),'DATA ENTRY SHEET'!AD28,"")</f>
        <v/>
      </c>
      <c r="O31" s="1203"/>
      <c r="P31" s="1203"/>
      <c r="Q31" s="1203"/>
      <c r="R31" s="1204"/>
      <c r="S31" s="1168" t="str">
        <f>IF(NOT('DATA ENTRY SHEET'!AI28=""),'DATA ENTRY SHEET'!AI28,"")</f>
        <v/>
      </c>
      <c r="T31" s="1169"/>
      <c r="U31" s="1168" t="str">
        <f>IF(NOT('DATA ENTRY SHEET'!AL28=""),'DATA ENTRY SHEET'!AL28,"")</f>
        <v/>
      </c>
      <c r="V31" s="1169"/>
      <c r="W31" s="1168" t="str">
        <f>IF(NOT('DATA ENTRY SHEET'!AO28=""),'DATA ENTRY SHEET'!AO28,"")</f>
        <v/>
      </c>
      <c r="X31" s="1187"/>
      <c r="Y31" s="1169"/>
      <c r="Z31" s="935" t="str">
        <f>IF(Z30="","",ROUNDUP((Z30)*(($AB$6)+1),2))</f>
        <v/>
      </c>
      <c r="AA31" s="936"/>
      <c r="AB31" s="937"/>
      <c r="AC31" s="935" t="str">
        <f>IF(AC30="","",ROUNDUP((AC30)*($AF$6+1),2))</f>
        <v/>
      </c>
      <c r="AD31" s="936"/>
      <c r="AE31" s="936"/>
      <c r="AF31" s="937"/>
      <c r="AG31" s="1145" t="str">
        <f>IF(NOT('DATA ENTRY SHEET'!AS28=""),'DATA ENTRY SHEET'!AS28,"")</f>
        <v/>
      </c>
      <c r="AH31" s="1146"/>
      <c r="AI31" s="1150" t="str">
        <f>IF('DATA ENTRY SHEET'!BV28="","",'DATA ENTRY SHEET'!BV28)</f>
        <v/>
      </c>
      <c r="AJ31" s="1150"/>
      <c r="AK31" s="922" t="str">
        <f>IF(NOT('DATA ENTRY SHEET'!AU28=""),'DATA ENTRY SHEET'!AU28,"")</f>
        <v/>
      </c>
      <c r="AL31" s="923"/>
      <c r="AM31" s="507"/>
      <c r="AN31" s="962" t="s">
        <v>34</v>
      </c>
      <c r="AO31" s="963"/>
      <c r="AQ31" s="74"/>
    </row>
    <row r="32" spans="1:43" ht="18" customHeight="1" x14ac:dyDescent="0.25">
      <c r="A32" s="371"/>
      <c r="B32" s="1022" t="str">
        <f>IF(NOT('DATA ENTRY SHEET'!C28=""),'DATA ENTRY SHEET'!C28,"")</f>
        <v/>
      </c>
      <c r="C32" s="1023"/>
      <c r="D32" s="1023"/>
      <c r="E32" s="1023"/>
      <c r="F32" s="1023"/>
      <c r="G32" s="1023"/>
      <c r="H32" s="1023"/>
      <c r="I32" s="1023"/>
      <c r="J32" s="1023"/>
      <c r="K32" s="649" t="str">
        <f>IF('DATA ENTRY SHEET'!AG28&lt;&gt;"",LEFT('DATA ENTRY SHEET'!AG28,1),"")</f>
        <v/>
      </c>
      <c r="L32" s="1184" t="str">
        <f>IF(NOT('DATA ENTRY SHEET'!G28=""),'DATA ENTRY SHEET'!G28,"")</f>
        <v/>
      </c>
      <c r="M32" s="1185"/>
      <c r="N32" s="1186" t="str">
        <f>IF(NOT('DATA ENTRY SHEET'!AF28=""),'DATA ENTRY SHEET'!AF28,"")</f>
        <v/>
      </c>
      <c r="O32" s="1186"/>
      <c r="P32" s="1186"/>
      <c r="Q32" s="1186"/>
      <c r="R32" s="1186"/>
      <c r="S32" s="1168" t="str">
        <f>IF(NOT('DATA ENTRY SHEET'!AH28=""),'DATA ENTRY SHEET'!AH28,"")</f>
        <v/>
      </c>
      <c r="T32" s="1169"/>
      <c r="U32" s="1187" t="str">
        <f>IF(NOT('DATA ENTRY SHEET'!AK28=""),'DATA ENTRY SHEET'!AK28,"")</f>
        <v/>
      </c>
      <c r="V32" s="1169"/>
      <c r="W32" s="1188" t="str">
        <f>IF(NOT('DATA ENTRY SHEET'!AP28=""),'DATA ENTRY SHEET'!AP28,"")</f>
        <v/>
      </c>
      <c r="X32" s="1189"/>
      <c r="Y32" s="1190"/>
      <c r="Z32" s="935" t="str">
        <f>IF(NOT('DATA ENTRY SHEET'!AX28=""),'DATA ENTRY SHEET'!AX28,"")</f>
        <v/>
      </c>
      <c r="AA32" s="936"/>
      <c r="AB32" s="937"/>
      <c r="AC32" s="935" t="str">
        <f>IF(NOT('DATA ENTRY SHEET'!AZ28=""),'DATA ENTRY SHEET'!AZ28,"")</f>
        <v/>
      </c>
      <c r="AD32" s="936"/>
      <c r="AE32" s="936"/>
      <c r="AF32" s="937"/>
      <c r="AG32" s="1166" t="str">
        <f>IF('DATA ENTRY SHEET'!BR28="","",'DATA ENTRY SHEET'!BR28)</f>
        <v/>
      </c>
      <c r="AH32" s="1167"/>
      <c r="AI32" s="1150" t="str">
        <f>IF('DATA ENTRY SHEET'!BT28="","",'DATA ENTRY SHEET'!BT28)</f>
        <v/>
      </c>
      <c r="AJ32" s="1150"/>
      <c r="AK32" s="922" t="str">
        <f>IF(NOT('DATA ENTRY SHEET'!AV28=""),'DATA ENTRY SHEET'!AV28,"")</f>
        <v/>
      </c>
      <c r="AL32" s="923"/>
      <c r="AM32" s="507"/>
      <c r="AN32" s="331"/>
      <c r="AO32" s="332"/>
      <c r="AQ32" s="74"/>
    </row>
    <row r="33" spans="1:43" ht="18" customHeight="1" thickBot="1" x14ac:dyDescent="0.3">
      <c r="A33" s="371"/>
      <c r="B33" s="981" t="str">
        <f>IF(NOT('DATA ENTRY SHEET'!D28=""),'DATA ENTRY SHEET'!D28,"")</f>
        <v/>
      </c>
      <c r="C33" s="982"/>
      <c r="D33" s="982"/>
      <c r="E33" s="983"/>
      <c r="F33" s="1175" t="str">
        <f>IF('DATA ENTRY SHEET'!E28="","",'DATA ENTRY SHEET'!E28)</f>
        <v/>
      </c>
      <c r="G33" s="982"/>
      <c r="H33" s="982"/>
      <c r="I33" s="982"/>
      <c r="J33" s="982"/>
      <c r="K33" s="983"/>
      <c r="L33" s="1176" t="str">
        <f>IF(NOT('DATA ENTRY SHEET'!I28=""),'DATA ENTRY SHEET'!I28,"")</f>
        <v/>
      </c>
      <c r="M33" s="1177"/>
      <c r="N33" s="1178" t="str">
        <f>IF(NOT('DATA ENTRY SHEET'!AE28=""),'DATA ENTRY SHEET'!AE28,"")</f>
        <v/>
      </c>
      <c r="O33" s="1179"/>
      <c r="P33" s="1179"/>
      <c r="Q33" s="1179"/>
      <c r="R33" s="1180"/>
      <c r="S33" s="1147"/>
      <c r="T33" s="1148"/>
      <c r="U33" s="1148"/>
      <c r="V33" s="1149"/>
      <c r="W33" s="1181" t="str">
        <f>IF(NOT('DATA ENTRY SHEET'!AQ28=""),'DATA ENTRY SHEET'!AQ28,"")</f>
        <v/>
      </c>
      <c r="X33" s="1182"/>
      <c r="Y33" s="1183"/>
      <c r="Z33" s="929" t="str">
        <f t="shared" ref="Z33" si="6">IF(AND(NOT(Z31=""),NOT(Z32="")),(Z32-Z31)/(Z32),"")</f>
        <v/>
      </c>
      <c r="AA33" s="930"/>
      <c r="AB33" s="931"/>
      <c r="AC33" s="929" t="str">
        <f t="shared" ref="AC33" si="7">IF(AND(NOT(AC31=""),NOT(AC32="")),(AC32-AC31)/(AC32),"")</f>
        <v/>
      </c>
      <c r="AD33" s="930"/>
      <c r="AE33" s="930"/>
      <c r="AF33" s="931"/>
      <c r="AG33" s="1172" t="str">
        <f>IF('DATA ENTRY SHEET'!BQ28="","",'DATA ENTRY SHEET'!BQ28)</f>
        <v/>
      </c>
      <c r="AH33" s="1173"/>
      <c r="AI33" s="1155" t="str">
        <f>IF('DATA ENTRY SHEET'!BU28="","",'DATA ENTRY SHEET'!BU28)</f>
        <v/>
      </c>
      <c r="AJ33" s="1156"/>
      <c r="AK33" s="1156"/>
      <c r="AL33" s="1157"/>
      <c r="AM33" s="508"/>
      <c r="AN33" s="334"/>
      <c r="AO33" s="335"/>
      <c r="AQ33" s="74"/>
    </row>
    <row r="34" spans="1:43" ht="4.5" customHeight="1" thickBot="1" x14ac:dyDescent="0.3">
      <c r="A34" s="263"/>
      <c r="B34" s="510"/>
      <c r="C34" s="510"/>
      <c r="D34" s="510"/>
      <c r="E34" s="510"/>
      <c r="F34" s="510"/>
      <c r="G34" s="510"/>
      <c r="H34" s="510"/>
      <c r="I34" s="510"/>
      <c r="J34" s="510"/>
      <c r="K34" s="510"/>
      <c r="L34" s="787"/>
      <c r="M34" s="787"/>
      <c r="N34" s="105"/>
      <c r="O34" s="105"/>
      <c r="P34" s="105"/>
      <c r="Q34" s="105"/>
      <c r="R34" s="105"/>
      <c r="S34" s="104"/>
      <c r="T34" s="104"/>
      <c r="U34" s="104"/>
      <c r="V34" s="104"/>
      <c r="W34" s="106"/>
      <c r="X34" s="106"/>
      <c r="Y34" s="106"/>
      <c r="Z34" s="522"/>
      <c r="AA34" s="522"/>
      <c r="AB34" s="522"/>
      <c r="AC34" s="522"/>
      <c r="AD34" s="522"/>
      <c r="AE34" s="522"/>
      <c r="AF34" s="513"/>
      <c r="AG34" s="509"/>
      <c r="AH34" s="509"/>
      <c r="AI34" s="494"/>
      <c r="AJ34" s="494"/>
      <c r="AK34" s="497"/>
      <c r="AL34" s="234"/>
      <c r="AM34" s="498"/>
      <c r="AN34" s="289"/>
      <c r="AO34" s="289"/>
      <c r="AQ34" s="74"/>
    </row>
    <row r="35" spans="1:43" ht="18" customHeight="1" x14ac:dyDescent="0.25">
      <c r="A35" s="371">
        <v>10</v>
      </c>
      <c r="B35" s="984"/>
      <c r="C35" s="985"/>
      <c r="D35" s="985"/>
      <c r="E35" s="985"/>
      <c r="F35" s="985"/>
      <c r="G35" s="985"/>
      <c r="H35" s="985"/>
      <c r="I35" s="985"/>
      <c r="J35" s="985"/>
      <c r="K35" s="986"/>
      <c r="L35" s="1158" t="str">
        <f>IF(NOT('DATA ENTRY SHEET'!F29=""),'DATA ENTRY SHEET'!F29,"")</f>
        <v/>
      </c>
      <c r="M35" s="1159"/>
      <c r="N35" s="1160" t="str">
        <f>IF(NOT('DATA ENTRY SHEET'!J29=""),'DATA ENTRY SHEET'!J29,"")</f>
        <v/>
      </c>
      <c r="O35" s="1161"/>
      <c r="P35" s="1161"/>
      <c r="Q35" s="1161"/>
      <c r="R35" s="1162"/>
      <c r="S35" s="1163" t="str">
        <f>IF(NOT('DATA ENTRY SHEET'!AJ29=""),'DATA ENTRY SHEET'!AJ29,"")</f>
        <v/>
      </c>
      <c r="T35" s="1164"/>
      <c r="U35" s="1163" t="str">
        <f>IF(NOT('DATA ENTRY SHEET'!AM29=""),'DATA ENTRY SHEET'!AM29,"")</f>
        <v/>
      </c>
      <c r="V35" s="1164"/>
      <c r="W35" s="1163" t="str">
        <f>IF(NOT('DATA ENTRY SHEET'!AN29=""),'DATA ENTRY SHEET'!AN29,"")</f>
        <v/>
      </c>
      <c r="X35" s="1165"/>
      <c r="Y35" s="1164"/>
      <c r="Z35" s="947" t="str">
        <f>IF('DATA ENTRY SHEET'!AW29="","",'DATA ENTRY SHEET'!AW29)</f>
        <v/>
      </c>
      <c r="AA35" s="948"/>
      <c r="AB35" s="949"/>
      <c r="AC35" s="947" t="str">
        <f>IF(NOT('DATA ENTRY SHEET'!AY29=""),'DATA ENTRY SHEET'!AY29,"")</f>
        <v/>
      </c>
      <c r="AD35" s="948"/>
      <c r="AE35" s="948"/>
      <c r="AF35" s="949"/>
      <c r="AG35" s="1151" t="str">
        <f>IF('DATA ENTRY SHEET'!AR29="","",'DATA ENTRY SHEET'!AR29)</f>
        <v/>
      </c>
      <c r="AH35" s="1152"/>
      <c r="AI35" s="1153" t="str">
        <f>IF('DATA ENTRY SHEET'!BS29="","",'DATA ENTRY SHEET'!BS29)</f>
        <v/>
      </c>
      <c r="AJ35" s="1154"/>
      <c r="AK35" s="924" t="str">
        <f>IF(NOT('DATA ENTRY SHEET'!AT29=""),'DATA ENTRY SHEET'!AT29,"")</f>
        <v/>
      </c>
      <c r="AL35" s="925"/>
      <c r="AM35" s="506"/>
      <c r="AN35" s="918" t="s">
        <v>37</v>
      </c>
      <c r="AO35" s="919"/>
      <c r="AQ35" s="673" t="str">
        <f>IF(N35&lt;&gt;"",IF(NOT(INDEX(Table1[CALCULATION:
CASE GTIN CHECK DIGIT VALIDATION],MATCH(N35,Table1[CASE GTIN],0))="VALID"),"Bad Check Digit (CS GTIN)",""),"")</f>
        <v/>
      </c>
    </row>
    <row r="36" spans="1:43" ht="18" customHeight="1" x14ac:dyDescent="0.25">
      <c r="A36" s="371"/>
      <c r="B36" s="1036" t="str">
        <f>IF(NOT('DATA ENTRY SHEET'!B29=""),'DATA ENTRY SHEET'!B29,"")</f>
        <v/>
      </c>
      <c r="C36" s="1037"/>
      <c r="D36" s="1037"/>
      <c r="E36" s="1037"/>
      <c r="F36" s="1038" t="str">
        <f>IF('DATA ENTRY SHEET'!BX29="","",'DATA ENTRY SHEET'!BX29)</f>
        <v/>
      </c>
      <c r="G36" s="1038"/>
      <c r="H36" s="1038"/>
      <c r="I36" s="1038"/>
      <c r="J36" s="1038"/>
      <c r="K36" s="1039"/>
      <c r="L36" s="1200" t="str">
        <f>IF(NOT('DATA ENTRY SHEET'!H29=""),'DATA ENTRY SHEET'!H29,"")</f>
        <v/>
      </c>
      <c r="M36" s="1201"/>
      <c r="N36" s="1202" t="str">
        <f>IF(NOT('DATA ENTRY SHEET'!AD29=""),'DATA ENTRY SHEET'!AD29,"")</f>
        <v/>
      </c>
      <c r="O36" s="1203"/>
      <c r="P36" s="1203"/>
      <c r="Q36" s="1203"/>
      <c r="R36" s="1204"/>
      <c r="S36" s="1168" t="str">
        <f>IF(NOT('DATA ENTRY SHEET'!AI29=""),'DATA ENTRY SHEET'!AI29,"")</f>
        <v/>
      </c>
      <c r="T36" s="1169"/>
      <c r="U36" s="1168" t="str">
        <f>IF(NOT('DATA ENTRY SHEET'!AL29=""),'DATA ENTRY SHEET'!AL29,"")</f>
        <v/>
      </c>
      <c r="V36" s="1169"/>
      <c r="W36" s="1168" t="str">
        <f>IF(NOT('DATA ENTRY SHEET'!AO29=""),'DATA ENTRY SHEET'!AO29,"")</f>
        <v/>
      </c>
      <c r="X36" s="1187"/>
      <c r="Y36" s="1169"/>
      <c r="Z36" s="935" t="str">
        <f>IF(Z35="","",ROUNDUP((Z35)*(($AB$6)+1),2))</f>
        <v/>
      </c>
      <c r="AA36" s="936"/>
      <c r="AB36" s="937"/>
      <c r="AC36" s="935" t="str">
        <f>IF(AC35="","",ROUNDUP((AC35)*($AF$6+1),2))</f>
        <v/>
      </c>
      <c r="AD36" s="936"/>
      <c r="AE36" s="936"/>
      <c r="AF36" s="937"/>
      <c r="AG36" s="1145" t="str">
        <f>IF(NOT('DATA ENTRY SHEET'!AS29=""),'DATA ENTRY SHEET'!AS29,"")</f>
        <v/>
      </c>
      <c r="AH36" s="1146"/>
      <c r="AI36" s="1150" t="str">
        <f>IF('DATA ENTRY SHEET'!BV29="","",'DATA ENTRY SHEET'!BV29)</f>
        <v/>
      </c>
      <c r="AJ36" s="1150"/>
      <c r="AK36" s="922" t="str">
        <f>IF(NOT('DATA ENTRY SHEET'!AU29=""),'DATA ENTRY SHEET'!AU29,"")</f>
        <v/>
      </c>
      <c r="AL36" s="923"/>
      <c r="AM36" s="507"/>
      <c r="AN36" s="962" t="s">
        <v>34</v>
      </c>
      <c r="AO36" s="963"/>
      <c r="AQ36" s="74"/>
    </row>
    <row r="37" spans="1:43" ht="18" customHeight="1" x14ac:dyDescent="0.25">
      <c r="A37" s="371"/>
      <c r="B37" s="1022" t="str">
        <f>IF(NOT('DATA ENTRY SHEET'!C29=""),'DATA ENTRY SHEET'!C29,"")</f>
        <v/>
      </c>
      <c r="C37" s="1023"/>
      <c r="D37" s="1023"/>
      <c r="E37" s="1023"/>
      <c r="F37" s="1023"/>
      <c r="G37" s="1023"/>
      <c r="H37" s="1023"/>
      <c r="I37" s="1023"/>
      <c r="J37" s="1023"/>
      <c r="K37" s="649" t="str">
        <f>IF('DATA ENTRY SHEET'!AG29&lt;&gt;"",LEFT('DATA ENTRY SHEET'!AG29,1),"")</f>
        <v/>
      </c>
      <c r="L37" s="1184" t="str">
        <f>IF(NOT('DATA ENTRY SHEET'!G29=""),'DATA ENTRY SHEET'!G29,"")</f>
        <v/>
      </c>
      <c r="M37" s="1185"/>
      <c r="N37" s="1186" t="str">
        <f>IF(NOT('DATA ENTRY SHEET'!AF29=""),'DATA ENTRY SHEET'!AF29,"")</f>
        <v/>
      </c>
      <c r="O37" s="1186"/>
      <c r="P37" s="1186"/>
      <c r="Q37" s="1186"/>
      <c r="R37" s="1186"/>
      <c r="S37" s="1168" t="str">
        <f>IF(NOT('DATA ENTRY SHEET'!AH29=""),'DATA ENTRY SHEET'!AH29,"")</f>
        <v/>
      </c>
      <c r="T37" s="1169"/>
      <c r="U37" s="1187" t="str">
        <f>IF(NOT('DATA ENTRY SHEET'!AK29=""),'DATA ENTRY SHEET'!AK29,"")</f>
        <v/>
      </c>
      <c r="V37" s="1169"/>
      <c r="W37" s="1188" t="str">
        <f>IF(NOT('DATA ENTRY SHEET'!AP29=""),'DATA ENTRY SHEET'!AP29,"")</f>
        <v/>
      </c>
      <c r="X37" s="1189"/>
      <c r="Y37" s="1190"/>
      <c r="Z37" s="935" t="str">
        <f>IF(NOT('DATA ENTRY SHEET'!AX29=""),'DATA ENTRY SHEET'!AX29,"")</f>
        <v/>
      </c>
      <c r="AA37" s="936"/>
      <c r="AB37" s="937"/>
      <c r="AC37" s="935" t="str">
        <f>IF(NOT('DATA ENTRY SHEET'!AZ29=""),'DATA ENTRY SHEET'!AZ29,"")</f>
        <v/>
      </c>
      <c r="AD37" s="936"/>
      <c r="AE37" s="936"/>
      <c r="AF37" s="937"/>
      <c r="AG37" s="1166" t="str">
        <f>IF('DATA ENTRY SHEET'!BR29="","",'DATA ENTRY SHEET'!BR29)</f>
        <v/>
      </c>
      <c r="AH37" s="1167"/>
      <c r="AI37" s="1150" t="str">
        <f>IF('DATA ENTRY SHEET'!BT29="","",'DATA ENTRY SHEET'!BT29)</f>
        <v/>
      </c>
      <c r="AJ37" s="1150"/>
      <c r="AK37" s="922" t="str">
        <f>IF(NOT('DATA ENTRY SHEET'!AV29=""),'DATA ENTRY SHEET'!AV29,"")</f>
        <v/>
      </c>
      <c r="AL37" s="923"/>
      <c r="AM37" s="507"/>
      <c r="AN37" s="331"/>
      <c r="AO37" s="332"/>
      <c r="AQ37" s="74"/>
    </row>
    <row r="38" spans="1:43" ht="18" customHeight="1" thickBot="1" x14ac:dyDescent="0.3">
      <c r="A38" s="371"/>
      <c r="B38" s="981" t="str">
        <f>IF(NOT('DATA ENTRY SHEET'!D29=""),'DATA ENTRY SHEET'!D29,"")</f>
        <v/>
      </c>
      <c r="C38" s="982"/>
      <c r="D38" s="982"/>
      <c r="E38" s="983"/>
      <c r="F38" s="1175" t="str">
        <f>IF('DATA ENTRY SHEET'!E29="","",'DATA ENTRY SHEET'!E29)</f>
        <v/>
      </c>
      <c r="G38" s="982"/>
      <c r="H38" s="982"/>
      <c r="I38" s="982"/>
      <c r="J38" s="982"/>
      <c r="K38" s="983"/>
      <c r="L38" s="1176" t="str">
        <f>IF(NOT('DATA ENTRY SHEET'!I29=""),'DATA ENTRY SHEET'!I29,"")</f>
        <v/>
      </c>
      <c r="M38" s="1177"/>
      <c r="N38" s="1178" t="str">
        <f>IF(NOT('DATA ENTRY SHEET'!AE29=""),'DATA ENTRY SHEET'!AE29,"")</f>
        <v/>
      </c>
      <c r="O38" s="1179"/>
      <c r="P38" s="1179"/>
      <c r="Q38" s="1179"/>
      <c r="R38" s="1180"/>
      <c r="S38" s="1147"/>
      <c r="T38" s="1148"/>
      <c r="U38" s="1148"/>
      <c r="V38" s="1149"/>
      <c r="W38" s="1181" t="str">
        <f>IF(NOT('DATA ENTRY SHEET'!AQ29=""),'DATA ENTRY SHEET'!AQ29,"")</f>
        <v/>
      </c>
      <c r="X38" s="1182"/>
      <c r="Y38" s="1183"/>
      <c r="Z38" s="929" t="str">
        <f t="shared" ref="Z38" si="8">IF(AND(NOT(Z36=""),NOT(Z37="")),(Z37-Z36)/(Z37),"")</f>
        <v/>
      </c>
      <c r="AA38" s="930"/>
      <c r="AB38" s="931"/>
      <c r="AC38" s="929" t="str">
        <f t="shared" ref="AC38" si="9">IF(AND(NOT(AC36=""),NOT(AC37="")),(AC37-AC36)/(AC37),"")</f>
        <v/>
      </c>
      <c r="AD38" s="930"/>
      <c r="AE38" s="930"/>
      <c r="AF38" s="931"/>
      <c r="AG38" s="1172" t="str">
        <f>IF('DATA ENTRY SHEET'!BQ29="","",'DATA ENTRY SHEET'!BQ29)</f>
        <v/>
      </c>
      <c r="AH38" s="1173"/>
      <c r="AI38" s="1155" t="str">
        <f>IF('DATA ENTRY SHEET'!BU29="","",'DATA ENTRY SHEET'!BU29)</f>
        <v/>
      </c>
      <c r="AJ38" s="1156"/>
      <c r="AK38" s="1156"/>
      <c r="AL38" s="1157"/>
      <c r="AM38" s="508"/>
      <c r="AN38" s="334"/>
      <c r="AO38" s="335"/>
      <c r="AQ38" s="74"/>
    </row>
    <row r="39" spans="1:43" ht="5.25" customHeight="1" thickBot="1" x14ac:dyDescent="0.3">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9"/>
      <c r="AN39" s="289"/>
      <c r="AO39" s="289"/>
      <c r="AQ39" s="74"/>
    </row>
    <row r="40" spans="1:43" ht="15" customHeight="1" x14ac:dyDescent="0.25">
      <c r="A40" s="263"/>
      <c r="B40" s="1191" t="s">
        <v>545</v>
      </c>
      <c r="C40" s="1192"/>
      <c r="D40" s="1192"/>
      <c r="E40" s="1193"/>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25">
      <c r="A41" s="263"/>
      <c r="B41" s="1194"/>
      <c r="C41" s="1195"/>
      <c r="D41" s="1195"/>
      <c r="E41" s="119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25">
      <c r="A42" s="263"/>
      <c r="B42" s="1194"/>
      <c r="C42" s="1195"/>
      <c r="D42" s="1195"/>
      <c r="E42" s="119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25">
      <c r="A43" s="263"/>
      <c r="B43" s="1194"/>
      <c r="C43" s="1195"/>
      <c r="D43" s="1195"/>
      <c r="E43" s="119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25">
      <c r="A44" s="263"/>
      <c r="B44" s="1194"/>
      <c r="C44" s="1195"/>
      <c r="D44" s="1195"/>
      <c r="E44" s="119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25">
      <c r="A45" s="263"/>
      <c r="B45" s="1194"/>
      <c r="C45" s="1195"/>
      <c r="D45" s="1195"/>
      <c r="E45" s="119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25">
      <c r="A46" s="263"/>
      <c r="B46" s="1194"/>
      <c r="C46" s="1195"/>
      <c r="D46" s="1195"/>
      <c r="E46" s="119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25">
      <c r="A47" s="263"/>
      <c r="B47" s="1194"/>
      <c r="C47" s="1195"/>
      <c r="D47" s="1195"/>
      <c r="E47" s="119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25">
      <c r="A48" s="263"/>
      <c r="B48" s="1194"/>
      <c r="C48" s="1195"/>
      <c r="D48" s="1195"/>
      <c r="E48" s="119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
      <c r="A49" s="263"/>
      <c r="B49" s="1197"/>
      <c r="C49" s="1198"/>
      <c r="D49" s="1198"/>
      <c r="E49" s="1199"/>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2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2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9"/>
      <c r="AN51" s="289"/>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170" t="str">
        <f>IF('40-15 PRES - MANDATORY'!$I$59&gt;0,'40-15 PRES - MANDATORY'!$I$59,"")</f>
        <v/>
      </c>
      <c r="AC52" s="1170"/>
      <c r="AD52" s="1170"/>
      <c r="AE52" s="1170"/>
      <c r="AF52" s="276"/>
      <c r="AG52" s="77"/>
      <c r="AH52" s="77"/>
      <c r="AI52" s="1171" t="s">
        <v>40</v>
      </c>
      <c r="AJ52" s="1171"/>
      <c r="AK52" s="91"/>
      <c r="AL52" s="1171"/>
      <c r="AM52" s="1171"/>
      <c r="AN52" s="1174"/>
      <c r="AO52" s="91"/>
      <c r="AP52" s="115"/>
      <c r="AQ52" s="115"/>
    </row>
    <row r="53" spans="1:43" s="290" customFormat="1" ht="11.25" customHeight="1" x14ac:dyDescent="0.2">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xBmhiCbH68jHs6yNSGl7BwGYAKUVlEQisThPVHqGShpJew+7vTAPZu14M8K1rNKH7K5UoRiG2Ze97wEMIiAjCw==" saltValue="3BNjvvSNWn3Mn6w70HLGtg==" spinCount="100000" sheet="1"/>
  <mergeCells count="327">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 ref="AK20:AL20"/>
    <mergeCell ref="AG25:AH25"/>
    <mergeCell ref="AI25:AJ25"/>
    <mergeCell ref="AI20:AJ20"/>
    <mergeCell ref="AI17:AJ17"/>
    <mergeCell ref="AI27:AJ27"/>
    <mergeCell ref="AG26:AH26"/>
    <mergeCell ref="AI26:AJ26"/>
    <mergeCell ref="AK25:AL25"/>
    <mergeCell ref="AI23:AL23"/>
    <mergeCell ref="B6:E6"/>
    <mergeCell ref="F6:K6"/>
    <mergeCell ref="Z1:AC1"/>
    <mergeCell ref="N2:Q2"/>
    <mergeCell ref="B5:K5"/>
    <mergeCell ref="L5:M5"/>
    <mergeCell ref="N5:R5"/>
    <mergeCell ref="Z5:AB5"/>
    <mergeCell ref="AC5:AF5"/>
    <mergeCell ref="L6:M6"/>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AI7:AJ7"/>
    <mergeCell ref="AK7:AL7"/>
    <mergeCell ref="AG8:AH8"/>
    <mergeCell ref="W10:Y10"/>
    <mergeCell ref="Z10:AB10"/>
    <mergeCell ref="AC10:AF10"/>
    <mergeCell ref="AG10:AH10"/>
    <mergeCell ref="AI10:AJ10"/>
    <mergeCell ref="AK10:AL10"/>
    <mergeCell ref="AI8:AL8"/>
    <mergeCell ref="U11:V11"/>
    <mergeCell ref="B10:K10"/>
    <mergeCell ref="L10:M10"/>
    <mergeCell ref="N10:R10"/>
    <mergeCell ref="S10:T10"/>
    <mergeCell ref="U10:V10"/>
    <mergeCell ref="B11:E11"/>
    <mergeCell ref="F11:K11"/>
    <mergeCell ref="AG7:AH7"/>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F38:K38"/>
    <mergeCell ref="L38:M38"/>
    <mergeCell ref="N38:R38"/>
    <mergeCell ref="W38:Y38"/>
    <mergeCell ref="L37:M37"/>
    <mergeCell ref="N37:R37"/>
    <mergeCell ref="S37:T37"/>
    <mergeCell ref="U37:V37"/>
    <mergeCell ref="W37:Y37"/>
    <mergeCell ref="S38:V3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52</vt:i4>
      </vt:variant>
    </vt:vector>
  </HeadingPairs>
  <TitlesOfParts>
    <vt:vector size="92" baseType="lpstr">
      <vt:lpstr>DATA ENTRY SHEET</vt:lpstr>
      <vt:lpstr>40-15 PRES - MANDATORY</vt:lpstr>
      <vt:lpstr>40-15 CRV - CRV Only</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Lashaunda</cp:lastModifiedBy>
  <cp:lastPrinted>2025-03-18T17:31:11Z</cp:lastPrinted>
  <dcterms:created xsi:type="dcterms:W3CDTF">2012-02-27T23:35:13Z</dcterms:created>
  <dcterms:modified xsi:type="dcterms:W3CDTF">2025-06-30T15:32:07Z</dcterms:modified>
</cp:coreProperties>
</file>